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Y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153" i="64" s="1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64" i="49" l="1"/>
  <c r="W161" i="49" s="1"/>
  <c r="W81" i="54"/>
  <c r="W214" i="68"/>
  <c r="W23" i="26"/>
  <c r="W406" i="72"/>
  <c r="W442" i="71"/>
  <c r="W144" i="62"/>
  <c r="W144" i="61"/>
  <c r="W162" i="63"/>
  <c r="W23" i="15"/>
  <c r="W260" i="72"/>
  <c r="W224" i="72"/>
  <c r="W242" i="71"/>
  <c r="W260" i="71"/>
  <c r="W144" i="53"/>
  <c r="W162" i="52"/>
  <c r="W144" i="51"/>
  <c r="W162" i="51"/>
  <c r="W162" i="53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162" i="61"/>
  <c r="W442" i="72"/>
  <c r="W424" i="71"/>
  <c r="W406" i="71"/>
  <c r="W144" i="63"/>
  <c r="W12" i="15"/>
  <c r="W242" i="72"/>
  <c r="W224" i="71"/>
  <c r="W144" i="5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59" i="4"/>
  <c r="B47" i="4"/>
  <c r="B7" i="4"/>
  <c r="B73" i="4"/>
  <c r="B29" i="4"/>
  <c r="B53" i="4"/>
  <c r="B49" i="4"/>
  <c r="B76" i="4"/>
  <c r="B33" i="4"/>
  <c r="B69" i="4"/>
  <c r="B26" i="4"/>
  <c r="B52" i="4"/>
  <c r="B60" i="4"/>
  <c r="B64" i="4"/>
  <c r="B11" i="4"/>
  <c r="B56" i="4"/>
  <c r="B65" i="4"/>
  <c r="B24" i="4"/>
  <c r="B57" i="4"/>
  <c r="B30" i="4"/>
  <c r="B10" i="4"/>
  <c r="B15" i="4"/>
  <c r="B55" i="4"/>
  <c r="B78" i="4"/>
  <c r="B41" i="4"/>
  <c r="B16" i="4"/>
  <c r="B82" i="4"/>
  <c r="B25" i="4"/>
  <c r="B35" i="4"/>
  <c r="B81" i="4"/>
  <c r="B40" i="4"/>
  <c r="B13" i="4"/>
  <c r="B72" i="4"/>
  <c r="B38" i="4"/>
  <c r="B34" i="4"/>
  <c r="B27" i="4"/>
  <c r="B44" i="4"/>
  <c r="B22" i="4"/>
  <c r="B80" i="4"/>
  <c r="B39" i="4"/>
  <c r="B4" i="4"/>
  <c r="B71" i="4"/>
  <c r="B83" i="4"/>
  <c r="B37" i="4"/>
  <c r="B68" i="4"/>
  <c r="B46" i="4"/>
  <c r="B48" i="4"/>
  <c r="B54" i="4"/>
  <c r="B61" i="4"/>
  <c r="B20" i="4"/>
  <c r="B58" i="4"/>
  <c r="B8" i="4"/>
  <c r="B21" i="4"/>
  <c r="B14" i="4"/>
  <c r="B77" i="4"/>
  <c r="B9" i="4"/>
  <c r="B66" i="4"/>
  <c r="B17" i="4"/>
  <c r="B70" i="4"/>
  <c r="B79" i="4"/>
  <c r="B23" i="4"/>
  <c r="B67" i="4"/>
  <c r="B12" i="4"/>
  <c r="B28" i="4"/>
  <c r="B36" i="4"/>
  <c r="B45" i="4"/>
  <c r="B84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6" i="56" s="1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P15" i="56" l="1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P25" i="21" l="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<sst xmlns="http://schemas.openxmlformats.org/spreadsheetml/2006/main" count="18216" uniqueCount="4947">
  <si>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</si>
  <si>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</si>
  <si>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</si>
  <si>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</si>
  <si>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</si>
  <si>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</si>
  <si>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</si>
  <si>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</si>
  <si>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</si>
  <si>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</si>
  <si>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</si>
  <si>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</si>
  <si>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</si>
  <si>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</si>
  <si>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</si>
  <si>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</si>
  <si>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</si>
  <si>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</si>
  <si>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</si>
  <si>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</si>
  <si>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</si>
  <si>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</si>
  <si>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</si>
  <si>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</si>
  <si>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</si>
  <si>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</si>
  <si>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</si>
  <si>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</si>
  <si>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</si>
  <si>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</si>
  <si>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</si>
  <si>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</si>
  <si>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</si>
  <si>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</si>
  <si>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</si>
  <si>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</si>
  <si>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</si>
  <si>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</si>
  <si>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</si>
  <si>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</si>
  <si>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</si>
  <si>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</si>
  <si>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</si>
  <si>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</si>
  <si>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</si>
  <si>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</si>
  <si>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</si>
  <si>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</si>
  <si>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</si>
  <si>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</si>
  <si>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</si>
  <si>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</si>
  <si>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</si>
  <si>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</si>
  <si>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</si>
  <si>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</si>
  <si>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</si>
  <si>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</si>
  <si>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</si>
  <si>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</si>
  <si>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</si>
  <si>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</si>
  <si>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</si>
  <si>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</si>
  <si>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</si>
  <si>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</si>
  <si>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</si>
  <si>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</si>
  <si>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</si>
  <si>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</si>
  <si>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</si>
  <si>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</si>
  <si>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</si>
  <si>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</si>
  <si>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</si>
  <si>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</si>
  <si>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</si>
  <si>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</si>
  <si>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</si>
  <si>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</si>
  <si>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</si>
  <si>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</si>
  <si>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</si>
  <si>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</si>
  <si>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</si>
  <si>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</si>
  <si>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</si>
  <si>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</si>
  <si>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</si>
  <si>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</si>
  <si>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</si>
  <si>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</si>
  <si>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</si>
  <si>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</si>
  <si>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</si>
  <si>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</si>
  <si>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</si>
  <si>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</si>
  <si>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</si>
  <si>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</si>
  <si>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</si>
  <si>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</si>
  <si>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</si>
  <si>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</si>
  <si>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</si>
  <si>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</si>
  <si>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</si>
  <si>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</si>
  <si>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</si>
  <si>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</si>
  <si>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</si>
  <si>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</si>
  <si>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</si>
  <si>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</si>
  <si>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</si>
  <si>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</si>
  <si>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</si>
  <si>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</si>
  <si>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</si>
  <si>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</si>
  <si>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</si>
  <si>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</si>
  <si>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</si>
  <si>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</si>
  <si>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</si>
  <si>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</si>
  <si>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</si>
  <si>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</si>
  <si>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</si>
  <si>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</si>
  <si>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</si>
  <si>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</si>
  <si>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</si>
  <si>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</si>
  <si>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</si>
  <si>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</si>
  <si>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</si>
  <si>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</si>
  <si>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</si>
  <si>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</si>
  <si>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</si>
  <si>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</si>
  <si>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</si>
  <si>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</si>
  <si>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</si>
  <si>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</si>
  <si>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</si>
  <si>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</si>
  <si>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</si>
  <si>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</si>
  <si>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</si>
  <si>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</si>
  <si>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</si>
  <si>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</si>
  <si>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</si>
  <si>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</si>
  <si>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</si>
  <si>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</si>
  <si>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</si>
  <si>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</si>
  <si>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</si>
  <si>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</si>
  <si>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</si>
  <si>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</si>
  <si>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</si>
  <si>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</si>
  <si>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</si>
  <si>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</si>
  <si>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</si>
  <si>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</si>
  <si>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</si>
  <si>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</si>
  <si>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</si>
  <si>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</si>
  <si>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</si>
  <si>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</si>
  <si>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</si>
  <si>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</si>
  <si>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</si>
  <si>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</si>
  <si>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</si>
  <si>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</si>
  <si>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</si>
  <si>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</si>
  <si>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</si>
  <si>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</si>
  <si>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</si>
  <si>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</si>
  <si>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</si>
  <si>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</si>
  <si>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</si>
  <si>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</si>
  <si>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</si>
  <si>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</si>
  <si>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</si>
  <si>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</si>
  <si>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</si>
  <si>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</si>
  <si>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</si>
  <si>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</si>
  <si>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</si>
  <si>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</si>
  <si>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</si>
  <si>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</si>
  <si>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</si>
  <si>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</si>
  <si>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</si>
  <si>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</si>
  <si>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</si>
  <si>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</si>
  <si>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</si>
  <si>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</si>
  <si>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</si>
  <si>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</si>
  <si>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</si>
  <si>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</si>
  <si>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</si>
  <si>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</si>
  <si>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CY</t>
  </si>
  <si>
    <t>Cyprus</t>
  </si>
  <si>
    <t>CY - Residential sector summary</t>
  </si>
  <si>
    <t>Macro.Meuro2015.CY.ConsumptionExpenditure</t>
  </si>
  <si>
    <t>Macro.number.CY.Population</t>
  </si>
  <si>
    <t>NUM.number.CY.Res.HH</t>
  </si>
  <si>
    <t>SurfaceArea.ksqm.CY.Res.HH</t>
  </si>
  <si>
    <t>NUM.number.CY.Res.HHnew</t>
  </si>
  <si>
    <t>SurfaceArea.ksqm.CY.Res.HHnew</t>
  </si>
  <si>
    <t>HDD.Celsius.CY.Actual</t>
  </si>
  <si>
    <t>HDD.Celsius.CY.Mean</t>
  </si>
  <si>
    <t>HDD.ratio.CY.Relative</t>
  </si>
  <si>
    <t>FEC.ktoe.CY.ES.Res</t>
  </si>
  <si>
    <t>FEC.ktoe.CY.ES.Res.Solids</t>
  </si>
  <si>
    <t>FEC.ktoe.CY.ES.Res.LPG</t>
  </si>
  <si>
    <t>FEC.ktoe.CY.ES.Res.Oil</t>
  </si>
  <si>
    <t>FEC.ktoe.CY.ES.Res.NG</t>
  </si>
  <si>
    <t>FEC.ktoe.CY.ES.Res.Biomass_Waste</t>
  </si>
  <si>
    <t>FEC.ktoe.CY.ES.Res.Biogas</t>
  </si>
  <si>
    <t>FEC.ktoe.CY.ES.Res.LiqBio</t>
  </si>
  <si>
    <t>FEC.ktoe.CY.ES.Res.Solar</t>
  </si>
  <si>
    <t>FEC.ktoe.CY.ES.Res.Geo</t>
  </si>
  <si>
    <t>FEC.ktoe.CY.ES.Res.Ambient</t>
  </si>
  <si>
    <t>FEC.ktoe.CY.ES.Res.Steam_Distr</t>
  </si>
  <si>
    <t>FEC.ktoe.CY.ES.Res.Elec</t>
  </si>
  <si>
    <t>FEC.ktoe.CY.Res.HH</t>
  </si>
  <si>
    <t>FEC.ktoe.CY.Res.HH.Thermal</t>
  </si>
  <si>
    <t>FEC.ktoe.CY.Res.HH.Thermal.SH</t>
  </si>
  <si>
    <t>FEC.ktoe.CY.Res.HH.Thermal.SC</t>
  </si>
  <si>
    <t>FEC.ktoe.CY.Res.HH.Thermal.WH</t>
  </si>
  <si>
    <t>FEC.ktoe.CY.Res.HH.Thermal.CO</t>
  </si>
  <si>
    <t>FEC.ktoe.CY.Res.HH.Appl</t>
  </si>
  <si>
    <t>EMI.ktCO2.CY.ES.Res</t>
  </si>
  <si>
    <t>EMI.ktCO2.CY.ES.Res.Solids</t>
  </si>
  <si>
    <t>EMI.ktCO2.CY.ES.Res.LPG</t>
  </si>
  <si>
    <t>EMI.ktCO2.CY.ES.Res.Oil</t>
  </si>
  <si>
    <t>EMI.ktCO2.CY.ES.Res.NG</t>
  </si>
  <si>
    <t>EMI.ktCO2.CY.ES.Res.Biomass_Waste</t>
  </si>
  <si>
    <t>EMI.ktCO2.CY.ES.Res.Biogas</t>
  </si>
  <si>
    <t>EMI.ktCO2.CY.ES.Res.LiqBio</t>
  </si>
  <si>
    <t>EMI.ktCO2.CY.ES.Res.Solar</t>
  </si>
  <si>
    <t>EMI.ktCO2.CY.ES.Res.Geo</t>
  </si>
  <si>
    <t>EMI.ktCO2.CY.ES.Res.Ambient</t>
  </si>
  <si>
    <t>EMI.ktCO2.CY.ES.Res.Steam_Distr</t>
  </si>
  <si>
    <t>EMI.ktCO2.CY.ES.Res.Elec</t>
  </si>
  <si>
    <t>EMI.ktCO2.CY.Res.HH</t>
  </si>
  <si>
    <t>EMI.ktCO2.CY.Res.HH.Thermal</t>
  </si>
  <si>
    <t>EMI.ktCO2.CY.Res.HH.Thermal.SH</t>
  </si>
  <si>
    <t>EMI.ktCO2.CY.Res.HH.Thermal.SC</t>
  </si>
  <si>
    <t>EMI.ktCO2.CY.Res.HH.Thermal.WH</t>
  </si>
  <si>
    <t>EMI.ktCO2.CY.Res.HH.Thermal.CO</t>
  </si>
  <si>
    <t>EMI.ktCO2.CY.Res.HH.Appl</t>
  </si>
  <si>
    <t>FEC_per_household.kWh.CY.Res.HH</t>
  </si>
  <si>
    <t>FEC_per_household.kWh.CY.Res.HH.Thermal</t>
  </si>
  <si>
    <t>FEC_per_household.kWh.CY.Res.HH.Thermal.SH</t>
  </si>
  <si>
    <t>FEC_per_household.kWh.CY.Res.HH.Thermal.SC</t>
  </si>
  <si>
    <t>FEC_per_household.kWh.CY.Res.HH.Thermal.WH</t>
  </si>
  <si>
    <t>FEC_per_household.kWh.CY.Res.HH.Thermal.CO</t>
  </si>
  <si>
    <t>FEC_per_household.kWh.CY.Res.HH.Appl</t>
  </si>
  <si>
    <t>TES_per_household.kWh.CY.Res.HH.Thermal</t>
  </si>
  <si>
    <t>TES_per_household.kWh.CY.Res.HH.Thermal.SH</t>
  </si>
  <si>
    <t>TES_per_household.kWh.CY.Res.HH.Thermal.SC</t>
  </si>
  <si>
    <t>TES_per_household.kWh.CY.Res.HH.Thermal.WH</t>
  </si>
  <si>
    <t>TES_per_household.kWh.CY.Res.HH.Thermal.CO</t>
  </si>
  <si>
    <t>EMI_per_household.kgCO2.CY.Res.HH</t>
  </si>
  <si>
    <t>EMI_per_household.kgCO2.CY.Res.HH.Thermal</t>
  </si>
  <si>
    <t>EMI_per_household.kgCO2.CY.Res.HH.Thermal.SH</t>
  </si>
  <si>
    <t>EMI_per_household.kgCO2.CY.Res.HH.Thermal.SC</t>
  </si>
  <si>
    <t>EMI_per_household.kgCO2.CY.Res.HH.Thermal.WH</t>
  </si>
  <si>
    <t>EMI_per_household.kgCO2.CY.Res.HH.Thermal.CO</t>
  </si>
  <si>
    <t>EMI_per_household.kgCO2.CY.Res.HH.Appl</t>
  </si>
  <si>
    <t>Eff.ratio.CY.Res.HH.Thermal</t>
  </si>
  <si>
    <t>Eff.ratio.CY.Res.HH.Thermal.SH</t>
  </si>
  <si>
    <t>Eff.ratio.CY.Res.HH.Thermal.SC</t>
  </si>
  <si>
    <t>Eff.ratio.CY.Res.HH.Thermal.WH</t>
  </si>
  <si>
    <t>Eff.ratio.CY.Res.HH.Thermal.CO</t>
  </si>
  <si>
    <t>FEC_per_sqm.kWh.CY.Res.HH</t>
  </si>
  <si>
    <t>FEC_per_sqm.kWh.CY.Res.HH.Thermal</t>
  </si>
  <si>
    <t>FEC_per_sqm.kWh.CY.Res.HH.Thermal.SH</t>
  </si>
  <si>
    <t>FEC_per_sqm.kWh.CY.Res.HH.Thermal.SC</t>
  </si>
  <si>
    <t>FEC_per_sqm.kWh.CY.Res.HH.Thermal.WH</t>
  </si>
  <si>
    <t>FEC_per_sqm.kWh.CY.Res.HH.Thermal.CO</t>
  </si>
  <si>
    <t>FEC_per_sqm.kWh.CY.Res.HH.Appl</t>
  </si>
  <si>
    <t>TES_per_sqm.kWh.CY.Res.HH.Thermal</t>
  </si>
  <si>
    <t>TES_per_sqm.kWh.CY.Res.HH.Thermal.SH</t>
  </si>
  <si>
    <t>TES_per_sqm.kWh.CY.Res.HH.Thermal.SC</t>
  </si>
  <si>
    <t>TES_per_sqm.kWh.CY.Res.HH.Thermal.WH</t>
  </si>
  <si>
    <t>TES_per_sqm.kWh.CY.Res.HH.Thermal.CO</t>
  </si>
  <si>
    <t>EMI_per_sqm.kgCO2.CY.Res.HH</t>
  </si>
  <si>
    <t>EMI_per_sqm.kgCO2.CY.Res.HH.Thermal</t>
  </si>
  <si>
    <t>EMI_per_sqm.kgCO2.CY.Res.HH.Thermal.SH</t>
  </si>
  <si>
    <t>EMI_per_sqm.kgCO2.CY.Res.HH.Thermal.SC</t>
  </si>
  <si>
    <t>EMI_per_sqm.kgCO2.CY.Res.HH.Thermal.WH</t>
  </si>
  <si>
    <t>EMI_per_sqm.kgCO2.CY.Res.HH.Thermal.CO</t>
  </si>
  <si>
    <t>EMI_per_sqm.kgCO2.CY.Res.HH.Appl</t>
  </si>
  <si>
    <t>FEC_per_capita.kWh.CY.Res.HH</t>
  </si>
  <si>
    <t>FEC_per_capita.kWh.CY.Res.HH.Thermal</t>
  </si>
  <si>
    <t>FEC_per_capita.kWh.CY.Res.HH.Thermal.SH</t>
  </si>
  <si>
    <t>FEC_per_capita.kWh.CY.Res.HH.Thermal.SC</t>
  </si>
  <si>
    <t>FEC_per_capita.kWh.CY.Res.HH.Thermal.WH</t>
  </si>
  <si>
    <t>FEC_per_capita.kWh.CY.Res.HH.Thermal.CO</t>
  </si>
  <si>
    <t>FEC_per_capita.kWh.CY.Res.HH.Appl</t>
  </si>
  <si>
    <t>TES_per_capita.kWh.CY.Res.HH.Thermal</t>
  </si>
  <si>
    <t>TES_per_capita.kWh.CY.Res.HH.Thermal.SH</t>
  </si>
  <si>
    <t>TES_per_capita.kWh.CY.Res.HH.Thermal.SC</t>
  </si>
  <si>
    <t>TES_per_capita.kWh.CY.Res.HH.Thermal.WH</t>
  </si>
  <si>
    <t>TES_per_capita.kWh.CY.Res.HH.Thermal.CO</t>
  </si>
  <si>
    <t>EMI_per_capita.kgCO2.CY.Res.HH</t>
  </si>
  <si>
    <t>EMI_per_capita.kgCO2.CY.Res.HH.Thermal</t>
  </si>
  <si>
    <t>EMI_per_capita.kgCO2.CY.Res.HH.Thermal.SH</t>
  </si>
  <si>
    <t>EMI_per_capita.kgCO2.CY.Res.HH.Thermal.SC</t>
  </si>
  <si>
    <t>EMI_per_capita.kgCO2.CY.Res.HH.Thermal.WH</t>
  </si>
  <si>
    <t>EMI_per_capita.kgCO2.CY.Res.HH.Thermal.CO</t>
  </si>
  <si>
    <t>EMI_per_capita.kgCO2.CY.Res.HH.Appl</t>
  </si>
  <si>
    <t>CY - Number of households</t>
  </si>
  <si>
    <t>NUM.number.CY.Res.HH.Thermal</t>
  </si>
  <si>
    <t>NUM.number.CY.Res.HH.Thermal.SH</t>
  </si>
  <si>
    <t>NUM.number.CY.Res.HH.Thermal.SH.Solids</t>
  </si>
  <si>
    <t>NUM.number.CY.Res.HH.Thermal.SH.LPG</t>
  </si>
  <si>
    <t>NUM.number.CY.Res.HH.Thermal.SH.Oil</t>
  </si>
  <si>
    <t>NUM.number.CY.Res.HH.Thermal.SH.Gas</t>
  </si>
  <si>
    <t>NUM.number.CY.Res.HH.Thermal.SH.Biomass</t>
  </si>
  <si>
    <t>NUM.number.CY.Res.HH.Thermal.SH.Geo</t>
  </si>
  <si>
    <t>NUM.number.CY.Res.HH.Thermal.SH.DistrHeat</t>
  </si>
  <si>
    <t>NUM.number.CY.Res.HH.Thermal.SH.AdvElc</t>
  </si>
  <si>
    <t>NUM.number.CY.Res.HH.Thermal.SH.ConvElc</t>
  </si>
  <si>
    <t>NUM.number.CY.Res.HH.Thermal.SC</t>
  </si>
  <si>
    <t>NUM.number.CY.Res.HH.Thermal.SC.AC</t>
  </si>
  <si>
    <t>NUM.number.CY.Res.HH.Thermal.WH</t>
  </si>
  <si>
    <t>NUM.number.CY.Res.HH.Thermal.WH.Solids</t>
  </si>
  <si>
    <t>NUM.number.CY.Res.HH.Thermal.WH.LPG</t>
  </si>
  <si>
    <t>NUM.number.CY.Res.HH.Thermal.WH.Oil</t>
  </si>
  <si>
    <t>NUM.number.CY.Res.HH.Thermal.WH.Gas</t>
  </si>
  <si>
    <t>NUM.number.CY.Res.HH.Thermal.WH.Biomass</t>
  </si>
  <si>
    <t>NUM.number.CY.Res.HH.Thermal.WH.Geo</t>
  </si>
  <si>
    <t>NUM.number.CY.Res.HH.Thermal.WH.DistrHeat</t>
  </si>
  <si>
    <t>NUM.number.CY.Res.HH.Thermal.WH.Elc</t>
  </si>
  <si>
    <t>NUM.number.CY.Res.HH.Thermal.WH.Solar</t>
  </si>
  <si>
    <t>NUM.number.CY.Res.HH.Thermal.CO</t>
  </si>
  <si>
    <t>NUM.number.CY.Res.HH.Thermal.CO.Solids</t>
  </si>
  <si>
    <t>NUM.number.CY.Res.HH.Thermal.CO.LPG</t>
  </si>
  <si>
    <t>NUM.number.CY.Res.HH.Thermal.CO.Gas</t>
  </si>
  <si>
    <t>NUM.number.CY.Res.HH.Thermal.CO.Biomass</t>
  </si>
  <si>
    <t>NUM.number.CY.Res.HH.Thermal.CO.Elc</t>
  </si>
  <si>
    <t>CY - Final energy consumption</t>
  </si>
  <si>
    <t>FEC.ktoe.CY.Res.HH.Thermal.SH.Solids.Solids</t>
  </si>
  <si>
    <t>FEC.ktoe.CY.Res.HH.Thermal.SH.LPG.LPG</t>
  </si>
  <si>
    <t>FEC.ktoe.CY.Res.HH.Thermal.SH.Oil.Oil_LiqBio</t>
  </si>
  <si>
    <t>FEC.ktoe.CY.Res.HH.Thermal.SH.Gas.NG_Biogas</t>
  </si>
  <si>
    <t>FEC.ktoe.CY.Res.HH.Thermal.SH.Biomass.Biomass_Waste</t>
  </si>
  <si>
    <t>FEC.ktoe.CY.Res.HH.Thermal.SH.Geo.Geo</t>
  </si>
  <si>
    <t>FEC.ktoe.CY.Res.HH.Thermal.SH.DistrHeat.Steam_Distr</t>
  </si>
  <si>
    <t>FEC.ktoe.CY.Res.HH.Thermal.SH.AdvElc.Elec</t>
  </si>
  <si>
    <t>FEC.ktoe.CY.Res.HH.Thermal.SH.ConvElc.Elec</t>
  </si>
  <si>
    <t>FEC.ktoe.CY.Res.HH.Thermal.SH.TotalCirculation.Elec</t>
  </si>
  <si>
    <t>FEC.ktoe.CY.Res.HH.Thermal.SC.AC.Elec</t>
  </si>
  <si>
    <t>FEC.ktoe.CY.Res.HH.Thermal.WH.Solids.Solids</t>
  </si>
  <si>
    <t>FEC.ktoe.CY.Res.HH.Thermal.WH.LPG.LPG</t>
  </si>
  <si>
    <t>FEC.ktoe.CY.Res.HH.Thermal.WH.Oil.Oil_LiqBio</t>
  </si>
  <si>
    <t>FEC.ktoe.CY.Res.HH.Thermal.WH.Gas.NG_Biogas</t>
  </si>
  <si>
    <t>FEC.ktoe.CY.Res.HH.Thermal.WH.Biomass.Biomass_Waste</t>
  </si>
  <si>
    <t>FEC.ktoe.CY.Res.HH.Thermal.WH.Geo.Geo</t>
  </si>
  <si>
    <t>FEC.ktoe.CY.Res.HH.Thermal.WH.DistrHeat.Steam_Distr</t>
  </si>
  <si>
    <t>FEC.ktoe.CY.Res.HH.Thermal.WH.Elc.Elec</t>
  </si>
  <si>
    <t>FEC.ktoe.CY.Res.HH.Thermal.WH.TotalSolar.Solar</t>
  </si>
  <si>
    <t>FEC.ktoe.CY.Res.HH.Thermal.CO.Solids.Solids</t>
  </si>
  <si>
    <t>FEC.ktoe.CY.Res.HH.Thermal.CO.LPG.LPG</t>
  </si>
  <si>
    <t>FEC.ktoe.CY.Res.HH.Thermal.CO.Gas.NG_Biogas</t>
  </si>
  <si>
    <t>FEC.ktoe.CY.Res.HH.Thermal.CO.Biomass.Biomass_Waste</t>
  </si>
  <si>
    <t>FEC.ktoe.CY.Res.HH.Thermal.CO.Elc.Elec</t>
  </si>
  <si>
    <t>CY - Thermal energy service</t>
  </si>
  <si>
    <t>TES.ktoe.CY.Res.HH.Thermal</t>
  </si>
  <si>
    <t>TES.ktoe.CY.Res.HH.Thermal.SH</t>
  </si>
  <si>
    <t>TES.ktoe.CY.Res.HH.Thermal.SH.Solids.Solids</t>
  </si>
  <si>
    <t>TES.ktoe.CY.Res.HH.Thermal.SH.LPG.LPG</t>
  </si>
  <si>
    <t>TES.ktoe.CY.Res.HH.Thermal.SH.Oil.Oil_LiqBio</t>
  </si>
  <si>
    <t>TES.ktoe.CY.Res.HH.Thermal.SH.Gas.NG_Biogas</t>
  </si>
  <si>
    <t>TES.ktoe.CY.Res.HH.Thermal.SH.Biomass.Biomass_Waste</t>
  </si>
  <si>
    <t>TES.ktoe.CY.Res.HH.Thermal.SH.Geo.Geo</t>
  </si>
  <si>
    <t>TES.ktoe.CY.Res.HH.Thermal.SH.DistrHeat.Steam_Distr</t>
  </si>
  <si>
    <t>TES.ktoe.CY.Res.HH.Thermal.SH.AdvElc.Elec</t>
  </si>
  <si>
    <t>TES.ktoe.CY.Res.HH.Thermal.SH.ConvElc.Elec</t>
  </si>
  <si>
    <t>TES.ktoe.CY.Res.HH.Thermal.SH.TotalCirculation.Elec</t>
  </si>
  <si>
    <t>TES.ktoe.CY.Res.HH.Thermal.SC</t>
  </si>
  <si>
    <t>TES.ktoe.CY.Res.HH.Thermal.SC.AC.Elec</t>
  </si>
  <si>
    <t>TES.ktoe.CY.Res.HH.Thermal.WH</t>
  </si>
  <si>
    <t>TES.ktoe.CY.Res.HH.Thermal.WH.Solids.Solids</t>
  </si>
  <si>
    <t>TES.ktoe.CY.Res.HH.Thermal.WH.LPG.LPG</t>
  </si>
  <si>
    <t>TES.ktoe.CY.Res.HH.Thermal.WH.Oil.Oil_LiqBio</t>
  </si>
  <si>
    <t>TES.ktoe.CY.Res.HH.Thermal.WH.Gas.NG_Biogas</t>
  </si>
  <si>
    <t>TES.ktoe.CY.Res.HH.Thermal.WH.Biomass.Biomass_Waste</t>
  </si>
  <si>
    <t>TES.ktoe.CY.Res.HH.Thermal.WH.Geo.Geo</t>
  </si>
  <si>
    <t>TES.ktoe.CY.Res.HH.Thermal.WH.DistrHeat.Steam_Distr</t>
  </si>
  <si>
    <t>TES.ktoe.CY.Res.HH.Thermal.WH.Elc.Elec</t>
  </si>
  <si>
    <t>TES.ktoe.CY.Res.HH.Thermal.WH.TotalSolar.Solar</t>
  </si>
  <si>
    <t>TES.ktoe.CY.Res.HH.Thermal.CO</t>
  </si>
  <si>
    <t>TES.ktoe.CY.Res.HH.Thermal.CO.Solids.Solids</t>
  </si>
  <si>
    <t>TES.ktoe.CY.Res.HH.Thermal.CO.LPG.LPG</t>
  </si>
  <si>
    <t>TES.ktoe.CY.Res.HH.Thermal.CO.Gas.NG_Biogas</t>
  </si>
  <si>
    <t>TES.ktoe.CY.Res.HH.Thermal.CO.Biomass.Biomass_Waste</t>
  </si>
  <si>
    <t>TES.ktoe.CY.Res.HH.Thermal.CO.Elc.Elec</t>
  </si>
  <si>
    <t>CY - System efficiency indicator of total stock</t>
  </si>
  <si>
    <t>Eff.ratio.CY.Res.HH.Thermal.SH.Solids.Solids</t>
  </si>
  <si>
    <t>Eff.ratio.CY.Res.HH.Thermal.SH.LPG.LPG</t>
  </si>
  <si>
    <t>Eff.ratio.CY.Res.HH.Thermal.SH.Oil.Oil_LiqBio</t>
  </si>
  <si>
    <t>Eff.ratio.CY.Res.HH.Thermal.SH.Gas.NG_Biogas</t>
  </si>
  <si>
    <t>Eff.ratio.CY.Res.HH.Thermal.SH.Biomass.Biomass_Waste</t>
  </si>
  <si>
    <t>Eff.ratio.CY.Res.HH.Thermal.SH.Geo.Geo</t>
  </si>
  <si>
    <t>Eff.ratio.CY.Res.HH.Thermal.SH.DistrHeat.Steam_Distr</t>
  </si>
  <si>
    <t>Eff.ratio.CY.Res.HH.Thermal.SH.AdvElc.Elec</t>
  </si>
  <si>
    <t>Eff.ratio.CY.Res.HH.Thermal.SH.ConvElc.Elec</t>
  </si>
  <si>
    <t>Eff.ratio.CY.Res.HH.Thermal.SH.TotalCirculation.Elec</t>
  </si>
  <si>
    <t>Eff.ratio.CY.Res.HH.Thermal.SC.AC.Elec</t>
  </si>
  <si>
    <t>Eff.ratio.CY.Res.HH.Thermal.WH.Solids.Solids</t>
  </si>
  <si>
    <t>Eff.ratio.CY.Res.HH.Thermal.WH.LPG.LPG</t>
  </si>
  <si>
    <t>Eff.ratio.CY.Res.HH.Thermal.WH.Oil.Oil_LiqBio</t>
  </si>
  <si>
    <t>Eff.ratio.CY.Res.HH.Thermal.WH.Gas.NG_Biogas</t>
  </si>
  <si>
    <t>Eff.ratio.CY.Res.HH.Thermal.WH.Biomass.Biomass_Waste</t>
  </si>
  <si>
    <t>Eff.ratio.CY.Res.HH.Thermal.WH.Geo.Geo</t>
  </si>
  <si>
    <t>Eff.ratio.CY.Res.HH.Thermal.WH.DistrHeat.Steam_Distr</t>
  </si>
  <si>
    <t>Eff.ratio.CY.Res.HH.Thermal.WH.Elc.Elec</t>
  </si>
  <si>
    <t>Eff.ratio.CY.Res.HH.Thermal.WH.TotalSolar.Solar</t>
  </si>
  <si>
    <t>Eff.ratio.CY.Res.HH.Thermal.CO.Solids.Solids</t>
  </si>
  <si>
    <t>Eff.ratio.CY.Res.HH.Thermal.CO.LPG.LPG</t>
  </si>
  <si>
    <t>Eff.ratio.CY.Res.HH.Thermal.CO.Gas.NG_Biogas</t>
  </si>
  <si>
    <t>Eff.ratio.CY.Res.HH.Thermal.CO.Biomass.Biomass_Waste</t>
  </si>
  <si>
    <t>Eff.ratio.CY.Res.HH.Thermal.CO.Elc.Elec</t>
  </si>
  <si>
    <t>CY - CO2 emissions</t>
  </si>
  <si>
    <t>EMI.ktCO2.CY.Res.HH.Thermal.SH.Solids.Solids</t>
  </si>
  <si>
    <t>EMI.ktCO2.CY.Res.HH.Thermal.SH.LPG.LPG</t>
  </si>
  <si>
    <t>EMI.ktCO2.CY.Res.HH.Thermal.SH.Oil.Oil_LiqBio</t>
  </si>
  <si>
    <t>EMI.ktCO2.CY.Res.HH.Thermal.SH.Gas.NG_Biogas</t>
  </si>
  <si>
    <t>EMI.ktCO2.CY.Res.HH.Thermal.SH.Biomass.Biomass_Waste</t>
  </si>
  <si>
    <t>EMI.ktCO2.CY.Res.HH.Thermal.SH.Geo.Geo</t>
  </si>
  <si>
    <t>EMI.ktCO2.CY.Res.HH.Thermal.SH.DistrHeat.Steam_Distr</t>
  </si>
  <si>
    <t>EMI.ktCO2.CY.Res.HH.Thermal.SH.AdvElc.Elec</t>
  </si>
  <si>
    <t>EMI.ktCO2.CY.Res.HH.Thermal.SH.ConvElc.Elec</t>
  </si>
  <si>
    <t>EMI.ktCO2.CY.Res.HH.Thermal.SH.TotalCirculation.Elec</t>
  </si>
  <si>
    <t>EMI.ktCO2.CY.Res.HH.Thermal.SC.AC.Elec</t>
  </si>
  <si>
    <t>EMI.ktCO2.CY.Res.HH.Thermal.WH.Solids.Solids</t>
  </si>
  <si>
    <t>EMI.ktCO2.CY.Res.HH.Thermal.WH.LPG.LPG</t>
  </si>
  <si>
    <t>EMI.ktCO2.CY.Res.HH.Thermal.WH.Oil.Oil_LiqBio</t>
  </si>
  <si>
    <t>EMI.ktCO2.CY.Res.HH.Thermal.WH.Gas.NG_Biogas</t>
  </si>
  <si>
    <t>EMI.ktCO2.CY.Res.HH.Thermal.WH.Biomass.Biomass_Waste</t>
  </si>
  <si>
    <t>EMI.ktCO2.CY.Res.HH.Thermal.WH.Geo.Geo</t>
  </si>
  <si>
    <t>EMI.ktCO2.CY.Res.HH.Thermal.WH.DistrHeat.Steam_Distr</t>
  </si>
  <si>
    <t>EMI.ktCO2.CY.Res.HH.Thermal.WH.Elc.Elec</t>
  </si>
  <si>
    <t>EMI.ktCO2.CY.Res.HH.Thermal.WH.TotalSolar.Solar</t>
  </si>
  <si>
    <t>EMI.ktCO2.CY.Res.HH.Thermal.CO.Solids.Solids</t>
  </si>
  <si>
    <t>EMI.ktCO2.CY.Res.HH.Thermal.CO.LPG.LPG</t>
  </si>
  <si>
    <t>EMI.ktCO2.CY.Res.HH.Thermal.CO.Gas.NG_Biogas</t>
  </si>
  <si>
    <t>EMI.ktCO2.CY.Res.HH.Thermal.CO.Biomass.Biomass_Waste</t>
  </si>
  <si>
    <t>EMI.ktCO2.CY.Res.HH.Thermal.CO.Elc.Elec</t>
  </si>
  <si>
    <t>CY - Final energy consumption per household</t>
  </si>
  <si>
    <t>FEC_per_household.kWh.CY.Res.HH.Thermal.SH.Solids.Solids</t>
  </si>
  <si>
    <t>FEC_per_household.kWh.CY.Res.HH.Thermal.SH.LPG.LPG</t>
  </si>
  <si>
    <t>FEC_per_household.kWh.CY.Res.HH.Thermal.SH.Oil.Oil_LiqBio</t>
  </si>
  <si>
    <t>FEC_per_household.kWh.CY.Res.HH.Thermal.SH.Gas.NG_Biogas</t>
  </si>
  <si>
    <t>FEC_per_household.kWh.CY.Res.HH.Thermal.SH.Biomass.Biomass_Waste</t>
  </si>
  <si>
    <t>FEC_per_household.kWh.CY.Res.HH.Thermal.SH.Geo.Geo</t>
  </si>
  <si>
    <t>FEC_per_household.kWh.CY.Res.HH.Thermal.SH.DistrHeat.Steam_Distr</t>
  </si>
  <si>
    <t>FEC_per_household.kWh.CY.Res.HH.Thermal.SH.AdvElc.Elec</t>
  </si>
  <si>
    <t>FEC_per_household.kWh.CY.Res.HH.Thermal.SH.ConvElc.Elec</t>
  </si>
  <si>
    <t>FEC_per_household.kWh.CY.Res.HH.Thermal.SH.TotalCirculation.Elec</t>
  </si>
  <si>
    <t>FEC_per_household.kWh.CY.Res.HH.Thermal.SC.AC.Elec</t>
  </si>
  <si>
    <t>FEC_per_household.kWh.CY.Res.HH.Thermal.WH.Solids.Solids</t>
  </si>
  <si>
    <t>FEC_per_household.kWh.CY.Res.HH.Thermal.WH.LPG.LPG</t>
  </si>
  <si>
    <t>FEC_per_household.kWh.CY.Res.HH.Thermal.WH.Oil.Oil_LiqBio</t>
  </si>
  <si>
    <t>FEC_per_household.kWh.CY.Res.HH.Thermal.WH.Gas.NG_Biogas</t>
  </si>
  <si>
    <t>FEC_per_household.kWh.CY.Res.HH.Thermal.WH.Biomass.Biomass_Waste</t>
  </si>
  <si>
    <t>FEC_per_household.kWh.CY.Res.HH.Thermal.WH.Geo.Geo</t>
  </si>
  <si>
    <t>FEC_per_household.kWh.CY.Res.HH.Thermal.WH.DistrHeat.Steam_Distr</t>
  </si>
  <si>
    <t>FEC_per_household.kWh.CY.Res.HH.Thermal.WH.Elc.Elec</t>
  </si>
  <si>
    <t>FEC_per_household.kWh.CY.Res.HH.Thermal.WH.TotalSolar.Solar</t>
  </si>
  <si>
    <t>FEC_per_household.kWh.CY.Res.HH.Thermal.CO.Solids.Solids</t>
  </si>
  <si>
    <t>FEC_per_household.kWh.CY.Res.HH.Thermal.CO.LPG.LPG</t>
  </si>
  <si>
    <t>FEC_per_household.kWh.CY.Res.HH.Thermal.CO.Gas.NG_Biogas</t>
  </si>
  <si>
    <t>FEC_per_household.kWh.CY.Res.HH.Thermal.CO.Biomass.Biomass_Waste</t>
  </si>
  <si>
    <t>FEC_per_household.kWh.CY.Res.HH.Thermal.CO.Elc.Elec</t>
  </si>
  <si>
    <t>CY - Thermal energy service per household</t>
  </si>
  <si>
    <t>TES_per_household.kWh.CY.Res.HH.Thermal.SH.Solids.Solids</t>
  </si>
  <si>
    <t>TES_per_household.kWh.CY.Res.HH.Thermal.SH.LPG.LPG</t>
  </si>
  <si>
    <t>TES_per_household.kWh.CY.Res.HH.Thermal.SH.Oil.Oil_LiqBio</t>
  </si>
  <si>
    <t>TES_per_household.kWh.CY.Res.HH.Thermal.SH.Gas.NG_Biogas</t>
  </si>
  <si>
    <t>TES_per_household.kWh.CY.Res.HH.Thermal.SH.Biomass.Biomass_Waste</t>
  </si>
  <si>
    <t>TES_per_household.kWh.CY.Res.HH.Thermal.SH.Geo.Geo</t>
  </si>
  <si>
    <t>TES_per_household.kWh.CY.Res.HH.Thermal.SH.DistrHeat.Steam_Distr</t>
  </si>
  <si>
    <t>TES_per_household.kWh.CY.Res.HH.Thermal.SH.AdvElc.Elec</t>
  </si>
  <si>
    <t>TES_per_household.kWh.CY.Res.HH.Thermal.SH.ConvElc.Elec</t>
  </si>
  <si>
    <t>TES_per_household.kWh.CY.Res.HH.Thermal.SH.TotalCirculation.Elec</t>
  </si>
  <si>
    <t>TES_per_household.kWh.CY.Res.HH.Thermal.SC.AC.Elec</t>
  </si>
  <si>
    <t>TES_per_household.kWh.CY.Res.HH.Thermal.WH.Solids.Solids</t>
  </si>
  <si>
    <t>TES_per_household.kWh.CY.Res.HH.Thermal.WH.LPG.LPG</t>
  </si>
  <si>
    <t>TES_per_household.kWh.CY.Res.HH.Thermal.WH.Oil.Oil_LiqBio</t>
  </si>
  <si>
    <t>TES_per_household.kWh.CY.Res.HH.Thermal.WH.Gas.NG_Biogas</t>
  </si>
  <si>
    <t>TES_per_household.kWh.CY.Res.HH.Thermal.WH.Biomass.Biomass_Waste</t>
  </si>
  <si>
    <t>TES_per_household.kWh.CY.Res.HH.Thermal.WH.Geo.Geo</t>
  </si>
  <si>
    <t>TES_per_household.kWh.CY.Res.HH.Thermal.WH.DistrHeat.Steam_Distr</t>
  </si>
  <si>
    <t>TES_per_household.kWh.CY.Res.HH.Thermal.WH.Elc.Elec</t>
  </si>
  <si>
    <t>TES_per_household.kWh.CY.Res.HH.Thermal.WH.TotalSolar.Solar</t>
  </si>
  <si>
    <t>TES_per_household.kWh.CY.Res.HH.Thermal.CO.Solids.Solids</t>
  </si>
  <si>
    <t>TES_per_household.kWh.CY.Res.HH.Thermal.CO.LPG.LPG</t>
  </si>
  <si>
    <t>TES_per_household.kWh.CY.Res.HH.Thermal.CO.Gas.NG_Biogas</t>
  </si>
  <si>
    <t>TES_per_household.kWh.CY.Res.HH.Thermal.CO.Biomass.Biomass_Waste</t>
  </si>
  <si>
    <t>TES_per_household.kWh.CY.Res.HH.Thermal.CO.Elc.Elec</t>
  </si>
  <si>
    <t>CY - CO2 emissions per household</t>
  </si>
  <si>
    <t>EMI_per_household.kgCO2.CY.Res.HH.Thermal.SH.Solids.Solids</t>
  </si>
  <si>
    <t>EMI_per_household.kgCO2.CY.Res.HH.Thermal.SH.LPG.LPG</t>
  </si>
  <si>
    <t>EMI_per_household.kgCO2.CY.Res.HH.Thermal.SH.Oil.Oil_LiqBio</t>
  </si>
  <si>
    <t>EMI_per_household.kgCO2.CY.Res.HH.Thermal.SH.Gas.NG_Biogas</t>
  </si>
  <si>
    <t>EMI_per_household.kgCO2.CY.Res.HH.Thermal.SH.Biomass.Biomass_Waste</t>
  </si>
  <si>
    <t>EMI_per_household.kgCO2.CY.Res.HH.Thermal.SH.Geo.Geo</t>
  </si>
  <si>
    <t>EMI_per_household.kgCO2.CY.Res.HH.Thermal.SH.DistrHeat.Steam_Distr</t>
  </si>
  <si>
    <t>EMI_per_household.kgCO2.CY.Res.HH.Thermal.SH.AdvElc.Elec</t>
  </si>
  <si>
    <t>EMI_per_household.kgCO2.CY.Res.HH.Thermal.SH.ConvElc.Elec</t>
  </si>
  <si>
    <t>EMI_per_household.kgCO2.CY.Res.HH.Thermal.SH.TotalCirculation.Elec</t>
  </si>
  <si>
    <t>EMI_per_household.kgCO2.CY.Res.HH.Thermal.SC.AC.Elec</t>
  </si>
  <si>
    <t>EMI_per_household.kgCO2.CY.Res.HH.Thermal.WH.Solids.Solids</t>
  </si>
  <si>
    <t>EMI_per_household.kgCO2.CY.Res.HH.Thermal.WH.LPG.LPG</t>
  </si>
  <si>
    <t>EMI_per_household.kgCO2.CY.Res.HH.Thermal.WH.Oil.Oil_LiqBio</t>
  </si>
  <si>
    <t>EMI_per_household.kgCO2.CY.Res.HH.Thermal.WH.Gas.NG_Biogas</t>
  </si>
  <si>
    <t>EMI_per_household.kgCO2.CY.Res.HH.Thermal.WH.Biomass.Biomass_Waste</t>
  </si>
  <si>
    <t>EMI_per_household.kgCO2.CY.Res.HH.Thermal.WH.Geo.Geo</t>
  </si>
  <si>
    <t>EMI_per_household.kgCO2.CY.Res.HH.Thermal.WH.DistrHeat.Steam_Distr</t>
  </si>
  <si>
    <t>EMI_per_household.kgCO2.CY.Res.HH.Thermal.WH.Elc.Elec</t>
  </si>
  <si>
    <t>EMI_per_household.kgCO2.CY.Res.HH.Thermal.WH.TotalSolar.Solar</t>
  </si>
  <si>
    <t>EMI_per_household.kgCO2.CY.Res.HH.Thermal.CO.Solids.Solids</t>
  </si>
  <si>
    <t>EMI_per_household.kgCO2.CY.Res.HH.Thermal.CO.LPG.LPG</t>
  </si>
  <si>
    <t>EMI_per_household.kgCO2.CY.Res.HH.Thermal.CO.Gas.NG_Biogas</t>
  </si>
  <si>
    <t>EMI_per_household.kgCO2.CY.Res.HH.Thermal.CO.Biomass.Biomass_Waste</t>
  </si>
  <si>
    <t>EMI_per_household.kgCO2.CY.Res.HH.Thermal.CO.Elc.Elec</t>
  </si>
  <si>
    <t>CY - Final energy consumption per surface area</t>
  </si>
  <si>
    <t>FEC_per_sqm.kWh.CY.Res.HH.Thermal.SH.Solids.Solids</t>
  </si>
  <si>
    <t>FEC_per_sqm.kWh.CY.Res.HH.Thermal.SH.LPG.LPG</t>
  </si>
  <si>
    <t>FEC_per_sqm.kWh.CY.Res.HH.Thermal.SH.Oil.Oil_LiqBio</t>
  </si>
  <si>
    <t>FEC_per_sqm.kWh.CY.Res.HH.Thermal.SH.Gas.NG_Biogas</t>
  </si>
  <si>
    <t>FEC_per_sqm.kWh.CY.Res.HH.Thermal.SH.Biomass.Biomass_Waste</t>
  </si>
  <si>
    <t>FEC_per_sqm.kWh.CY.Res.HH.Thermal.SH.Geo.Geo</t>
  </si>
  <si>
    <t>FEC_per_sqm.kWh.CY.Res.HH.Thermal.SH.DistrHeat.Steam_Distr</t>
  </si>
  <si>
    <t>FEC_per_sqm.kWh.CY.Res.HH.Thermal.SH.AdvElc.Elec</t>
  </si>
  <si>
    <t>FEC_per_sqm.kWh.CY.Res.HH.Thermal.SH.ConvElc.Elec</t>
  </si>
  <si>
    <t>FEC_per_sqm.kWh.CY.Res.HH.Thermal.SH.TotalCirculation.Elec</t>
  </si>
  <si>
    <t>FEC_per_sqm.kWh.CY.Res.HH.Thermal.SC.AC.Elec</t>
  </si>
  <si>
    <t>FEC_per_sqm.kWh.CY.Res.HH.Thermal.WH.Solids.Solids</t>
  </si>
  <si>
    <t>FEC_per_sqm.kWh.CY.Res.HH.Thermal.WH.LPG.LPG</t>
  </si>
  <si>
    <t>FEC_per_sqm.kWh.CY.Res.HH.Thermal.WH.Oil.Oil_LiqBio</t>
  </si>
  <si>
    <t>FEC_per_sqm.kWh.CY.Res.HH.Thermal.WH.Gas.NG_Biogas</t>
  </si>
  <si>
    <t>FEC_per_sqm.kWh.CY.Res.HH.Thermal.WH.Biomass.Biomass_Waste</t>
  </si>
  <si>
    <t>FEC_per_sqm.kWh.CY.Res.HH.Thermal.WH.Geo.Geo</t>
  </si>
  <si>
    <t>FEC_per_sqm.kWh.CY.Res.HH.Thermal.WH.DistrHeat.Steam_Distr</t>
  </si>
  <si>
    <t>FEC_per_sqm.kWh.CY.Res.HH.Thermal.WH.Elc.Elec</t>
  </si>
  <si>
    <t>FEC_per_sqm.kWh.CY.Res.HH.Thermal.WH.TotalSolar.Solar</t>
  </si>
  <si>
    <t>FEC_per_sqm.kWh.CY.Res.HH.Thermal.CO.Solids.Solids</t>
  </si>
  <si>
    <t>FEC_per_sqm.kWh.CY.Res.HH.Thermal.CO.LPG.LPG</t>
  </si>
  <si>
    <t>FEC_per_sqm.kWh.CY.Res.HH.Thermal.CO.Gas.NG_Biogas</t>
  </si>
  <si>
    <t>FEC_per_sqm.kWh.CY.Res.HH.Thermal.CO.Biomass.Biomass_Waste</t>
  </si>
  <si>
    <t>FEC_per_sqm.kWh.CY.Res.HH.Thermal.CO.Elc.Elec</t>
  </si>
  <si>
    <t>CY - Thermal energy service per surface area</t>
  </si>
  <si>
    <t>TES_per_sqm.kWh.CY.Res.HH.Thermal.SH.Solids.Solids</t>
  </si>
  <si>
    <t>TES_per_sqm.kWh.CY.Res.HH.Thermal.SH.LPG.LPG</t>
  </si>
  <si>
    <t>TES_per_sqm.kWh.CY.Res.HH.Thermal.SH.Oil.Oil_LiqBio</t>
  </si>
  <si>
    <t>TES_per_sqm.kWh.CY.Res.HH.Thermal.SH.Gas.NG_Biogas</t>
  </si>
  <si>
    <t>TES_per_sqm.kWh.CY.Res.HH.Thermal.SH.Biomass.Biomass_Waste</t>
  </si>
  <si>
    <t>TES_per_sqm.kWh.CY.Res.HH.Thermal.SH.Geo.Geo</t>
  </si>
  <si>
    <t>TES_per_sqm.kWh.CY.Res.HH.Thermal.SH.DistrHeat.Steam_Distr</t>
  </si>
  <si>
    <t>TES_per_sqm.kWh.CY.Res.HH.Thermal.SH.AdvElc.Elec</t>
  </si>
  <si>
    <t>TES_per_sqm.kWh.CY.Res.HH.Thermal.SH.ConvElc.Elec</t>
  </si>
  <si>
    <t>TES_per_sqm.kWh.CY.Res.HH.Thermal.SH.TotalCirculation.Elec</t>
  </si>
  <si>
    <t>TES_per_sqm.kWh.CY.Res.HH.Thermal.SC.AC.Elec</t>
  </si>
  <si>
    <t>TES_per_sqm.kWh.CY.Res.HH.Thermal.WH.Solids.Solids</t>
  </si>
  <si>
    <t>TES_per_sqm.kWh.CY.Res.HH.Thermal.WH.LPG.LPG</t>
  </si>
  <si>
    <t>TES_per_sqm.kWh.CY.Res.HH.Thermal.WH.Oil.Oil_LiqBio</t>
  </si>
  <si>
    <t>TES_per_sqm.kWh.CY.Res.HH.Thermal.WH.Gas.NG_Biogas</t>
  </si>
  <si>
    <t>TES_per_sqm.kWh.CY.Res.HH.Thermal.WH.Biomass.Biomass_Waste</t>
  </si>
  <si>
    <t>TES_per_sqm.kWh.CY.Res.HH.Thermal.WH.Geo.Geo</t>
  </si>
  <si>
    <t>TES_per_sqm.kWh.CY.Res.HH.Thermal.WH.DistrHeat.Steam_Distr</t>
  </si>
  <si>
    <t>TES_per_sqm.kWh.CY.Res.HH.Thermal.WH.Elc.Elec</t>
  </si>
  <si>
    <t>TES_per_sqm.kWh.CY.Res.HH.Thermal.WH.TotalSolar.Solar</t>
  </si>
  <si>
    <t>TES_per_sqm.kWh.CY.Res.HH.Thermal.CO.Solids.Solids</t>
  </si>
  <si>
    <t>TES_per_sqm.kWh.CY.Res.HH.Thermal.CO.LPG.LPG</t>
  </si>
  <si>
    <t>TES_per_sqm.kWh.CY.Res.HH.Thermal.CO.Gas.NG_Biogas</t>
  </si>
  <si>
    <t>TES_per_sqm.kWh.CY.Res.HH.Thermal.CO.Biomass.Biomass_Waste</t>
  </si>
  <si>
    <t>TES_per_sqm.kWh.CY.Res.HH.Thermal.CO.Elc.Elec</t>
  </si>
  <si>
    <t>CY - CO2 emissions per surface area</t>
  </si>
  <si>
    <t>EMI_per_sqm.kgCO2.CY.Res.HH.Thermal.SH.Solids.Solids</t>
  </si>
  <si>
    <t>EMI_per_sqm.kgCO2.CY.Res.HH.Thermal.SH.LPG.LPG</t>
  </si>
  <si>
    <t>EMI_per_sqm.kgCO2.CY.Res.HH.Thermal.SH.Oil.Oil_LiqBio</t>
  </si>
  <si>
    <t>EMI_per_sqm.kgCO2.CY.Res.HH.Thermal.SH.Gas.NG_Biogas</t>
  </si>
  <si>
    <t>EMI_per_sqm.kgCO2.CY.Res.HH.Thermal.SH.Biomass.Biomass_Waste</t>
  </si>
  <si>
    <t>EMI_per_sqm.kgCO2.CY.Res.HH.Thermal.SH.Geo.Geo</t>
  </si>
  <si>
    <t>EMI_per_sqm.kgCO2.CY.Res.HH.Thermal.SH.DistrHeat.Steam_Distr</t>
  </si>
  <si>
    <t>EMI_per_sqm.kgCO2.CY.Res.HH.Thermal.SH.AdvElc.Elec</t>
  </si>
  <si>
    <t>EMI_per_sqm.kgCO2.CY.Res.HH.Thermal.SH.ConvElc.Elec</t>
  </si>
  <si>
    <t>EMI_per_sqm.kgCO2.CY.Res.HH.Thermal.SH.TotalCirculation.Elec</t>
  </si>
  <si>
    <t>EMI_per_sqm.kgCO2.CY.Res.HH.Thermal.SC.AC.Elec</t>
  </si>
  <si>
    <t>EMI_per_sqm.kgCO2.CY.Res.HH.Thermal.WH.Solids.Solids</t>
  </si>
  <si>
    <t>EMI_per_sqm.kgCO2.CY.Res.HH.Thermal.WH.LPG.LPG</t>
  </si>
  <si>
    <t>EMI_per_sqm.kgCO2.CY.Res.HH.Thermal.WH.Oil.Oil_LiqBio</t>
  </si>
  <si>
    <t>EMI_per_sqm.kgCO2.CY.Res.HH.Thermal.WH.Gas.NG_Biogas</t>
  </si>
  <si>
    <t>EMI_per_sqm.kgCO2.CY.Res.HH.Thermal.WH.Biomass.Biomass_Waste</t>
  </si>
  <si>
    <t>EMI_per_sqm.kgCO2.CY.Res.HH.Thermal.WH.Geo.Geo</t>
  </si>
  <si>
    <t>EMI_per_sqm.kgCO2.CY.Res.HH.Thermal.WH.DistrHeat.Steam_Distr</t>
  </si>
  <si>
    <t>EMI_per_sqm.kgCO2.CY.Res.HH.Thermal.WH.Elc.Elec</t>
  </si>
  <si>
    <t>EMI_per_sqm.kgCO2.CY.Res.HH.Thermal.WH.TotalSolar.Solar</t>
  </si>
  <si>
    <t>EMI_per_sqm.kgCO2.CY.Res.HH.Thermal.CO.Solids.Solids</t>
  </si>
  <si>
    <t>EMI_per_sqm.kgCO2.CY.Res.HH.Thermal.CO.LPG.LPG</t>
  </si>
  <si>
    <t>EMI_per_sqm.kgCO2.CY.Res.HH.Thermal.CO.Gas.NG_Biogas</t>
  </si>
  <si>
    <t>EMI_per_sqm.kgCO2.CY.Res.HH.Thermal.CO.Biomass.Biomass_Waste</t>
  </si>
  <si>
    <t>EMI_per_sqm.kgCO2.CY.Res.HH.Thermal.CO.Elc.Elec</t>
  </si>
  <si>
    <t>CY - Number of new and renovated households</t>
  </si>
  <si>
    <t>NUM.number.CY.Res.HHnew.Thermal</t>
  </si>
  <si>
    <t>NUM.number.CY.Res.HHnew.Thermal.SH</t>
  </si>
  <si>
    <t>NUM.number.CY.Res.HHnew.Thermal.SH.Solids</t>
  </si>
  <si>
    <t>NUM.number.CY.Res.HHnew.Thermal.SH.LPG</t>
  </si>
  <si>
    <t>NUM.number.CY.Res.HHnew.Thermal.SH.Oil</t>
  </si>
  <si>
    <t>NUM.number.CY.Res.HHnew.Thermal.SH.Gas</t>
  </si>
  <si>
    <t>NUM.number.CY.Res.HHnew.Thermal.SH.Biomass</t>
  </si>
  <si>
    <t>NUM.number.CY.Res.HHnew.Thermal.SH.Geo</t>
  </si>
  <si>
    <t>NUM.number.CY.Res.HHnew.Thermal.SH.DistrHeat</t>
  </si>
  <si>
    <t>NUM.number.CY.Res.HHnew.Thermal.SH.AdvElc</t>
  </si>
  <si>
    <t>NUM.number.CY.Res.HHnew.Thermal.SH.ConvElc</t>
  </si>
  <si>
    <t>NUM.number.CY.Res.HHnew.Thermal.SC</t>
  </si>
  <si>
    <t>NUM.number.CY.Res.HHnew.Thermal.SC.AC</t>
  </si>
  <si>
    <t>NUM.number.CY.Res.HHnew.Thermal.WH</t>
  </si>
  <si>
    <t>NUM.number.CY.Res.HHnew.Thermal.WH.Solids</t>
  </si>
  <si>
    <t>NUM.number.CY.Res.HHnew.Thermal.WH.LPG</t>
  </si>
  <si>
    <t>NUM.number.CY.Res.HHnew.Thermal.WH.Oil</t>
  </si>
  <si>
    <t>NUM.number.CY.Res.HHnew.Thermal.WH.Gas</t>
  </si>
  <si>
    <t>NUM.number.CY.Res.HHnew.Thermal.WH.Biomass</t>
  </si>
  <si>
    <t>NUM.number.CY.Res.HHnew.Thermal.WH.Geo</t>
  </si>
  <si>
    <t>NUM.number.CY.Res.HHnew.Thermal.WH.DistrHeat</t>
  </si>
  <si>
    <t>NUM.number.CY.Res.HHnew.Thermal.WH.Elc</t>
  </si>
  <si>
    <t>NUM.number.CY.Res.HHnew.Thermal.WH.Solar</t>
  </si>
  <si>
    <t>NUM.number.CY.Res.HHnew.Thermal.CO</t>
  </si>
  <si>
    <t>NUM.number.CY.Res.HHnew.Thermal.CO.Solids</t>
  </si>
  <si>
    <t>NUM.number.CY.Res.HHnew.Thermal.CO.LPG</t>
  </si>
  <si>
    <t>NUM.number.CY.Res.HHnew.Thermal.CO.Gas</t>
  </si>
  <si>
    <t>NUM.number.CY.Res.HHnew.Thermal.CO.Biomass</t>
  </si>
  <si>
    <t>NUM.number.CY.Res.HHnew.Thermal.CO.Elc</t>
  </si>
  <si>
    <t>CY - Final energy consumption in new and renovated households</t>
  </si>
  <si>
    <t>FEC.ktoe.CY.Res.HHnew.Thermal</t>
  </si>
  <si>
    <t>FEC.ktoe.CY.Res.HHnew.Thermal.SH</t>
  </si>
  <si>
    <t>FEC.ktoe.CY.Res.HHnew.Thermal.SH.Solids.Solids</t>
  </si>
  <si>
    <t>FEC.ktoe.CY.Res.HHnew.Thermal.SH.LPG.LPG</t>
  </si>
  <si>
    <t>FEC.ktoe.CY.Res.HHnew.Thermal.SH.Oil.Oil_LiqBio</t>
  </si>
  <si>
    <t>FEC.ktoe.CY.Res.HHnew.Thermal.SH.Gas.NG_Biogas</t>
  </si>
  <si>
    <t>FEC.ktoe.CY.Res.HHnew.Thermal.SH.Biomass.Biomass_Waste</t>
  </si>
  <si>
    <t>FEC.ktoe.CY.Res.HHnew.Thermal.SH.Geo.Geo</t>
  </si>
  <si>
    <t>FEC.ktoe.CY.Res.HHnew.Thermal.SH.DistrHeat.Steam_Distr</t>
  </si>
  <si>
    <t>FEC.ktoe.CY.Res.HHnew.Thermal.SH.AdvElc.Elec</t>
  </si>
  <si>
    <t>FEC.ktoe.CY.Res.HHnew.Thermal.SH.ConvElc.Elec</t>
  </si>
  <si>
    <t>FEC.ktoe.CY.Res.HHnew.Thermal.SH.TotalCirculation.Elec</t>
  </si>
  <si>
    <t>FEC.ktoe.CY.Res.HHnew.Thermal.SC</t>
  </si>
  <si>
    <t>FEC.ktoe.CY.Res.HHnew.Thermal.SC.AC.Elec</t>
  </si>
  <si>
    <t>FEC.ktoe.CY.Res.HHnew.Thermal.WH</t>
  </si>
  <si>
    <t>FEC.ktoe.CY.Res.HHnew.Thermal.WH.Solids.Solids</t>
  </si>
  <si>
    <t>FEC.ktoe.CY.Res.HHnew.Thermal.WH.LPG.LPG</t>
  </si>
  <si>
    <t>FEC.ktoe.CY.Res.HHnew.Thermal.WH.Oil.Oil_LiqBio</t>
  </si>
  <si>
    <t>FEC.ktoe.CY.Res.HHnew.Thermal.WH.Gas.NG_Biogas</t>
  </si>
  <si>
    <t>FEC.ktoe.CY.Res.HHnew.Thermal.WH.Biomass.Biomass_Waste</t>
  </si>
  <si>
    <t>FEC.ktoe.CY.Res.HHnew.Thermal.WH.Geo.Geo</t>
  </si>
  <si>
    <t>FEC.ktoe.CY.Res.HHnew.Thermal.WH.DistrHeat.Steam_Distr</t>
  </si>
  <si>
    <t>FEC.ktoe.CY.Res.HHnew.Thermal.WH.Elc.Elec</t>
  </si>
  <si>
    <t>FEC.ktoe.CY.Res.HHnew.Thermal.WH.TotalSolar.Solar</t>
  </si>
  <si>
    <t>FEC.ktoe.CY.Res.HHnew.Thermal.CO</t>
  </si>
  <si>
    <t>FEC.ktoe.CY.Res.HHnew.Thermal.CO.Solids.Solids</t>
  </si>
  <si>
    <t>FEC.ktoe.CY.Res.HHnew.Thermal.CO.LPG.LPG</t>
  </si>
  <si>
    <t>FEC.ktoe.CY.Res.HHnew.Thermal.CO.Gas.NG_Biogas</t>
  </si>
  <si>
    <t>FEC.ktoe.CY.Res.HHnew.Thermal.CO.Biomass.Biomass_Waste</t>
  </si>
  <si>
    <t>FEC.ktoe.CY.Res.HHnew.Thermal.CO.Elc.Elec</t>
  </si>
  <si>
    <t>CY - Thermal energy service in new and renovated households</t>
  </si>
  <si>
    <t>TES.ktoe.CY.Res.HHnew.Thermal</t>
  </si>
  <si>
    <t>TES.ktoe.CY.Res.HHnew.Thermal.SH</t>
  </si>
  <si>
    <t>TES.ktoe.CY.Res.HHnew.Thermal.SH.Solids.Solids</t>
  </si>
  <si>
    <t>TES.ktoe.CY.Res.HHnew.Thermal.SH.LPG.LPG</t>
  </si>
  <si>
    <t>TES.ktoe.CY.Res.HHnew.Thermal.SH.Oil.Oil_LiqBio</t>
  </si>
  <si>
    <t>TES.ktoe.CY.Res.HHnew.Thermal.SH.Gas.NG_Biogas</t>
  </si>
  <si>
    <t>TES.ktoe.CY.Res.HHnew.Thermal.SH.Biomass.Biomass_Waste</t>
  </si>
  <si>
    <t>TES.ktoe.CY.Res.HHnew.Thermal.SH.Geo.Geo</t>
  </si>
  <si>
    <t>TES.ktoe.CY.Res.HHnew.Thermal.SH.DistrHeat.Steam_Distr</t>
  </si>
  <si>
    <t>TES.ktoe.CY.Res.HHnew.Thermal.SH.AdvElc.Elec</t>
  </si>
  <si>
    <t>TES.ktoe.CY.Res.HHnew.Thermal.SH.ConvElc.Elec</t>
  </si>
  <si>
    <t>TES.ktoe.CY.Res.HHnew.Thermal.SH.TotalCirculation.Elec</t>
  </si>
  <si>
    <t>TES.ktoe.CY.Res.HHnew.Thermal.SC</t>
  </si>
  <si>
    <t>TES.ktoe.CY.Res.HHnew.Thermal.SC.AC.Elec</t>
  </si>
  <si>
    <t>TES.ktoe.CY.Res.HHnew.Thermal.WH</t>
  </si>
  <si>
    <t>TES.ktoe.CY.Res.HHnew.Thermal.WH.Solids.Solids</t>
  </si>
  <si>
    <t>TES.ktoe.CY.Res.HHnew.Thermal.WH.LPG.LPG</t>
  </si>
  <si>
    <t>TES.ktoe.CY.Res.HHnew.Thermal.WH.Oil.Oil_LiqBio</t>
  </si>
  <si>
    <t>TES.ktoe.CY.Res.HHnew.Thermal.WH.Gas.NG_Biogas</t>
  </si>
  <si>
    <t>TES.ktoe.CY.Res.HHnew.Thermal.WH.Biomass.Biomass_Waste</t>
  </si>
  <si>
    <t>TES.ktoe.CY.Res.HHnew.Thermal.WH.Geo.Geo</t>
  </si>
  <si>
    <t>TES.ktoe.CY.Res.HHnew.Thermal.WH.DistrHeat.Steam_Distr</t>
  </si>
  <si>
    <t>TES.ktoe.CY.Res.HHnew.Thermal.WH.Elc.Elec</t>
  </si>
  <si>
    <t>TES.ktoe.CY.Res.HHnew.Thermal.WH.TotalSolar.Solar</t>
  </si>
  <si>
    <t>TES.ktoe.CY.Res.HHnew.Thermal.CO</t>
  </si>
  <si>
    <t>TES.ktoe.CY.Res.HHnew.Thermal.CO.Solids.Solids</t>
  </si>
  <si>
    <t>TES.ktoe.CY.Res.HHnew.Thermal.CO.LPG.LPG</t>
  </si>
  <si>
    <t>TES.ktoe.CY.Res.HHnew.Thermal.CO.Gas.NG_Biogas</t>
  </si>
  <si>
    <t>TES.ktoe.CY.Res.HHnew.Thermal.CO.Biomass.Biomass_Waste</t>
  </si>
  <si>
    <t>TES.ktoe.CY.Res.HHnew.Thermal.CO.Elc.Elec</t>
  </si>
  <si>
    <t>CY - System efficiency indicator of new and renovated households</t>
  </si>
  <si>
    <t>Eff.ratio.CY.Res.HHnew.Thermal</t>
  </si>
  <si>
    <t>Eff.ratio.CY.Res.HHnew.Thermal.SH</t>
  </si>
  <si>
    <t>Eff.ratio.CY.Res.HHnew.Thermal.SH.Solids.Solids</t>
  </si>
  <si>
    <t>Eff.ratio.CY.Res.HHnew.Thermal.SH.LPG.LPG</t>
  </si>
  <si>
    <t>Eff.ratio.CY.Res.HHnew.Thermal.SH.Oil.Oil_LiqBio</t>
  </si>
  <si>
    <t>Eff.ratio.CY.Res.HHnew.Thermal.SH.Gas.NG_Biogas</t>
  </si>
  <si>
    <t>Eff.ratio.CY.Res.HHnew.Thermal.SH.Biomass.Biomass_Waste</t>
  </si>
  <si>
    <t>Eff.ratio.CY.Res.HHnew.Thermal.SH.Geo.Geo</t>
  </si>
  <si>
    <t>Eff.ratio.CY.Res.HHnew.Thermal.SH.DistrHeat.Steam_Distr</t>
  </si>
  <si>
    <t>Eff.ratio.CY.Res.HHnew.Thermal.SH.AdvElc.Elec</t>
  </si>
  <si>
    <t>Eff.ratio.CY.Res.HHnew.Thermal.SH.ConvElc.Elec</t>
  </si>
  <si>
    <t>Eff.ratio.CY.Res.HHnew.Thermal.SH.TotalCirculation.Elec</t>
  </si>
  <si>
    <t>Eff.ratio.CY.Res.HHnew.Thermal.SC</t>
  </si>
  <si>
    <t>Eff.ratio.CY.Res.HHnew.Thermal.SC.AC.Elec</t>
  </si>
  <si>
    <t>Eff.ratio.CY.Res.HHnew.Thermal.WH</t>
  </si>
  <si>
    <t>Eff.ratio.CY.Res.HHnew.Thermal.WH.Solids.Solids</t>
  </si>
  <si>
    <t>Eff.ratio.CY.Res.HHnew.Thermal.WH.LPG.LPG</t>
  </si>
  <si>
    <t>Eff.ratio.CY.Res.HHnew.Thermal.WH.Oil.Oil_LiqBio</t>
  </si>
  <si>
    <t>Eff.ratio.CY.Res.HHnew.Thermal.WH.Gas.NG_Biogas</t>
  </si>
  <si>
    <t>Eff.ratio.CY.Res.HHnew.Thermal.WH.Biomass.Biomass_Waste</t>
  </si>
  <si>
    <t>Eff.ratio.CY.Res.HHnew.Thermal.WH.Geo.Geo</t>
  </si>
  <si>
    <t>Eff.ratio.CY.Res.HHnew.Thermal.WH.DistrHeat.Steam_Distr</t>
  </si>
  <si>
    <t>Eff.ratio.CY.Res.HHnew.Thermal.WH.Elc.Elec</t>
  </si>
  <si>
    <t>Eff.ratio.CY.Res.HHnew.Thermal.WH.TotalSolar.Solar</t>
  </si>
  <si>
    <t>Eff.ratio.CY.Res.HHnew.Thermal.CO</t>
  </si>
  <si>
    <t>Eff.ratio.CY.Res.HHnew.Thermal.CO.Solids.Solids</t>
  </si>
  <si>
    <t>Eff.ratio.CY.Res.HHnew.Thermal.CO.LPG.LPG</t>
  </si>
  <si>
    <t>Eff.ratio.CY.Res.HHnew.Thermal.CO.Gas.NG_Biogas</t>
  </si>
  <si>
    <t>Eff.ratio.CY.Res.HHnew.Thermal.CO.Biomass.Biomass_Waste</t>
  </si>
  <si>
    <t>Eff.ratio.CY.Res.HHnew.Thermal.CO.Elc.Elec</t>
  </si>
  <si>
    <t>CY - CO2 emissions in new and renovated households</t>
  </si>
  <si>
    <t>EMI.ktCO2.CY.Res.HHnew.Thermal</t>
  </si>
  <si>
    <t>EMI.ktCO2.CY.Res.HHnew.Thermal.SH</t>
  </si>
  <si>
    <t>EMI.ktCO2.CY.Res.HHnew.Thermal.SH.Solids.Solids</t>
  </si>
  <si>
    <t>EMI.ktCO2.CY.Res.HHnew.Thermal.SH.LPG.LPG</t>
  </si>
  <si>
    <t>EMI.ktCO2.CY.Res.HHnew.Thermal.SH.Oil.Oil_LiqBio</t>
  </si>
  <si>
    <t>EMI.ktCO2.CY.Res.HHnew.Thermal.SH.Gas.NG_Biogas</t>
  </si>
  <si>
    <t>EMI.ktCO2.CY.Res.HHnew.Thermal.SH.Biomass.Biomass_Waste</t>
  </si>
  <si>
    <t>EMI.ktCO2.CY.Res.HHnew.Thermal.SH.Geo.Geo</t>
  </si>
  <si>
    <t>EMI.ktCO2.CY.Res.HHnew.Thermal.SH.DistrHeat.Steam_Distr</t>
  </si>
  <si>
    <t>EMI.ktCO2.CY.Res.HHnew.Thermal.SH.AdvElc.Elec</t>
  </si>
  <si>
    <t>EMI.ktCO2.CY.Res.HHnew.Thermal.SH.ConvElc.Elec</t>
  </si>
  <si>
    <t>EMI.ktCO2.CY.Res.HHnew.Thermal.SH.TotalCirculation.Elec</t>
  </si>
  <si>
    <t>EMI.ktCO2.CY.Res.HHnew.Thermal.SC</t>
  </si>
  <si>
    <t>EMI.ktCO2.CY.Res.HHnew.Thermal.SC.AC.Elec</t>
  </si>
  <si>
    <t>EMI.ktCO2.CY.Res.HHnew.Thermal.WH</t>
  </si>
  <si>
    <t>EMI.ktCO2.CY.Res.HHnew.Thermal.WH.Solids.Solids</t>
  </si>
  <si>
    <t>EMI.ktCO2.CY.Res.HHnew.Thermal.WH.LPG.LPG</t>
  </si>
  <si>
    <t>EMI.ktCO2.CY.Res.HHnew.Thermal.WH.Oil.Oil_LiqBio</t>
  </si>
  <si>
    <t>EMI.ktCO2.CY.Res.HHnew.Thermal.WH.Gas.NG_Biogas</t>
  </si>
  <si>
    <t>EMI.ktCO2.CY.Res.HHnew.Thermal.WH.Biomass.Biomass_Waste</t>
  </si>
  <si>
    <t>EMI.ktCO2.CY.Res.HHnew.Thermal.WH.Geo.Geo</t>
  </si>
  <si>
    <t>EMI.ktCO2.CY.Res.HHnew.Thermal.WH.DistrHeat.Steam_Distr</t>
  </si>
  <si>
    <t>EMI.ktCO2.CY.Res.HHnew.Thermal.WH.Elc.Elec</t>
  </si>
  <si>
    <t>EMI.ktCO2.CY.Res.HHnew.Thermal.WH.TotalSolar.Solar</t>
  </si>
  <si>
    <t>EMI.ktCO2.CY.Res.HHnew.Thermal.CO</t>
  </si>
  <si>
    <t>EMI.ktCO2.CY.Res.HHnew.Thermal.CO.Solids.Solids</t>
  </si>
  <si>
    <t>EMI.ktCO2.CY.Res.HHnew.Thermal.CO.LPG.LPG</t>
  </si>
  <si>
    <t>EMI.ktCO2.CY.Res.HHnew.Thermal.CO.Gas.NG_Biogas</t>
  </si>
  <si>
    <t>EMI.ktCO2.CY.Res.HHnew.Thermal.CO.Biomass.Biomass_Waste</t>
  </si>
  <si>
    <t>EMI.ktCO2.CY.Res.HHnew.Thermal.CO.Elc.Elec</t>
  </si>
  <si>
    <t>CY - Final energy consumption of new and renovated households (per household)</t>
  </si>
  <si>
    <t>FEC_per_household.kWh.CY.Res.HHnew.Thermal</t>
  </si>
  <si>
    <t>FEC_per_household.kWh.CY.Res.HHnew.Thermal.SH</t>
  </si>
  <si>
    <t>FEC_per_household.kWh.CY.Res.HHnew.Thermal.SH.Solids.Solids</t>
  </si>
  <si>
    <t>FEC_per_household.kWh.CY.Res.HHnew.Thermal.SH.LPG.LPG</t>
  </si>
  <si>
    <t>FEC_per_household.kWh.CY.Res.HHnew.Thermal.SH.Oil.Oil_LiqBio</t>
  </si>
  <si>
    <t>FEC_per_household.kWh.CY.Res.HHnew.Thermal.SH.Gas.NG_Biogas</t>
  </si>
  <si>
    <t>FEC_per_household.kWh.CY.Res.HHnew.Thermal.SH.Biomass.Biomass_Waste</t>
  </si>
  <si>
    <t>FEC_per_household.kWh.CY.Res.HHnew.Thermal.SH.Geo.Geo</t>
  </si>
  <si>
    <t>FEC_per_household.kWh.CY.Res.HHnew.Thermal.SH.DistrHeat.Steam_Distr</t>
  </si>
  <si>
    <t>FEC_per_household.kWh.CY.Res.HHnew.Thermal.SH.AdvElc.Elec</t>
  </si>
  <si>
    <t>FEC_per_household.kWh.CY.Res.HHnew.Thermal.SH.ConvElc.Elec</t>
  </si>
  <si>
    <t>FEC_per_household.kWh.CY.Res.HHnew.Thermal.SH.TotalCirculation.Elec</t>
  </si>
  <si>
    <t>FEC_per_household.kWh.CY.Res.HHnew.Thermal.SC</t>
  </si>
  <si>
    <t>FEC_per_household.kWh.CY.Res.HHnew.Thermal.SC.AC.Elec</t>
  </si>
  <si>
    <t>FEC_per_household.kWh.CY.Res.HHnew.Thermal.WH</t>
  </si>
  <si>
    <t>FEC_per_household.kWh.CY.Res.HHnew.Thermal.WH.Solids.Solids</t>
  </si>
  <si>
    <t>FEC_per_household.kWh.CY.Res.HHnew.Thermal.WH.LPG.LPG</t>
  </si>
  <si>
    <t>FEC_per_household.kWh.CY.Res.HHnew.Thermal.WH.Oil.Oil_LiqBio</t>
  </si>
  <si>
    <t>FEC_per_household.kWh.CY.Res.HHnew.Thermal.WH.Gas.NG_Biogas</t>
  </si>
  <si>
    <t>FEC_per_household.kWh.CY.Res.HHnew.Thermal.WH.Biomass.Biomass_Waste</t>
  </si>
  <si>
    <t>FEC_per_household.kWh.CY.Res.HHnew.Thermal.WH.Geo.Geo</t>
  </si>
  <si>
    <t>FEC_per_household.kWh.CY.Res.HHnew.Thermal.WH.DistrHeat.Steam_Distr</t>
  </si>
  <si>
    <t>FEC_per_household.kWh.CY.Res.HHnew.Thermal.WH.Elc.Elec</t>
  </si>
  <si>
    <t>FEC_per_household.kWh.CY.Res.HHnew.Thermal.WH.TotalSolar.Solar</t>
  </si>
  <si>
    <t>FEC_per_household.kWh.CY.Res.HHnew.Thermal.CO</t>
  </si>
  <si>
    <t>FEC_per_household.kWh.CY.Res.HHnew.Thermal.CO.Solids.Solids</t>
  </si>
  <si>
    <t>FEC_per_household.kWh.CY.Res.HHnew.Thermal.CO.LPG.LPG</t>
  </si>
  <si>
    <t>FEC_per_household.kWh.CY.Res.HHnew.Thermal.CO.Gas.NG_Biogas</t>
  </si>
  <si>
    <t>FEC_per_household.kWh.CY.Res.HHnew.Thermal.CO.Biomass.Biomass_Waste</t>
  </si>
  <si>
    <t>FEC_per_household.kWh.CY.Res.HHnew.Thermal.CO.Elc.Elec</t>
  </si>
  <si>
    <t>CY - Thermal energy service of new and renovated households (per household)</t>
  </si>
  <si>
    <t>TES_per_household.kWh.CY.Res.HHnew.Thermal</t>
  </si>
  <si>
    <t>TES_per_household.kWh.CY.Res.HHnew.Thermal.SH</t>
  </si>
  <si>
    <t>TES_per_household.kWh.CY.Res.HHnew.Thermal.SH.Solids.Solids</t>
  </si>
  <si>
    <t>TES_per_household.kWh.CY.Res.HHnew.Thermal.SH.LPG.LPG</t>
  </si>
  <si>
    <t>TES_per_household.kWh.CY.Res.HHnew.Thermal.SH.Oil.Oil_LiqBio</t>
  </si>
  <si>
    <t>TES_per_household.kWh.CY.Res.HHnew.Thermal.SH.Gas.NG_Biogas</t>
  </si>
  <si>
    <t>TES_per_household.kWh.CY.Res.HHnew.Thermal.SH.Biomass.Biomass_Waste</t>
  </si>
  <si>
    <t>TES_per_household.kWh.CY.Res.HHnew.Thermal.SH.Geo.Geo</t>
  </si>
  <si>
    <t>TES_per_household.kWh.CY.Res.HHnew.Thermal.SH.DistrHeat.Steam_Distr</t>
  </si>
  <si>
    <t>TES_per_household.kWh.CY.Res.HHnew.Thermal.SH.AdvElc.Elec</t>
  </si>
  <si>
    <t>TES_per_household.kWh.CY.Res.HHnew.Thermal.SH.ConvElc.Elec</t>
  </si>
  <si>
    <t>TES_per_household.kWh.CY.Res.HHnew.Thermal.SH.TotalCirculation.Elec</t>
  </si>
  <si>
    <t>TES_per_household.kWh.CY.Res.HHnew.Thermal.SC</t>
  </si>
  <si>
    <t>TES_per_household.kWh.CY.Res.HHnew.Thermal.SC.AC.Elec</t>
  </si>
  <si>
    <t>TES_per_household.kWh.CY.Res.HHnew.Thermal.WH</t>
  </si>
  <si>
    <t>TES_per_household.kWh.CY.Res.HHnew.Thermal.WH.Solids.Solids</t>
  </si>
  <si>
    <t>TES_per_household.kWh.CY.Res.HHnew.Thermal.WH.LPG.LPG</t>
  </si>
  <si>
    <t>TES_per_household.kWh.CY.Res.HHnew.Thermal.WH.Oil.Oil_LiqBio</t>
  </si>
  <si>
    <t>TES_per_household.kWh.CY.Res.HHnew.Thermal.WH.Gas.NG_Biogas</t>
  </si>
  <si>
    <t>TES_per_household.kWh.CY.Res.HHnew.Thermal.WH.Biomass.Biomass_Waste</t>
  </si>
  <si>
    <t>TES_per_household.kWh.CY.Res.HHnew.Thermal.WH.Geo.Geo</t>
  </si>
  <si>
    <t>TES_per_household.kWh.CY.Res.HHnew.Thermal.WH.DistrHeat.Steam_Distr</t>
  </si>
  <si>
    <t>TES_per_household.kWh.CY.Res.HHnew.Thermal.WH.Elc.Elec</t>
  </si>
  <si>
    <t>TES_per_household.kWh.CY.Res.HHnew.Thermal.WH.TotalSolar.Solar</t>
  </si>
  <si>
    <t>TES_per_household.kWh.CY.Res.HHnew.Thermal.CO</t>
  </si>
  <si>
    <t>TES_per_household.kWh.CY.Res.HHnew.Thermal.CO.Solids.Solids</t>
  </si>
  <si>
    <t>TES_per_household.kWh.CY.Res.HHnew.Thermal.CO.LPG.LPG</t>
  </si>
  <si>
    <t>TES_per_household.kWh.CY.Res.HHnew.Thermal.CO.Gas.NG_Biogas</t>
  </si>
  <si>
    <t>TES_per_household.kWh.CY.Res.HHnew.Thermal.CO.Biomass.Biomass_Waste</t>
  </si>
  <si>
    <t>TES_per_household.kWh.CY.Res.HHnew.Thermal.CO.Elc.Elec</t>
  </si>
  <si>
    <t>CY - CO2 emissions in new and renovated households (per household)</t>
  </si>
  <si>
    <t>EMI_per_household.kgCO2.CY.Res.HHnew.Thermal</t>
  </si>
  <si>
    <t>EMI_per_household.kgCO2.CY.Res.HHnew.Thermal.SH</t>
  </si>
  <si>
    <t>EMI_per_household.kgCO2.CY.Res.HHnew.Thermal.SH.Solids.Solids</t>
  </si>
  <si>
    <t>EMI_per_household.kgCO2.CY.Res.HHnew.Thermal.SH.LPG.LPG</t>
  </si>
  <si>
    <t>EMI_per_household.kgCO2.CY.Res.HHnew.Thermal.SH.Oil.Oil_LiqBio</t>
  </si>
  <si>
    <t>EMI_per_household.kgCO2.CY.Res.HHnew.Thermal.SH.Gas.NG_Biogas</t>
  </si>
  <si>
    <t>EMI_per_household.kgCO2.CY.Res.HHnew.Thermal.SH.Biomass.Biomass_Waste</t>
  </si>
  <si>
    <t>EMI_per_household.kgCO2.CY.Res.HHnew.Thermal.SH.Geo.Geo</t>
  </si>
  <si>
    <t>EMI_per_household.kgCO2.CY.Res.HHnew.Thermal.SH.DistrHeat.Steam_Distr</t>
  </si>
  <si>
    <t>EMI_per_household.kgCO2.CY.Res.HHnew.Thermal.SH.AdvElc.Elec</t>
  </si>
  <si>
    <t>EMI_per_household.kgCO2.CY.Res.HHnew.Thermal.SH.ConvElc.Elec</t>
  </si>
  <si>
    <t>EMI_per_household.kgCO2.CY.Res.HHnew.Thermal.SH.TotalCirculation.Elec</t>
  </si>
  <si>
    <t>EMI_per_household.kgCO2.CY.Res.HHnew.Thermal.SC</t>
  </si>
  <si>
    <t>EMI_per_household.kgCO2.CY.Res.HHnew.Thermal.SC.AC.Elec</t>
  </si>
  <si>
    <t>EMI_per_household.kgCO2.CY.Res.HHnew.Thermal.WH</t>
  </si>
  <si>
    <t>EMI_per_household.kgCO2.CY.Res.HHnew.Thermal.WH.Solids.Solids</t>
  </si>
  <si>
    <t>EMI_per_household.kgCO2.CY.Res.HHnew.Thermal.WH.LPG.LPG</t>
  </si>
  <si>
    <t>EMI_per_household.kgCO2.CY.Res.HHnew.Thermal.WH.Oil.Oil_LiqBio</t>
  </si>
  <si>
    <t>EMI_per_household.kgCO2.CY.Res.HHnew.Thermal.WH.Gas.NG_Biogas</t>
  </si>
  <si>
    <t>EMI_per_household.kgCO2.CY.Res.HHnew.Thermal.WH.Biomass.Biomass_Waste</t>
  </si>
  <si>
    <t>EMI_per_household.kgCO2.CY.Res.HHnew.Thermal.WH.Geo.Geo</t>
  </si>
  <si>
    <t>EMI_per_household.kgCO2.CY.Res.HHnew.Thermal.WH.DistrHeat.Steam_Distr</t>
  </si>
  <si>
    <t>EMI_per_household.kgCO2.CY.Res.HHnew.Thermal.WH.Elc.Elec</t>
  </si>
  <si>
    <t>EMI_per_household.kgCO2.CY.Res.HHnew.Thermal.WH.TotalSolar.Solar</t>
  </si>
  <si>
    <t>EMI_per_household.kgCO2.CY.Res.HHnew.Thermal.CO</t>
  </si>
  <si>
    <t>EMI_per_household.kgCO2.CY.Res.HHnew.Thermal.CO.Solids.Solids</t>
  </si>
  <si>
    <t>EMI_per_household.kgCO2.CY.Res.HHnew.Thermal.CO.LPG.LPG</t>
  </si>
  <si>
    <t>EMI_per_household.kgCO2.CY.Res.HHnew.Thermal.CO.Gas.NG_Biogas</t>
  </si>
  <si>
    <t>EMI_per_household.kgCO2.CY.Res.HHnew.Thermal.CO.Biomass.Biomass_Waste</t>
  </si>
  <si>
    <t>EMI_per_household.kgCO2.CY.Res.HHnew.Thermal.CO.Elc.Elec</t>
  </si>
  <si>
    <t>CY - Final energy consumption in new and renovated households per surface area</t>
  </si>
  <si>
    <t>FEC_per_sqm.kWh.CY.Res.HHnew.Thermal</t>
  </si>
  <si>
    <t>FEC_per_sqm.kWh.CY.Res.HHnew.Thermal.SH</t>
  </si>
  <si>
    <t>FEC_per_sqm.kWh.CY.Res.HHnew.Thermal.SH.Solids.Solids</t>
  </si>
  <si>
    <t>FEC_per_sqm.kWh.CY.Res.HHnew.Thermal.SH.LPG.LPG</t>
  </si>
  <si>
    <t>FEC_per_sqm.kWh.CY.Res.HHnew.Thermal.SH.Oil.Oil_LiqBio</t>
  </si>
  <si>
    <t>FEC_per_sqm.kWh.CY.Res.HHnew.Thermal.SH.Gas.NG_Biogas</t>
  </si>
  <si>
    <t>FEC_per_sqm.kWh.CY.Res.HHnew.Thermal.SH.Biomass.Biomass_Waste</t>
  </si>
  <si>
    <t>FEC_per_sqm.kWh.CY.Res.HHnew.Thermal.SH.Geo.Geo</t>
  </si>
  <si>
    <t>FEC_per_sqm.kWh.CY.Res.HHnew.Thermal.SH.DistrHeat.Steam_Distr</t>
  </si>
  <si>
    <t>FEC_per_sqm.kWh.CY.Res.HHnew.Thermal.SH.AdvElc.Elec</t>
  </si>
  <si>
    <t>FEC_per_sqm.kWh.CY.Res.HHnew.Thermal.SH.ConvElc.Elec</t>
  </si>
  <si>
    <t>FEC_per_sqm.kWh.CY.Res.HHnew.Thermal.SH.TotalCirculation.Elec</t>
  </si>
  <si>
    <t>FEC_per_sqm.kWh.CY.Res.HHnew.Thermal.SC</t>
  </si>
  <si>
    <t>FEC_per_sqm.kWh.CY.Res.HHnew.Thermal.SC.AC.Elec</t>
  </si>
  <si>
    <t>FEC_per_sqm.kWh.CY.Res.HHnew.Thermal.WH</t>
  </si>
  <si>
    <t>FEC_per_sqm.kWh.CY.Res.HHnew.Thermal.WH.Solids.Solids</t>
  </si>
  <si>
    <t>FEC_per_sqm.kWh.CY.Res.HHnew.Thermal.WH.LPG.LPG</t>
  </si>
  <si>
    <t>FEC_per_sqm.kWh.CY.Res.HHnew.Thermal.WH.Oil.Oil_LiqBio</t>
  </si>
  <si>
    <t>FEC_per_sqm.kWh.CY.Res.HHnew.Thermal.WH.Gas.NG_Biogas</t>
  </si>
  <si>
    <t>FEC_per_sqm.kWh.CY.Res.HHnew.Thermal.WH.Biomass.Biomass_Waste</t>
  </si>
  <si>
    <t>FEC_per_sqm.kWh.CY.Res.HHnew.Thermal.WH.Geo.Geo</t>
  </si>
  <si>
    <t>FEC_per_sqm.kWh.CY.Res.HHnew.Thermal.WH.DistrHeat.Steam_Distr</t>
  </si>
  <si>
    <t>FEC_per_sqm.kWh.CY.Res.HHnew.Thermal.WH.Elc.Elec</t>
  </si>
  <si>
    <t>FEC_per_sqm.kWh.CY.Res.HHnew.Thermal.WH.TotalSolar.Solar</t>
  </si>
  <si>
    <t>FEC_per_sqm.kWh.CY.Res.HHnew.Thermal.CO</t>
  </si>
  <si>
    <t>FEC_per_sqm.kWh.CY.Res.HHnew.Thermal.CO.Solids.Solids</t>
  </si>
  <si>
    <t>FEC_per_sqm.kWh.CY.Res.HHnew.Thermal.CO.LPG.LPG</t>
  </si>
  <si>
    <t>FEC_per_sqm.kWh.CY.Res.HHnew.Thermal.CO.Gas.NG_Biogas</t>
  </si>
  <si>
    <t>FEC_per_sqm.kWh.CY.Res.HHnew.Thermal.CO.Biomass.Biomass_Waste</t>
  </si>
  <si>
    <t>FEC_per_sqm.kWh.CY.Res.HHnew.Thermal.CO.Elc.Elec</t>
  </si>
  <si>
    <t>CY - Thermal energy service in new and renovated households per surface area</t>
  </si>
  <si>
    <t>TES_per_sqm.kWh.CY.Res.HHnew.Thermal</t>
  </si>
  <si>
    <t>TES_per_sqm.kWh.CY.Res.HHnew.Thermal.SH</t>
  </si>
  <si>
    <t>TES_per_sqm.kWh.CY.Res.HHnew.Thermal.SH.Solids.Solids</t>
  </si>
  <si>
    <t>TES_per_sqm.kWh.CY.Res.HHnew.Thermal.SH.LPG.LPG</t>
  </si>
  <si>
    <t>TES_per_sqm.kWh.CY.Res.HHnew.Thermal.SH.Oil.Oil_LiqBio</t>
  </si>
  <si>
    <t>TES_per_sqm.kWh.CY.Res.HHnew.Thermal.SH.Gas.NG_Biogas</t>
  </si>
  <si>
    <t>TES_per_sqm.kWh.CY.Res.HHnew.Thermal.SH.Biomass.Biomass_Waste</t>
  </si>
  <si>
    <t>TES_per_sqm.kWh.CY.Res.HHnew.Thermal.SH.Geo.Geo</t>
  </si>
  <si>
    <t>TES_per_sqm.kWh.CY.Res.HHnew.Thermal.SH.DistrHeat.Steam_Distr</t>
  </si>
  <si>
    <t>TES_per_sqm.kWh.CY.Res.HHnew.Thermal.SH.AdvElc.Elec</t>
  </si>
  <si>
    <t>TES_per_sqm.kWh.CY.Res.HHnew.Thermal.SH.ConvElc.Elec</t>
  </si>
  <si>
    <t>TES_per_sqm.kWh.CY.Res.HHnew.Thermal.SH.TotalCirculation.Elec</t>
  </si>
  <si>
    <t>TES_per_sqm.kWh.CY.Res.HHnew.Thermal.SC</t>
  </si>
  <si>
    <t>TES_per_sqm.kWh.CY.Res.HHnew.Thermal.SC.AC.Elec</t>
  </si>
  <si>
    <t>TES_per_sqm.kWh.CY.Res.HHnew.Thermal.WH</t>
  </si>
  <si>
    <t>TES_per_sqm.kWh.CY.Res.HHnew.Thermal.WH.Solids.Solids</t>
  </si>
  <si>
    <t>TES_per_sqm.kWh.CY.Res.HHnew.Thermal.WH.LPG.LPG</t>
  </si>
  <si>
    <t>TES_per_sqm.kWh.CY.Res.HHnew.Thermal.WH.Oil.Oil_LiqBio</t>
  </si>
  <si>
    <t>TES_per_sqm.kWh.CY.Res.HHnew.Thermal.WH.Gas.NG_Biogas</t>
  </si>
  <si>
    <t>TES_per_sqm.kWh.CY.Res.HHnew.Thermal.WH.Biomass.Biomass_Waste</t>
  </si>
  <si>
    <t>TES_per_sqm.kWh.CY.Res.HHnew.Thermal.WH.Geo.Geo</t>
  </si>
  <si>
    <t>TES_per_sqm.kWh.CY.Res.HHnew.Thermal.WH.DistrHeat.Steam_Distr</t>
  </si>
  <si>
    <t>TES_per_sqm.kWh.CY.Res.HHnew.Thermal.WH.Elc.Elec</t>
  </si>
  <si>
    <t>TES_per_sqm.kWh.CY.Res.HHnew.Thermal.WH.TotalSolar.Solar</t>
  </si>
  <si>
    <t>TES_per_sqm.kWh.CY.Res.HHnew.Thermal.CO</t>
  </si>
  <si>
    <t>TES_per_sqm.kWh.CY.Res.HHnew.Thermal.CO.Solids.Solids</t>
  </si>
  <si>
    <t>TES_per_sqm.kWh.CY.Res.HHnew.Thermal.CO.LPG.LPG</t>
  </si>
  <si>
    <t>TES_per_sqm.kWh.CY.Res.HHnew.Thermal.CO.Gas.NG_Biogas</t>
  </si>
  <si>
    <t>TES_per_sqm.kWh.CY.Res.HHnew.Thermal.CO.Biomass.Biomass_Waste</t>
  </si>
  <si>
    <t>TES_per_sqm.kWh.CY.Res.HHnew.Thermal.CO.Elc.Elec</t>
  </si>
  <si>
    <t>CY - CO2 emissions in new and renovated households per surface area</t>
  </si>
  <si>
    <t>EMI_per_sqm.kgCO2.CY.Res.HHnew.Thermal</t>
  </si>
  <si>
    <t>EMI_per_sqm.kgCO2.CY.Res.HHnew.Thermal.SH</t>
  </si>
  <si>
    <t>EMI_per_sqm.kgCO2.CY.Res.HHnew.Thermal.SH.Solids.Solids</t>
  </si>
  <si>
    <t>EMI_per_sqm.kgCO2.CY.Res.HHnew.Thermal.SH.LPG.LPG</t>
  </si>
  <si>
    <t>EMI_per_sqm.kgCO2.CY.Res.HHnew.Thermal.SH.Oil.Oil_LiqBio</t>
  </si>
  <si>
    <t>EMI_per_sqm.kgCO2.CY.Res.HHnew.Thermal.SH.Gas.NG_Biogas</t>
  </si>
  <si>
    <t>EMI_per_sqm.kgCO2.CY.Res.HHnew.Thermal.SH.Biomass.Biomass_Waste</t>
  </si>
  <si>
    <t>EMI_per_sqm.kgCO2.CY.Res.HHnew.Thermal.SH.Geo.Geo</t>
  </si>
  <si>
    <t>EMI_per_sqm.kgCO2.CY.Res.HHnew.Thermal.SH.DistrHeat.Steam_Distr</t>
  </si>
  <si>
    <t>EMI_per_sqm.kgCO2.CY.Res.HHnew.Thermal.SH.AdvElc.Elec</t>
  </si>
  <si>
    <t>EMI_per_sqm.kgCO2.CY.Res.HHnew.Thermal.SH.ConvElc.Elec</t>
  </si>
  <si>
    <t>EMI_per_sqm.kgCO2.CY.Res.HHnew.Thermal.SH.TotalCirculation.Elec</t>
  </si>
  <si>
    <t>EMI_per_sqm.kgCO2.CY.Res.HHnew.Thermal.SC</t>
  </si>
  <si>
    <t>EMI_per_sqm.kgCO2.CY.Res.HHnew.Thermal.SC.AC.Elec</t>
  </si>
  <si>
    <t>EMI_per_sqm.kgCO2.CY.Res.HHnew.Thermal.WH</t>
  </si>
  <si>
    <t>EMI_per_sqm.kgCO2.CY.Res.HHnew.Thermal.WH.Solids.Solids</t>
  </si>
  <si>
    <t>EMI_per_sqm.kgCO2.CY.Res.HHnew.Thermal.WH.LPG.LPG</t>
  </si>
  <si>
    <t>EMI_per_sqm.kgCO2.CY.Res.HHnew.Thermal.WH.Oil.Oil_LiqBio</t>
  </si>
  <si>
    <t>EMI_per_sqm.kgCO2.CY.Res.HHnew.Thermal.WH.Gas.NG_Biogas</t>
  </si>
  <si>
    <t>EMI_per_sqm.kgCO2.CY.Res.HHnew.Thermal.WH.Biomass.Biomass_Waste</t>
  </si>
  <si>
    <t>EMI_per_sqm.kgCO2.CY.Res.HHnew.Thermal.WH.Geo.Geo</t>
  </si>
  <si>
    <t>EMI_per_sqm.kgCO2.CY.Res.HHnew.Thermal.WH.DistrHeat.Steam_Distr</t>
  </si>
  <si>
    <t>EMI_per_sqm.kgCO2.CY.Res.HHnew.Thermal.WH.Elc.Elec</t>
  </si>
  <si>
    <t>EMI_per_sqm.kgCO2.CY.Res.HHnew.Thermal.WH.TotalSolar.Solar</t>
  </si>
  <si>
    <t>EMI_per_sqm.kgCO2.CY.Res.HHnew.Thermal.CO</t>
  </si>
  <si>
    <t>EMI_per_sqm.kgCO2.CY.Res.HHnew.Thermal.CO.Solids.Solids</t>
  </si>
  <si>
    <t>EMI_per_sqm.kgCO2.CY.Res.HHnew.Thermal.CO.LPG.LPG</t>
  </si>
  <si>
    <t>EMI_per_sqm.kgCO2.CY.Res.HHnew.Thermal.CO.Gas.NG_Biogas</t>
  </si>
  <si>
    <t>EMI_per_sqm.kgCO2.CY.Res.HHnew.Thermal.CO.Biomass.Biomass_Waste</t>
  </si>
  <si>
    <t>EMI_per_sqm.kgCO2.CY.Res.HHnew.Thermal.CO.Elc.Elec</t>
  </si>
  <si>
    <t>FEC.ktoe.CY.Res.HH.Appl.RF</t>
  </si>
  <si>
    <t>FEC.ktoe.CY.Res.HH.Appl.WM</t>
  </si>
  <si>
    <t>FEC.ktoe.CY.Res.HH.Appl.DR</t>
  </si>
  <si>
    <t>FEC.ktoe.CY.Res.HH.Appl.DW</t>
  </si>
  <si>
    <t>FEC.ktoe.CY.Res.HH.Appl.TV</t>
  </si>
  <si>
    <t>FEC.ktoe.CY.Res.HH.Appl.IT</t>
  </si>
  <si>
    <t>FEC.ktoe.CY.Res.HH.Appl.LI</t>
  </si>
  <si>
    <t>FEC.ktoe.CY.Res.HH.Appl.OA</t>
  </si>
  <si>
    <t>Size.MW.CY.Res.HH.Appl</t>
  </si>
  <si>
    <t>Size.MW.CY.Res.HH.Appl.RF</t>
  </si>
  <si>
    <t>Size.MW.CY.Res.HH.Appl.WM</t>
  </si>
  <si>
    <t>Size.MW.CY.Res.HH.Appl.DR</t>
  </si>
  <si>
    <t>Size.MW.CY.Res.HH.Appl.DW</t>
  </si>
  <si>
    <t>Size.MW.CY.Res.HH.Appl.TV</t>
  </si>
  <si>
    <t>Size.MW.CY.Res.HH.Appl.IT</t>
  </si>
  <si>
    <t>Size.MW.CY.Res.HH.Appl.LI</t>
  </si>
  <si>
    <t>Size.MW.CY.Res.HH.Appl.OA</t>
  </si>
  <si>
    <t>NUM.number.CY.Res.HH.Appl.RF</t>
  </si>
  <si>
    <t>NUM.number.CY.Res.HH.Appl.WM</t>
  </si>
  <si>
    <t>NUM.number.CY.Res.HH.Appl.DR</t>
  </si>
  <si>
    <t>NUM.number.CY.Res.HH.Appl.DW</t>
  </si>
  <si>
    <t>NUM.number.CY.Res.HH.Appl.TV</t>
  </si>
  <si>
    <t>NUM.number.CY.Res.HH.Appl.IT</t>
  </si>
  <si>
    <t>NUM.number.CY.Res.HH.Appl.LI</t>
  </si>
  <si>
    <t>NUM.number.CY.Res.HH.Appl.OA</t>
  </si>
  <si>
    <t>NUM.number.CY.Res.HH.Applnew.RF</t>
  </si>
  <si>
    <t>NUM.number.CY.Res.HH.Applnew.WM</t>
  </si>
  <si>
    <t>NUM.number.CY.Res.HH.Applnew.DR</t>
  </si>
  <si>
    <t>NUM.number.CY.Res.HH.Applnew.DW</t>
  </si>
  <si>
    <t>NUM.number.CY.Res.HH.Applnew.TV</t>
  </si>
  <si>
    <t>NUM.number.CY.Res.HH.Applnew.IT</t>
  </si>
  <si>
    <t>NUM.number.CY.Res.HH.Applnew.LI</t>
  </si>
  <si>
    <t>NUM.number.CY.Res.HH.Applnew.OA</t>
  </si>
  <si>
    <t>NUM.number.CY.Res.HH.Applrepl.RF</t>
  </si>
  <si>
    <t>NUM.number.CY.Res.HH.Applrepl.WM</t>
  </si>
  <si>
    <t>NUM.number.CY.Res.HH.Applrepl.DR</t>
  </si>
  <si>
    <t>NUM.number.CY.Res.HH.Applrepl.DW</t>
  </si>
  <si>
    <t>NUM.number.CY.Res.HH.Applrepl.TV</t>
  </si>
  <si>
    <t>NUM.number.CY.Res.HH.Applrepl.IT</t>
  </si>
  <si>
    <t>NUM.number.CY.Res.HH.Applrepl.LI</t>
  </si>
  <si>
    <t>NUM.number.CY.Res.HH.Applrepl.OA</t>
  </si>
  <si>
    <t>Op.hours.CY.Res.HH.Appl.RF</t>
  </si>
  <si>
    <t>Op.hours.CY.Res.HH.Appl.WM</t>
  </si>
  <si>
    <t>Op.hours.CY.Res.HH.Appl.DR</t>
  </si>
  <si>
    <t>Op.hours.CY.Res.HH.Appl.DW</t>
  </si>
  <si>
    <t>Op.hours.CY.Res.HH.Appl.TV</t>
  </si>
  <si>
    <t>Op.hours.CY.Res.HH.Appl.IT</t>
  </si>
  <si>
    <t>Op.hours.CY.Res.HH.Appl.LI</t>
  </si>
  <si>
    <t>Op.hours.CY.Res.HH.Appl.OA</t>
  </si>
  <si>
    <t>Size_per_appl.W.CY.Res.HH.Appl.RF</t>
  </si>
  <si>
    <t>Size_per_appl.W.CY.Res.HH.Appl.WM</t>
  </si>
  <si>
    <t>Size_per_appl.W.CY.Res.HH.Appl.DR</t>
  </si>
  <si>
    <t>Size_per_appl.W.CY.Res.HH.Appl.DW</t>
  </si>
  <si>
    <t>Size_per_appl.W.CY.Res.HH.Appl.TV</t>
  </si>
  <si>
    <t>Size_per_appl.W.CY.Res.HH.Appl.IT</t>
  </si>
  <si>
    <t>Size_per_appl.W.CY.Res.HH.Appl.LI</t>
  </si>
  <si>
    <t>Size_per_appl.W.CY.Res.HH.Appl.OA</t>
  </si>
  <si>
    <t>Size_per_appl.W.CY.Res.HH.Applnew.RF</t>
  </si>
  <si>
    <t>Size_per_appl.W.CY.Res.HH.Applnew.WM</t>
  </si>
  <si>
    <t>Size_per_appl.W.CY.Res.HH.Applnew.DR</t>
  </si>
  <si>
    <t>Size_per_appl.W.CY.Res.HH.Applnew.DW</t>
  </si>
  <si>
    <t>Size_per_appl.W.CY.Res.HH.Applnew.TV</t>
  </si>
  <si>
    <t>Size_per_appl.W.CY.Res.HH.Applnew.IT</t>
  </si>
  <si>
    <t>Size_per_appl.W.CY.Res.HH.Applnew.LI</t>
  </si>
  <si>
    <t>Size_per_appl.W.CY.Res.HH.Applnew.OA</t>
  </si>
  <si>
    <t>NUM.number_per_household.CY.Res.HH.Appl.RF</t>
  </si>
  <si>
    <t>NUM.number_per_household.CY.Res.HH.Appl.WM</t>
  </si>
  <si>
    <t>NUM.number_per_household.CY.Res.HH.Appl.DR</t>
  </si>
  <si>
    <t>NUM.number_per_household.CY.Res.HH.Appl.DW</t>
  </si>
  <si>
    <t>NUM.number_per_household.CY.Res.HH.Appl.TV</t>
  </si>
  <si>
    <t>NUM.number_per_household.CY.Res.HH.Appl.IT</t>
  </si>
  <si>
    <t>NUM.number_per_household.CY.Res.HH.Appl.LI</t>
  </si>
  <si>
    <t>NUM.number_per_household.CY.Res.HH.Appl.OA</t>
  </si>
  <si>
    <t>Size_per_household.W.CY.Res.HH.Appl.RF</t>
  </si>
  <si>
    <t>Size_per_household.W.CY.Res.HH.Appl.WM</t>
  </si>
  <si>
    <t>Size_per_household.W.CY.Res.HH.Appl.DR</t>
  </si>
  <si>
    <t>Size_per_household.W.CY.Res.HH.Appl.DW</t>
  </si>
  <si>
    <t>Size_per_household.W.CY.Res.HH.Appl.TV</t>
  </si>
  <si>
    <t>Size_per_household.W.CY.Res.HH.Appl.IT</t>
  </si>
  <si>
    <t>Size_per_household.W.CY.Res.HH.Appl.LI</t>
  </si>
  <si>
    <t>Size_per_household.W.CY.Res.HH.Appl.OA</t>
  </si>
  <si>
    <t>FEC_per_household.kWh.CY.Res.HH.Appl.RF</t>
  </si>
  <si>
    <t>FEC_per_household.kWh.CY.Res.HH.Appl.WM</t>
  </si>
  <si>
    <t>FEC_per_household.kWh.CY.Res.HH.Appl.DR</t>
  </si>
  <si>
    <t>FEC_per_household.kWh.CY.Res.HH.Appl.DW</t>
  </si>
  <si>
    <t>FEC_per_household.kWh.CY.Res.HH.Appl.TV</t>
  </si>
  <si>
    <t>FEC_per_household.kWh.CY.Res.HH.Appl.IT</t>
  </si>
  <si>
    <t>FEC_per_household.kWh.CY.Res.HH.Appl.LI</t>
  </si>
  <si>
    <t>FEC_per_household.kWh.CY.Res.HH.Appl.OA</t>
  </si>
  <si>
    <t>Lumens_per_household.lumen.CY.Res.HH.Appl.LI</t>
  </si>
  <si>
    <t>CY - Number of households (detailed structure)</t>
  </si>
  <si>
    <t>NUM.number.CY.Res.HH.Thermal.SH.Solids.SH</t>
  </si>
  <si>
    <t>NUM.number.CY.Res.HH.Thermal.SH.Solids.SC.AC</t>
  </si>
  <si>
    <t>NUM.number.CY.Res.HH.Thermal.SH.Solids.WH.Solids.NoSolar</t>
  </si>
  <si>
    <t>NUM.number.CY.Res.HH.Thermal.SH.Solids.WH.LPG.NoSolar</t>
  </si>
  <si>
    <t>NUM.number.CY.Res.HH.Thermal.SH.Solids.WH.LPG.Solar</t>
  </si>
  <si>
    <t>NUM.number.CY.Res.HH.Thermal.SH.Solids.WH.Elc.NoSolar</t>
  </si>
  <si>
    <t>NUM.number.CY.Res.HH.Thermal.SH.Solids.WH.Elc.Solar</t>
  </si>
  <si>
    <t>NUM.number.CY.Res.HH.Thermal.SH.Solids.CO.Solids</t>
  </si>
  <si>
    <t>NUM.number.CY.Res.HH.Thermal.SH.Solids.CO.LPG</t>
  </si>
  <si>
    <t>NUM.number.CY.Res.HH.Thermal.SH.Solids.CO.Elc</t>
  </si>
  <si>
    <t>NUM.number.CY.Res.HH.Thermal.SH.LPG.SH</t>
  </si>
  <si>
    <t>NUM.number.CY.Res.HH.Thermal.SH.LPG.SC.AC</t>
  </si>
  <si>
    <t>NUM.number.CY.Res.HH.Thermal.SH.LPG.WH.LPG.NoSolar</t>
  </si>
  <si>
    <t>NUM.number.CY.Res.HH.Thermal.SH.LPG.WH.LPG.Solar</t>
  </si>
  <si>
    <t>NUM.number.CY.Res.HH.Thermal.SH.LPG.WH.Elc.NoSolar</t>
  </si>
  <si>
    <t>NUM.number.CY.Res.HH.Thermal.SH.LPG.WH.Elc.Solar</t>
  </si>
  <si>
    <t>NUM.number.CY.Res.HH.Thermal.SH.LPG.CO.LPG</t>
  </si>
  <si>
    <t>NUM.number.CY.Res.HH.Thermal.SH.LPG.CO.Elc</t>
  </si>
  <si>
    <t>NUM.number.CY.Res.HH.Thermal.SH.Oil.SH</t>
  </si>
  <si>
    <t>NUM.number.CY.Res.HH.Thermal.SH.Oil.SC.AC</t>
  </si>
  <si>
    <t>NUM.number.CY.Res.HH.Thermal.SH.Oil.WH.Oil.NoSolar</t>
  </si>
  <si>
    <t>NUM.number.CY.Res.HH.Thermal.SH.Oil.WH.Oil.Solar</t>
  </si>
  <si>
    <t>NUM.number.CY.Res.HH.Thermal.SH.Oil.WH.Elc.NoSolar</t>
  </si>
  <si>
    <t>NUM.number.CY.Res.HH.Thermal.SH.Oil.WH.Elc.Solar</t>
  </si>
  <si>
    <t>NUM.number.CY.Res.HH.Thermal.SH.Oil.CO.LPG</t>
  </si>
  <si>
    <t>NUM.number.CY.Res.HH.Thermal.SH.Oil.CO.Elc</t>
  </si>
  <si>
    <t>NUM.number.CY.Res.HH.Thermal.SH.Gas.SH</t>
  </si>
  <si>
    <t>NUM.number.CY.Res.HH.Thermal.SH.Gas.SC.AC</t>
  </si>
  <si>
    <t>NUM.number.CY.Res.HH.Thermal.SH.Gas.WH.Gas.NoSolar</t>
  </si>
  <si>
    <t>NUM.number.CY.Res.HH.Thermal.SH.Gas.WH.Gas.Solar</t>
  </si>
  <si>
    <t>NUM.number.CY.Res.HH.Thermal.SH.Gas.WH.Elc.NoSolar</t>
  </si>
  <si>
    <t>NUM.number.CY.Res.HH.Thermal.SH.Gas.WH.Elc.Solar</t>
  </si>
  <si>
    <t>NUM.number.CY.Res.HH.Thermal.SH.Gas.CO.Gas</t>
  </si>
  <si>
    <t>NUM.number.CY.Res.HH.Thermal.SH.Gas.CO.Elc</t>
  </si>
  <si>
    <t>NUM.number.CY.Res.HH.Thermal.SH.Biomass.SH</t>
  </si>
  <si>
    <t>NUM.number.CY.Res.HH.Thermal.SH.Biomass.SC.AC</t>
  </si>
  <si>
    <t>NUM.number.CY.Res.HH.Thermal.SH.Biomass.WH.Biomass.NoSolar</t>
  </si>
  <si>
    <t>NUM.number.CY.Res.HH.Thermal.SH.Biomass.WH.Biomass.Solar</t>
  </si>
  <si>
    <t>NUM.number.CY.Res.HH.Thermal.SH.Biomass.WH.LPG.NoSolar</t>
  </si>
  <si>
    <t>NUM.number.CY.Res.HH.Thermal.SH.Biomass.WH.LPG.Solar</t>
  </si>
  <si>
    <t>NUM.number.CY.Res.HH.Thermal.SH.Biomass.WH.Elc.NoSolar</t>
  </si>
  <si>
    <t>NUM.number.CY.Res.HH.Thermal.SH.Biomass.WH.Elc.Solar</t>
  </si>
  <si>
    <t>NUM.number.CY.Res.HH.Thermal.SH.Biomass.CO.Biomass</t>
  </si>
  <si>
    <t>NUM.number.CY.Res.HH.Thermal.SH.Biomass.CO.LPG</t>
  </si>
  <si>
    <t>NUM.number.CY.Res.HH.Thermal.SH.Biomass.CO.Elc</t>
  </si>
  <si>
    <t>NUM.number.CY.Res.HH.Thermal.SH.Geo.SH</t>
  </si>
  <si>
    <t>NUM.number.CY.Res.HH.Thermal.SH.Geo.SC.AC</t>
  </si>
  <si>
    <t>NUM.number.CY.Res.HH.Thermal.SH.Geo.WH.Geo.NoSolar</t>
  </si>
  <si>
    <t>NUM.number.CY.Res.HH.Thermal.SH.Geo.WH.Geo.Solar</t>
  </si>
  <si>
    <t>NUM.number.CY.Res.HH.Thermal.SH.Geo.WH.Elc.NoSolar</t>
  </si>
  <si>
    <t>NUM.number.CY.Res.HH.Thermal.SH.Geo.WH.Elc.Solar</t>
  </si>
  <si>
    <t>NUM.number.CY.Res.HH.Thermal.SH.Geo.CO.LPG</t>
  </si>
  <si>
    <t>NUM.number.CY.Res.HH.Thermal.SH.Geo.CO.Elc</t>
  </si>
  <si>
    <t>NUM.number.CY.Res.HH.Thermal.SH.DistrHeat.SH</t>
  </si>
  <si>
    <t>NUM.number.CY.Res.HH.Thermal.SH.DistrHeat.SC.AC</t>
  </si>
  <si>
    <t>NUM.number.CY.Res.HH.Thermal.SH.DistrHeat.WH.DistrHeat.NoSolar</t>
  </si>
  <si>
    <t>NUM.number.CY.Res.HH.Thermal.SH.DistrHeat.WH.DistrHeat.Solar</t>
  </si>
  <si>
    <t>NUM.number.CY.Res.HH.Thermal.SH.DistrHeat.WH.Elc.NoSolar</t>
  </si>
  <si>
    <t>NUM.number.CY.Res.HH.Thermal.SH.DistrHeat.WH.Elc.Solar</t>
  </si>
  <si>
    <t>NUM.number.CY.Res.HH.Thermal.SH.DistrHeat.CO.LPG</t>
  </si>
  <si>
    <t>NUM.number.CY.Res.HH.Thermal.SH.DistrHeat.CO.Elc</t>
  </si>
  <si>
    <t>NUM.number.CY.Res.HH.Thermal.SH.AdvElc.SH</t>
  </si>
  <si>
    <t>NUM.number.CY.Res.HH.Thermal.SH.AdvElc.SC.AC</t>
  </si>
  <si>
    <t>NUM.number.CY.Res.HH.Thermal.SH.AdvElc.WH.LPG.NoSolar</t>
  </si>
  <si>
    <t>NUM.number.CY.Res.HH.Thermal.SH.AdvElc.WH.LPG.Solar</t>
  </si>
  <si>
    <t>NUM.number.CY.Res.HH.Thermal.SH.AdvElc.WH.Elc.NoSolar</t>
  </si>
  <si>
    <t>NUM.number.CY.Res.HH.Thermal.SH.AdvElc.WH.Elc.Solar</t>
  </si>
  <si>
    <t>NUM.number.CY.Res.HH.Thermal.SH.AdvElc.CO.LPG</t>
  </si>
  <si>
    <t>NUM.number.CY.Res.HH.Thermal.SH.AdvElc.CO.Elc</t>
  </si>
  <si>
    <t>NUM.number.CY.Res.HH.Thermal.SH.ConvElc.SH</t>
  </si>
  <si>
    <t>NUM.number.CY.Res.HH.Thermal.SH.ConvElc.SC.AC</t>
  </si>
  <si>
    <t>NUM.number.CY.Res.HH.Thermal.SH.ConvElc.WH.LPG.NoSolar</t>
  </si>
  <si>
    <t>NUM.number.CY.Res.HH.Thermal.SH.ConvElc.WH.LPG.Solar</t>
  </si>
  <si>
    <t>NUM.number.CY.Res.HH.Thermal.SH.ConvElc.WH.Elc.NoSolar</t>
  </si>
  <si>
    <t>NUM.number.CY.Res.HH.Thermal.SH.ConvElc.WH.Elc.Solar</t>
  </si>
  <si>
    <t>NUM.number.CY.Res.HH.Thermal.SH.ConvElc.CO.LPG</t>
  </si>
  <si>
    <t>NUM.number.CY.Res.HH.Thermal.SH.ConvElc.CO.Elc</t>
  </si>
  <si>
    <t>CY - Retired equipment (detailed structure)</t>
  </si>
  <si>
    <t>NUM.number.CY.Res.HH.ThermalOut.SH.Solids</t>
  </si>
  <si>
    <t>NUM.number.CY.Res.HH.ThermalOut.SH.Solids.SH</t>
  </si>
  <si>
    <t>NUM.number.CY.Res.HH.ThermalOut.SH.Solids.SC.AC</t>
  </si>
  <si>
    <t>NUM.number.CY.Res.HH.ThermalOut.SH.Solids.WH.Solids.NoSolar</t>
  </si>
  <si>
    <t>NUM.number.CY.Res.HH.ThermalOut.SH.Solids.WH.LPG.NoSolar</t>
  </si>
  <si>
    <t>NUM.number.CY.Res.HH.ThermalOut.SH.Solids.WH.LPG.Solar</t>
  </si>
  <si>
    <t>NUM.number.CY.Res.HH.ThermalOut.SH.Solids.WH.Elc.NoSolar</t>
  </si>
  <si>
    <t>NUM.number.CY.Res.HH.ThermalOut.SH.Solids.WH.Elc.Solar</t>
  </si>
  <si>
    <t>NUM.number.CY.Res.HH.ThermalOut.SH.Solids.CO.Solids</t>
  </si>
  <si>
    <t>NUM.number.CY.Res.HH.ThermalOut.SH.Solids.CO.LPG</t>
  </si>
  <si>
    <t>NUM.number.CY.Res.HH.ThermalOut.SH.Solids.CO.Elc</t>
  </si>
  <si>
    <t>NUM.number.CY.Res.HH.ThermalOut.SH.LPG</t>
  </si>
  <si>
    <t>NUM.number.CY.Res.HH.ThermalOut.SH.LPG.SH</t>
  </si>
  <si>
    <t>NUM.number.CY.Res.HH.ThermalOut.SH.LPG.SC.AC</t>
  </si>
  <si>
    <t>NUM.number.CY.Res.HH.ThermalOut.SH.LPG.WH.LPG.NoSolar</t>
  </si>
  <si>
    <t>NUM.number.CY.Res.HH.ThermalOut.SH.LPG.WH.LPG.Solar</t>
  </si>
  <si>
    <t>NUM.number.CY.Res.HH.ThermalOut.SH.LPG.WH.Elc.NoSolar</t>
  </si>
  <si>
    <t>NUM.number.CY.Res.HH.ThermalOut.SH.LPG.WH.Elc.Solar</t>
  </si>
  <si>
    <t>NUM.number.CY.Res.HH.ThermalOut.SH.LPG.CO.LPG</t>
  </si>
  <si>
    <t>NUM.number.CY.Res.HH.ThermalOut.SH.LPG.CO.Elc</t>
  </si>
  <si>
    <t>NUM.number.CY.Res.HH.ThermalOut.SH.Oil</t>
  </si>
  <si>
    <t>NUM.number.CY.Res.HH.ThermalOut.SH.Oil.SH</t>
  </si>
  <si>
    <t>NUM.number.CY.Res.HH.ThermalOut.SH.Oil.SC.AC</t>
  </si>
  <si>
    <t>NUM.number.CY.Res.HH.ThermalOut.SH.Oil.WH.Oil.NoSolar</t>
  </si>
  <si>
    <t>NUM.number.CY.Res.HH.ThermalOut.SH.Oil.WH.Oil.Solar</t>
  </si>
  <si>
    <t>NUM.number.CY.Res.HH.ThermalOut.SH.Oil.WH.Elc.NoSolar</t>
  </si>
  <si>
    <t>NUM.number.CY.Res.HH.ThermalOut.SH.Oil.WH.Elc.Solar</t>
  </si>
  <si>
    <t>NUM.number.CY.Res.HH.ThermalOut.SH.Oil.CO.LPG</t>
  </si>
  <si>
    <t>NUM.number.CY.Res.HH.ThermalOut.SH.Oil.CO.Elc</t>
  </si>
  <si>
    <t>NUM.number.CY.Res.HH.ThermalOut.SH.Gas</t>
  </si>
  <si>
    <t>NUM.number.CY.Res.HH.ThermalOut.SH.Gas.SH</t>
  </si>
  <si>
    <t>NUM.number.CY.Res.HH.ThermalOut.SH.Gas.SC.AC</t>
  </si>
  <si>
    <t>NUM.number.CY.Res.HH.ThermalOut.SH.Gas.WH.Gas.NoSolar</t>
  </si>
  <si>
    <t>NUM.number.CY.Res.HH.ThermalOut.SH.Gas.WH.Gas.Solar</t>
  </si>
  <si>
    <t>NUM.number.CY.Res.HH.ThermalOut.SH.Gas.WH.Elc.NoSolar</t>
  </si>
  <si>
    <t>NUM.number.CY.Res.HH.ThermalOut.SH.Gas.WH.Elc.Solar</t>
  </si>
  <si>
    <t>NUM.number.CY.Res.HH.ThermalOut.SH.Gas.CO.Gas</t>
  </si>
  <si>
    <t>NUM.number.CY.Res.HH.ThermalOut.SH.Gas.CO.Elc</t>
  </si>
  <si>
    <t>NUM.number.CY.Res.HH.ThermalOut.SH.Biomass</t>
  </si>
  <si>
    <t>NUM.number.CY.Res.HH.ThermalOut.SH.Biomass.SH</t>
  </si>
  <si>
    <t>NUM.number.CY.Res.HH.ThermalOut.SH.Biomass.SC.AC</t>
  </si>
  <si>
    <t>NUM.number.CY.Res.HH.ThermalOut.SH.Biomass.WH.Biomass.NoSolar</t>
  </si>
  <si>
    <t>NUM.number.CY.Res.HH.ThermalOut.SH.Biomass.WH.Biomass.Solar</t>
  </si>
  <si>
    <t>NUM.number.CY.Res.HH.ThermalOut.SH.Biomass.WH.LPG.NoSolar</t>
  </si>
  <si>
    <t>NUM.number.CY.Res.HH.ThermalOut.SH.Biomass.WH.LPG.Solar</t>
  </si>
  <si>
    <t>NUM.number.CY.Res.HH.ThermalOut.SH.Biomass.WH.Elc.NoSolar</t>
  </si>
  <si>
    <t>NUM.number.CY.Res.HH.ThermalOut.SH.Biomass.WH.Elc.Solar</t>
  </si>
  <si>
    <t>NUM.number.CY.Res.HH.ThermalOut.SH.Biomass.CO.Biomass</t>
  </si>
  <si>
    <t>NUM.number.CY.Res.HH.ThermalOut.SH.Biomass.CO.LPG</t>
  </si>
  <si>
    <t>NUM.number.CY.Res.HH.ThermalOut.SH.Biomass.CO.Elc</t>
  </si>
  <si>
    <t>NUM.number.CY.Res.HH.ThermalOut.SH.Geo</t>
  </si>
  <si>
    <t>NUM.number.CY.Res.HH.ThermalOut.SH.Geo.SH</t>
  </si>
  <si>
    <t>NUM.number.CY.Res.HH.ThermalOut.SH.Geo.SC.AC</t>
  </si>
  <si>
    <t>NUM.number.CY.Res.HH.ThermalOut.SH.Geo.WH.Geo.NoSolar</t>
  </si>
  <si>
    <t>NUM.number.CY.Res.HH.ThermalOut.SH.Geo.WH.Geo.Solar</t>
  </si>
  <si>
    <t>NUM.number.CY.Res.HH.ThermalOut.SH.Geo.WH.Elc.NoSolar</t>
  </si>
  <si>
    <t>NUM.number.CY.Res.HH.ThermalOut.SH.Geo.WH.Elc.Solar</t>
  </si>
  <si>
    <t>NUM.number.CY.Res.HH.ThermalOut.SH.Geo.CO.LPG</t>
  </si>
  <si>
    <t>NUM.number.CY.Res.HH.ThermalOut.SH.Geo.CO.Elc</t>
  </si>
  <si>
    <t>NUM.number.CY.Res.HH.ThermalOut.SH.DistrHeat</t>
  </si>
  <si>
    <t>NUM.number.CY.Res.HH.ThermalOut.SH.DistrHeat.SH</t>
  </si>
  <si>
    <t>NUM.number.CY.Res.HH.ThermalOut.SH.DistrHeat.SC.AC</t>
  </si>
  <si>
    <t>NUM.number.CY.Res.HH.ThermalOut.SH.DistrHeat.WH.DistrHeat.NoSolar</t>
  </si>
  <si>
    <t>NUM.number.CY.Res.HH.ThermalOut.SH.DistrHeat.WH.DistrHeat.Solar</t>
  </si>
  <si>
    <t>NUM.number.CY.Res.HH.ThermalOut.SH.DistrHeat.WH.Elc.NoSolar</t>
  </si>
  <si>
    <t>NUM.number.CY.Res.HH.ThermalOut.SH.DistrHeat.WH.Elc.Solar</t>
  </si>
  <si>
    <t>NUM.number.CY.Res.HH.ThermalOut.SH.DistrHeat.CO.LPG</t>
  </si>
  <si>
    <t>NUM.number.CY.Res.HH.ThermalOut.SH.DistrHeat.CO.Elc</t>
  </si>
  <si>
    <t>NUM.number.CY.Res.HH.ThermalOut.SH.AdvElc</t>
  </si>
  <si>
    <t>NUM.number.CY.Res.HH.ThermalOut.SH.AdvElc.SH</t>
  </si>
  <si>
    <t>NUM.number.CY.Res.HH.ThermalOut.SH.AdvElc.SC.AC</t>
  </si>
  <si>
    <t>NUM.number.CY.Res.HH.ThermalOut.SH.AdvElc.WH.LPG.NoSolar</t>
  </si>
  <si>
    <t>NUM.number.CY.Res.HH.ThermalOut.SH.AdvElc.WH.LPG.Solar</t>
  </si>
  <si>
    <t>NUM.number.CY.Res.HH.ThermalOut.SH.AdvElc.WH.Elc.NoSolar</t>
  </si>
  <si>
    <t>NUM.number.CY.Res.HH.ThermalOut.SH.AdvElc.WH.Elc.Solar</t>
  </si>
  <si>
    <t>NUM.number.CY.Res.HH.ThermalOut.SH.AdvElc.CO.LPG</t>
  </si>
  <si>
    <t>NUM.number.CY.Res.HH.ThermalOut.SH.AdvElc.CO.Elc</t>
  </si>
  <si>
    <t>NUM.number.CY.Res.HH.ThermalOut.SH.ConvElc</t>
  </si>
  <si>
    <t>NUM.number.CY.Res.HH.ThermalOut.SH.ConvElc.SH</t>
  </si>
  <si>
    <t>NUM.number.CY.Res.HH.ThermalOut.SH.ConvElc.SC.AC</t>
  </si>
  <si>
    <t>NUM.number.CY.Res.HH.ThermalOut.SH.ConvElc.WH.LPG.NoSolar</t>
  </si>
  <si>
    <t>NUM.number.CY.Res.HH.ThermalOut.SH.ConvElc.WH.LPG.Solar</t>
  </si>
  <si>
    <t>NUM.number.CY.Res.HH.ThermalOut.SH.ConvElc.WH.Elc.NoSolar</t>
  </si>
  <si>
    <t>NUM.number.CY.Res.HH.ThermalOut.SH.ConvElc.WH.Elc.Solar</t>
  </si>
  <si>
    <t>NUM.number.CY.Res.HH.ThermalOut.SH.ConvElc.CO.LPG</t>
  </si>
  <si>
    <t>NUM.number.CY.Res.HH.ThermalOut.SH.ConvElc.CO.Elc</t>
  </si>
  <si>
    <t>CY - New equipment installations (detailed structure)</t>
  </si>
  <si>
    <t>NUM.number.CY.Res.HH.ThermalNew.SH.Solids</t>
  </si>
  <si>
    <t>NUM.number.CY.Res.HH.ThermalNew.SH.Solids.SH</t>
  </si>
  <si>
    <t>NUM.number.CY.Res.HH.ThermalNew.SH.Solids.SC.AC</t>
  </si>
  <si>
    <t>NUM.number.CY.Res.HH.ThermalNew.SH.Solids.WH.Solids.NoSolar</t>
  </si>
  <si>
    <t>NUM.number.CY.Res.HH.ThermalNew.SH.Solids.WH.LPG.NoSolar</t>
  </si>
  <si>
    <t>NUM.number.CY.Res.HH.ThermalNew.SH.Solids.WH.LPG.Solar</t>
  </si>
  <si>
    <t>NUM.number.CY.Res.HH.ThermalNew.SH.Solids.WH.Elc.NoSolar</t>
  </si>
  <si>
    <t>NUM.number.CY.Res.HH.ThermalNew.SH.Solids.WH.Elc.Solar</t>
  </si>
  <si>
    <t>NUM.number.CY.Res.HH.ThermalNew.SH.Solids.CO.Solids</t>
  </si>
  <si>
    <t>NUM.number.CY.Res.HH.ThermalNew.SH.Solids.CO.LPG</t>
  </si>
  <si>
    <t>NUM.number.CY.Res.HH.ThermalNew.SH.Solids.CO.Elc</t>
  </si>
  <si>
    <t>NUM.number.CY.Res.HH.ThermalNew.SH.LPG</t>
  </si>
  <si>
    <t>NUM.number.CY.Res.HH.ThermalNew.SH.LPG.SH</t>
  </si>
  <si>
    <t>NUM.number.CY.Res.HH.ThermalNew.SH.LPG.SC.AC</t>
  </si>
  <si>
    <t>NUM.number.CY.Res.HH.ThermalNew.SH.LPG.WH.LPG.NoSolar</t>
  </si>
  <si>
    <t>NUM.number.CY.Res.HH.ThermalNew.SH.LPG.WH.LPG.Solar</t>
  </si>
  <si>
    <t>NUM.number.CY.Res.HH.ThermalNew.SH.LPG.WH.Elc.NoSolar</t>
  </si>
  <si>
    <t>NUM.number.CY.Res.HH.ThermalNew.SH.LPG.WH.Elc.Solar</t>
  </si>
  <si>
    <t>NUM.number.CY.Res.HH.ThermalNew.SH.LPG.CO.LPG</t>
  </si>
  <si>
    <t>NUM.number.CY.Res.HH.ThermalNew.SH.LPG.CO.Elc</t>
  </si>
  <si>
    <t>NUM.number.CY.Res.HH.ThermalNew.SH.Oil</t>
  </si>
  <si>
    <t>NUM.number.CY.Res.HH.ThermalNew.SH.Oil.SH</t>
  </si>
  <si>
    <t>NUM.number.CY.Res.HH.ThermalNew.SH.Oil.SC.AC</t>
  </si>
  <si>
    <t>NUM.number.CY.Res.HH.ThermalNew.SH.Oil.WH.Oil.NoSolar</t>
  </si>
  <si>
    <t>NUM.number.CY.Res.HH.ThermalNew.SH.Oil.WH.Oil.Solar</t>
  </si>
  <si>
    <t>NUM.number.CY.Res.HH.ThermalNew.SH.Oil.WH.Elc.NoSolar</t>
  </si>
  <si>
    <t>NUM.number.CY.Res.HH.ThermalNew.SH.Oil.WH.Elc.Solar</t>
  </si>
  <si>
    <t>NUM.number.CY.Res.HH.ThermalNew.SH.Oil.CO.LPG</t>
  </si>
  <si>
    <t>NUM.number.CY.Res.HH.ThermalNew.SH.Oil.CO.Elc</t>
  </si>
  <si>
    <t>NUM.number.CY.Res.HH.ThermalNew.SH.Gas</t>
  </si>
  <si>
    <t>NUM.number.CY.Res.HH.ThermalNew.SH.Gas.SH</t>
  </si>
  <si>
    <t>NUM.number.CY.Res.HH.ThermalNew.SH.Gas.SC.AC</t>
  </si>
  <si>
    <t>NUM.number.CY.Res.HH.ThermalNew.SH.Gas.WH.Gas.NoSolar</t>
  </si>
  <si>
    <t>NUM.number.CY.Res.HH.ThermalNew.SH.Gas.WH.Gas.Solar</t>
  </si>
  <si>
    <t>NUM.number.CY.Res.HH.ThermalNew.SH.Gas.WH.Elc.NoSolar</t>
  </si>
  <si>
    <t>NUM.number.CY.Res.HH.ThermalNew.SH.Gas.WH.Elc.Solar</t>
  </si>
  <si>
    <t>NUM.number.CY.Res.HH.ThermalNew.SH.Gas.CO.Gas</t>
  </si>
  <si>
    <t>NUM.number.CY.Res.HH.ThermalNew.SH.Gas.CO.Elc</t>
  </si>
  <si>
    <t>NUM.number.CY.Res.HH.ThermalNew.SH.Biomass</t>
  </si>
  <si>
    <t>NUM.number.CY.Res.HH.ThermalNew.SH.Biomass.SH</t>
  </si>
  <si>
    <t>NUM.number.CY.Res.HH.ThermalNew.SH.Biomass.SC.AC</t>
  </si>
  <si>
    <t>NUM.number.CY.Res.HH.ThermalNew.SH.Biomass.WH.Biomass.NoSolar</t>
  </si>
  <si>
    <t>NUM.number.CY.Res.HH.ThermalNew.SH.Biomass.WH.Biomass.Solar</t>
  </si>
  <si>
    <t>NUM.number.CY.Res.HH.ThermalNew.SH.Biomass.WH.LPG.NoSolar</t>
  </si>
  <si>
    <t>NUM.number.CY.Res.HH.ThermalNew.SH.Biomass.WH.LPG.Solar</t>
  </si>
  <si>
    <t>NUM.number.CY.Res.HH.ThermalNew.SH.Biomass.WH.Elc.NoSolar</t>
  </si>
  <si>
    <t>NUM.number.CY.Res.HH.ThermalNew.SH.Biomass.WH.Elc.Solar</t>
  </si>
  <si>
    <t>NUM.number.CY.Res.HH.ThermalNew.SH.Biomass.CO.Biomass</t>
  </si>
  <si>
    <t>NUM.number.CY.Res.HH.ThermalNew.SH.Biomass.CO.LPG</t>
  </si>
  <si>
    <t>NUM.number.CY.Res.HH.ThermalNew.SH.Biomass.CO.Elc</t>
  </si>
  <si>
    <t>NUM.number.CY.Res.HH.ThermalNew.SH.Geo</t>
  </si>
  <si>
    <t>NUM.number.CY.Res.HH.ThermalNew.SH.Geo.SH</t>
  </si>
  <si>
    <t>NUM.number.CY.Res.HH.ThermalNew.SH.Geo.SC.AC</t>
  </si>
  <si>
    <t>NUM.number.CY.Res.HH.ThermalNew.SH.Geo.WH.Geo.NoSolar</t>
  </si>
  <si>
    <t>NUM.number.CY.Res.HH.ThermalNew.SH.Geo.WH.Geo.Solar</t>
  </si>
  <si>
    <t>NUM.number.CY.Res.HH.ThermalNew.SH.Geo.WH.Elc.NoSolar</t>
  </si>
  <si>
    <t>NUM.number.CY.Res.HH.ThermalNew.SH.Geo.WH.Elc.Solar</t>
  </si>
  <si>
    <t>NUM.number.CY.Res.HH.ThermalNew.SH.Geo.CO.LPG</t>
  </si>
  <si>
    <t>NUM.number.CY.Res.HH.ThermalNew.SH.Geo.CO.Elc</t>
  </si>
  <si>
    <t>NUM.number.CY.Res.HH.ThermalNew.SH.DistrHeat</t>
  </si>
  <si>
    <t>NUM.number.CY.Res.HH.ThermalNew.SH.DistrHeat.SH</t>
  </si>
  <si>
    <t>NUM.number.CY.Res.HH.ThermalNew.SH.DistrHeat.SC.AC</t>
  </si>
  <si>
    <t>NUM.number.CY.Res.HH.ThermalNew.SH.DistrHeat.WH.DistrHeat.NoSolar</t>
  </si>
  <si>
    <t>NUM.number.CY.Res.HH.ThermalNew.SH.DistrHeat.WH.DistrHeat.Solar</t>
  </si>
  <si>
    <t>NUM.number.CY.Res.HH.ThermalNew.SH.DistrHeat.WH.Elc.NoSolar</t>
  </si>
  <si>
    <t>NUM.number.CY.Res.HH.ThermalNew.SH.DistrHeat.WH.Elc.Solar</t>
  </si>
  <si>
    <t>NUM.number.CY.Res.HH.ThermalNew.SH.DistrHeat.CO.LPG</t>
  </si>
  <si>
    <t>NUM.number.CY.Res.HH.ThermalNew.SH.DistrHeat.CO.Elc</t>
  </si>
  <si>
    <t>NUM.number.CY.Res.HH.ThermalNew.SH.AdvElc</t>
  </si>
  <si>
    <t>NUM.number.CY.Res.HH.ThermalNew.SH.AdvElc.SH</t>
  </si>
  <si>
    <t>NUM.number.CY.Res.HH.ThermalNew.SH.AdvElc.SC.AC</t>
  </si>
  <si>
    <t>NUM.number.CY.Res.HH.ThermalNew.SH.AdvElc.WH.LPG.NoSolar</t>
  </si>
  <si>
    <t>NUM.number.CY.Res.HH.ThermalNew.SH.AdvElc.WH.LPG.Solar</t>
  </si>
  <si>
    <t>NUM.number.CY.Res.HH.ThermalNew.SH.AdvElc.WH.Elc.NoSolar</t>
  </si>
  <si>
    <t>NUM.number.CY.Res.HH.ThermalNew.SH.AdvElc.WH.Elc.Solar</t>
  </si>
  <si>
    <t>NUM.number.CY.Res.HH.ThermalNew.SH.AdvElc.CO.LPG</t>
  </si>
  <si>
    <t>NUM.number.CY.Res.HH.ThermalNew.SH.AdvElc.CO.Elc</t>
  </si>
  <si>
    <t>NUM.number.CY.Res.HH.ThermalNew.SH.ConvElc</t>
  </si>
  <si>
    <t>NUM.number.CY.Res.HH.ThermalNew.SH.ConvElc.SH</t>
  </si>
  <si>
    <t>NUM.number.CY.Res.HH.ThermalNew.SH.ConvElc.SC.AC</t>
  </si>
  <si>
    <t>NUM.number.CY.Res.HH.ThermalNew.SH.ConvElc.WH.LPG.NoSolar</t>
  </si>
  <si>
    <t>NUM.number.CY.Res.HH.ThermalNew.SH.ConvElc.WH.LPG.Solar</t>
  </si>
  <si>
    <t>NUM.number.CY.Res.HH.ThermalNew.SH.ConvElc.WH.Elc.NoSolar</t>
  </si>
  <si>
    <t>NUM.number.CY.Res.HH.ThermalNew.SH.ConvElc.WH.Elc.Solar</t>
  </si>
  <si>
    <t>NUM.number.CY.Res.HH.ThermalNew.SH.ConvElc.CO.LPG</t>
  </si>
  <si>
    <t>NUM.number.CY.Res.HH.ThermalNew.SH.ConvElc.CO.Elc</t>
  </si>
  <si>
    <t>CY - New equipment installations in new and renovated households (detailed structure)</t>
  </si>
  <si>
    <t>NUM.number.CY.Res.HHnew.ThermalNew.SH.Solids</t>
  </si>
  <si>
    <t>NUM.number.CY.Res.HHnew.ThermalNew.SH.Solids.SH</t>
  </si>
  <si>
    <t>NUM.number.CY.Res.HHnew.ThermalNew.SH.Solids.SC.AC</t>
  </si>
  <si>
    <t>NUM.number.CY.Res.HHnew.ThermalNew.SH.Solids.WH.Solids.NoSolar</t>
  </si>
  <si>
    <t>NUM.number.CY.Res.HHnew.ThermalNew.SH.Solids.WH.LPG.NoSolar</t>
  </si>
  <si>
    <t>NUM.number.CY.Res.HHnew.ThermalNew.SH.Solids.WH.LPG.Solar</t>
  </si>
  <si>
    <t>NUM.number.CY.Res.HHnew.ThermalNew.SH.Solids.WH.Elc.NoSolar</t>
  </si>
  <si>
    <t>NUM.number.CY.Res.HHnew.ThermalNew.SH.Solids.WH.Elc.Solar</t>
  </si>
  <si>
    <t>NUM.number.CY.Res.HHnew.ThermalNew.SH.Solids.CO.Solids</t>
  </si>
  <si>
    <t>NUM.number.CY.Res.HHnew.ThermalNew.SH.Solids.CO.LPG</t>
  </si>
  <si>
    <t>NUM.number.CY.Res.HHnew.ThermalNew.SH.Solids.CO.Elc</t>
  </si>
  <si>
    <t>NUM.number.CY.Res.HHnew.ThermalNew.SH.LPG</t>
  </si>
  <si>
    <t>NUM.number.CY.Res.HHnew.ThermalNew.SH.LPG.SH</t>
  </si>
  <si>
    <t>NUM.number.CY.Res.HHnew.ThermalNew.SH.LPG.SC.AC</t>
  </si>
  <si>
    <t>NUM.number.CY.Res.HHnew.ThermalNew.SH.LPG.WH.LPG.NoSolar</t>
  </si>
  <si>
    <t>NUM.number.CY.Res.HHnew.ThermalNew.SH.LPG.WH.LPG.Solar</t>
  </si>
  <si>
    <t>NUM.number.CY.Res.HHnew.ThermalNew.SH.LPG.WH.Elc.NoSolar</t>
  </si>
  <si>
    <t>NUM.number.CY.Res.HHnew.ThermalNew.SH.LPG.WH.Elc.Solar</t>
  </si>
  <si>
    <t>NUM.number.CY.Res.HHnew.ThermalNew.SH.LPG.CO.LPG</t>
  </si>
  <si>
    <t>NUM.number.CY.Res.HHnew.ThermalNew.SH.LPG.CO.Elc</t>
  </si>
  <si>
    <t>NUM.number.CY.Res.HHnew.ThermalNew.SH.Oil</t>
  </si>
  <si>
    <t>NUM.number.CY.Res.HHnew.ThermalNew.SH.Oil.SH</t>
  </si>
  <si>
    <t>NUM.number.CY.Res.HHnew.ThermalNew.SH.Oil.SC.AC</t>
  </si>
  <si>
    <t>NUM.number.CY.Res.HHnew.ThermalNew.SH.Oil.WH.Oil.NoSolar</t>
  </si>
  <si>
    <t>NUM.number.CY.Res.HHnew.ThermalNew.SH.Oil.WH.Oil.Solar</t>
  </si>
  <si>
    <t>NUM.number.CY.Res.HHnew.ThermalNew.SH.Oil.WH.Elc.NoSolar</t>
  </si>
  <si>
    <t>NUM.number.CY.Res.HHnew.ThermalNew.SH.Oil.WH.Elc.Solar</t>
  </si>
  <si>
    <t>NUM.number.CY.Res.HHnew.ThermalNew.SH.Oil.CO.LPG</t>
  </si>
  <si>
    <t>NUM.number.CY.Res.HHnew.ThermalNew.SH.Oil.CO.Elc</t>
  </si>
  <si>
    <t>NUM.number.CY.Res.HHnew.ThermalNew.SH.Gas</t>
  </si>
  <si>
    <t>NUM.number.CY.Res.HHnew.ThermalNew.SH.Gas.SH</t>
  </si>
  <si>
    <t>NUM.number.CY.Res.HHnew.ThermalNew.SH.Gas.SC.AC</t>
  </si>
  <si>
    <t>NUM.number.CY.Res.HHnew.ThermalNew.SH.Gas.WH.Gas.NoSolar</t>
  </si>
  <si>
    <t>NUM.number.CY.Res.HHnew.ThermalNew.SH.Gas.WH.Gas.Solar</t>
  </si>
  <si>
    <t>NUM.number.CY.Res.HHnew.ThermalNew.SH.Gas.WH.Elc.NoSolar</t>
  </si>
  <si>
    <t>NUM.number.CY.Res.HHnew.ThermalNew.SH.Gas.WH.Elc.Solar</t>
  </si>
  <si>
    <t>NUM.number.CY.Res.HHnew.ThermalNew.SH.Gas.CO.Gas</t>
  </si>
  <si>
    <t>NUM.number.CY.Res.HHnew.ThermalNew.SH.Gas.CO.Elc</t>
  </si>
  <si>
    <t>NUM.number.CY.Res.HHnew.ThermalNew.SH.Biomass</t>
  </si>
  <si>
    <t>NUM.number.CY.Res.HHnew.ThermalNew.SH.Biomass.SH</t>
  </si>
  <si>
    <t>NUM.number.CY.Res.HHnew.ThermalNew.SH.Biomass.SC.AC</t>
  </si>
  <si>
    <t>NUM.number.CY.Res.HHnew.ThermalNew.SH.Biomass.WH.Biomass.NoSolar</t>
  </si>
  <si>
    <t>NUM.number.CY.Res.HHnew.ThermalNew.SH.Biomass.WH.Biomass.Solar</t>
  </si>
  <si>
    <t>NUM.number.CY.Res.HHnew.ThermalNew.SH.Biomass.WH.LPG.NoSolar</t>
  </si>
  <si>
    <t>NUM.number.CY.Res.HHnew.ThermalNew.SH.Biomass.WH.LPG.Solar</t>
  </si>
  <si>
    <t>NUM.number.CY.Res.HHnew.ThermalNew.SH.Biomass.WH.Elc.NoSolar</t>
  </si>
  <si>
    <t>NUM.number.CY.Res.HHnew.ThermalNew.SH.Biomass.WH.Elc.Solar</t>
  </si>
  <si>
    <t>NUM.number.CY.Res.HHnew.ThermalNew.SH.Biomass.CO.Biomass</t>
  </si>
  <si>
    <t>NUM.number.CY.Res.HHnew.ThermalNew.SH.Biomass.CO.LPG</t>
  </si>
  <si>
    <t>NUM.number.CY.Res.HHnew.ThermalNew.SH.Biomass.CO.Elc</t>
  </si>
  <si>
    <t>NUM.number.CY.Res.HHnew.ThermalNew.SH.Geo</t>
  </si>
  <si>
    <t>NUM.number.CY.Res.HHnew.ThermalNew.SH.Geo.SH</t>
  </si>
  <si>
    <t>NUM.number.CY.Res.HHnew.ThermalNew.SH.Geo.SC.AC</t>
  </si>
  <si>
    <t>NUM.number.CY.Res.HHnew.ThermalNew.SH.Geo.WH.Geo.NoSolar</t>
  </si>
  <si>
    <t>NUM.number.CY.Res.HHnew.ThermalNew.SH.Geo.WH.Geo.Solar</t>
  </si>
  <si>
    <t>NUM.number.CY.Res.HHnew.ThermalNew.SH.Geo.WH.Elc.NoSolar</t>
  </si>
  <si>
    <t>NUM.number.CY.Res.HHnew.ThermalNew.SH.Geo.WH.Elc.Solar</t>
  </si>
  <si>
    <t>NUM.number.CY.Res.HHnew.ThermalNew.SH.Geo.CO.LPG</t>
  </si>
  <si>
    <t>NUM.number.CY.Res.HHnew.ThermalNew.SH.Geo.CO.Elc</t>
  </si>
  <si>
    <t>NUM.number.CY.Res.HHnew.ThermalNew.SH.DistrHeat</t>
  </si>
  <si>
    <t>NUM.number.CY.Res.HHnew.ThermalNew.SH.DistrHeat.SH</t>
  </si>
  <si>
    <t>NUM.number.CY.Res.HHnew.ThermalNew.SH.DistrHeat.SC.AC</t>
  </si>
  <si>
    <t>NUM.number.CY.Res.HHnew.ThermalNew.SH.DistrHeat.WH.DistrHeat.NoSolar</t>
  </si>
  <si>
    <t>NUM.number.CY.Res.HHnew.ThermalNew.SH.DistrHeat.WH.DistrHeat.Solar</t>
  </si>
  <si>
    <t>NUM.number.CY.Res.HHnew.ThermalNew.SH.DistrHeat.WH.Elc.NoSolar</t>
  </si>
  <si>
    <t>NUM.number.CY.Res.HHnew.ThermalNew.SH.DistrHeat.WH.Elc.Solar</t>
  </si>
  <si>
    <t>NUM.number.CY.Res.HHnew.ThermalNew.SH.DistrHeat.CO.LPG</t>
  </si>
  <si>
    <t>NUM.number.CY.Res.HHnew.ThermalNew.SH.DistrHeat.CO.Elc</t>
  </si>
  <si>
    <t>NUM.number.CY.Res.HHnew.ThermalNew.SH.AdvElc</t>
  </si>
  <si>
    <t>NUM.number.CY.Res.HHnew.ThermalNew.SH.AdvElc.SH</t>
  </si>
  <si>
    <t>NUM.number.CY.Res.HHnew.ThermalNew.SH.AdvElc.SC.AC</t>
  </si>
  <si>
    <t>NUM.number.CY.Res.HHnew.ThermalNew.SH.AdvElc.WH.LPG.NoSolar</t>
  </si>
  <si>
    <t>NUM.number.CY.Res.HHnew.ThermalNew.SH.AdvElc.WH.LPG.Solar</t>
  </si>
  <si>
    <t>NUM.number.CY.Res.HHnew.ThermalNew.SH.AdvElc.WH.Elc.NoSolar</t>
  </si>
  <si>
    <t>NUM.number.CY.Res.HHnew.ThermalNew.SH.AdvElc.WH.Elc.Solar</t>
  </si>
  <si>
    <t>NUM.number.CY.Res.HHnew.ThermalNew.SH.AdvElc.CO.LPG</t>
  </si>
  <si>
    <t>NUM.number.CY.Res.HHnew.ThermalNew.SH.AdvElc.CO.Elc</t>
  </si>
  <si>
    <t>NUM.number.CY.Res.HHnew.ThermalNew.SH.ConvElc</t>
  </si>
  <si>
    <t>NUM.number.CY.Res.HHnew.ThermalNew.SH.ConvElc.SH</t>
  </si>
  <si>
    <t>NUM.number.CY.Res.HHnew.ThermalNew.SH.ConvElc.SC.AC</t>
  </si>
  <si>
    <t>NUM.number.CY.Res.HHnew.ThermalNew.SH.ConvElc.WH.LPG.NoSolar</t>
  </si>
  <si>
    <t>NUM.number.CY.Res.HHnew.ThermalNew.SH.ConvElc.WH.LPG.Solar</t>
  </si>
  <si>
    <t>NUM.number.CY.Res.HHnew.ThermalNew.SH.ConvElc.WH.Elc.NoSolar</t>
  </si>
  <si>
    <t>NUM.number.CY.Res.HHnew.ThermalNew.SH.ConvElc.WH.Elc.Solar</t>
  </si>
  <si>
    <t>NUM.number.CY.Res.HHnew.ThermalNew.SH.ConvElc.CO.LPG</t>
  </si>
  <si>
    <t>NUM.number.CY.Res.HHnew.ThermalNew.SH.ConvElc.CO.Elc</t>
  </si>
  <si>
    <t>CY - New equipment installations via replacement (detailed structure)</t>
  </si>
  <si>
    <t>NUM.number.CY.Res.HH.ThermalRepl.SH.Solids</t>
  </si>
  <si>
    <t>NUM.number.CY.Res.HH.ThermalRepl.SH.Solids.SH</t>
  </si>
  <si>
    <t>NUM.number.CY.Res.HH.ThermalRepl.SH.Solids.SC.AC</t>
  </si>
  <si>
    <t>NUM.number.CY.Res.HH.ThermalRepl.SH.Solids.WH.Solids.NoSolar</t>
  </si>
  <si>
    <t>NUM.number.CY.Res.HH.ThermalRepl.SH.Solids.WH.LPG.NoSolar</t>
  </si>
  <si>
    <t>NUM.number.CY.Res.HH.ThermalRepl.SH.Solids.WH.LPG.Solar</t>
  </si>
  <si>
    <t>NUM.number.CY.Res.HH.ThermalRepl.SH.Solids.WH.Elc.NoSolar</t>
  </si>
  <si>
    <t>NUM.number.CY.Res.HH.ThermalRepl.SH.Solids.WH.Elc.Solar</t>
  </si>
  <si>
    <t>NUM.number.CY.Res.HH.ThermalRepl.SH.Solids.CO.Solids</t>
  </si>
  <si>
    <t>NUM.number.CY.Res.HH.ThermalRepl.SH.Solids.CO.LPG</t>
  </si>
  <si>
    <t>NUM.number.CY.Res.HH.ThermalRepl.SH.Solids.CO.Elc</t>
  </si>
  <si>
    <t>NUM.number.CY.Res.HH.ThermalRepl.SH.LPG</t>
  </si>
  <si>
    <t>NUM.number.CY.Res.HH.ThermalRepl.SH.LPG.SH</t>
  </si>
  <si>
    <t>NUM.number.CY.Res.HH.ThermalRepl.SH.LPG.SC.AC</t>
  </si>
  <si>
    <t>NUM.number.CY.Res.HH.ThermalRepl.SH.LPG.WH.LPG.NoSolar</t>
  </si>
  <si>
    <t>NUM.number.CY.Res.HH.ThermalRepl.SH.LPG.WH.LPG.Solar</t>
  </si>
  <si>
    <t>NUM.number.CY.Res.HH.ThermalRepl.SH.LPG.WH.Elc.NoSolar</t>
  </si>
  <si>
    <t>NUM.number.CY.Res.HH.ThermalRepl.SH.LPG.WH.Elc.Solar</t>
  </si>
  <si>
    <t>NUM.number.CY.Res.HH.ThermalRepl.SH.LPG.CO.LPG</t>
  </si>
  <si>
    <t>NUM.number.CY.Res.HH.ThermalRepl.SH.LPG.CO.Elc</t>
  </si>
  <si>
    <t>NUM.number.CY.Res.HH.ThermalRepl.SH.Oil</t>
  </si>
  <si>
    <t>NUM.number.CY.Res.HH.ThermalRepl.SH.Oil.SH</t>
  </si>
  <si>
    <t>NUM.number.CY.Res.HH.ThermalRepl.SH.Oil.SC.AC</t>
  </si>
  <si>
    <t>NUM.number.CY.Res.HH.ThermalRepl.SH.Oil.WH.Oil.NoSolar</t>
  </si>
  <si>
    <t>NUM.number.CY.Res.HH.ThermalRepl.SH.Oil.WH.Oil.Solar</t>
  </si>
  <si>
    <t>NUM.number.CY.Res.HH.ThermalRepl.SH.Oil.WH.Elc.NoSolar</t>
  </si>
  <si>
    <t>NUM.number.CY.Res.HH.ThermalRepl.SH.Oil.WH.Elc.Solar</t>
  </si>
  <si>
    <t>NUM.number.CY.Res.HH.ThermalRepl.SH.Oil.CO.LPG</t>
  </si>
  <si>
    <t>NUM.number.CY.Res.HH.ThermalRepl.SH.Oil.CO.Elc</t>
  </si>
  <si>
    <t>NUM.number.CY.Res.HH.ThermalRepl.SH.Gas</t>
  </si>
  <si>
    <t>NUM.number.CY.Res.HH.ThermalRepl.SH.Gas.SH</t>
  </si>
  <si>
    <t>NUM.number.CY.Res.HH.ThermalRepl.SH.Gas.SC.AC</t>
  </si>
  <si>
    <t>NUM.number.CY.Res.HH.ThermalRepl.SH.Gas.WH.Gas.NoSolar</t>
  </si>
  <si>
    <t>NUM.number.CY.Res.HH.ThermalRepl.SH.Gas.WH.Gas.Solar</t>
  </si>
  <si>
    <t>NUM.number.CY.Res.HH.ThermalRepl.SH.Gas.WH.Elc.NoSolar</t>
  </si>
  <si>
    <t>NUM.number.CY.Res.HH.ThermalRepl.SH.Gas.WH.Elc.Solar</t>
  </si>
  <si>
    <t>NUM.number.CY.Res.HH.ThermalRepl.SH.Gas.CO.Gas</t>
  </si>
  <si>
    <t>NUM.number.CY.Res.HH.ThermalRepl.SH.Gas.CO.Elc</t>
  </si>
  <si>
    <t>NUM.number.CY.Res.HH.ThermalRepl.SH.Biomass</t>
  </si>
  <si>
    <t>NUM.number.CY.Res.HH.ThermalRepl.SH.Biomass.SH</t>
  </si>
  <si>
    <t>NUM.number.CY.Res.HH.ThermalRepl.SH.Biomass.SC.AC</t>
  </si>
  <si>
    <t>NUM.number.CY.Res.HH.ThermalRepl.SH.Biomass.WH.Biomass.NoSolar</t>
  </si>
  <si>
    <t>NUM.number.CY.Res.HH.ThermalRepl.SH.Biomass.WH.Biomass.Solar</t>
  </si>
  <si>
    <t>NUM.number.CY.Res.HH.ThermalRepl.SH.Biomass.WH.LPG.NoSolar</t>
  </si>
  <si>
    <t>NUM.number.CY.Res.HH.ThermalRepl.SH.Biomass.WH.LPG.Solar</t>
  </si>
  <si>
    <t>NUM.number.CY.Res.HH.ThermalRepl.SH.Biomass.WH.Elc.NoSolar</t>
  </si>
  <si>
    <t>NUM.number.CY.Res.HH.ThermalRepl.SH.Biomass.WH.Elc.Solar</t>
  </si>
  <si>
    <t>NUM.number.CY.Res.HH.ThermalRepl.SH.Biomass.CO.Biomass</t>
  </si>
  <si>
    <t>NUM.number.CY.Res.HH.ThermalRepl.SH.Biomass.CO.LPG</t>
  </si>
  <si>
    <t>NUM.number.CY.Res.HH.ThermalRepl.SH.Biomass.CO.Elc</t>
  </si>
  <si>
    <t>NUM.number.CY.Res.HH.ThermalRepl.SH.Geo</t>
  </si>
  <si>
    <t>NUM.number.CY.Res.HH.ThermalRepl.SH.Geo.SH</t>
  </si>
  <si>
    <t>NUM.number.CY.Res.HH.ThermalRepl.SH.Geo.SC.AC</t>
  </si>
  <si>
    <t>NUM.number.CY.Res.HH.ThermalRepl.SH.Geo.WH.Geo.NoSolar</t>
  </si>
  <si>
    <t>NUM.number.CY.Res.HH.ThermalRepl.SH.Geo.WH.Geo.Solar</t>
  </si>
  <si>
    <t>NUM.number.CY.Res.HH.ThermalRepl.SH.Geo.WH.Elc.NoSolar</t>
  </si>
  <si>
    <t>NUM.number.CY.Res.HH.ThermalRepl.SH.Geo.WH.Elc.Solar</t>
  </si>
  <si>
    <t>NUM.number.CY.Res.HH.ThermalRepl.SH.Geo.CO.LPG</t>
  </si>
  <si>
    <t>NUM.number.CY.Res.HH.ThermalRepl.SH.Geo.CO.Elc</t>
  </si>
  <si>
    <t>NUM.number.CY.Res.HH.ThermalRepl.SH.DistrHeat</t>
  </si>
  <si>
    <t>NUM.number.CY.Res.HH.ThermalRepl.SH.DistrHeat.SH</t>
  </si>
  <si>
    <t>NUM.number.CY.Res.HH.ThermalRepl.SH.DistrHeat.SC.AC</t>
  </si>
  <si>
    <t>NUM.number.CY.Res.HH.ThermalRepl.SH.DistrHeat.WH.DistrHeat.NoSolar</t>
  </si>
  <si>
    <t>NUM.number.CY.Res.HH.ThermalRepl.SH.DistrHeat.WH.DistrHeat.Solar</t>
  </si>
  <si>
    <t>NUM.number.CY.Res.HH.ThermalRepl.SH.DistrHeat.WH.Elc.NoSolar</t>
  </si>
  <si>
    <t>NUM.number.CY.Res.HH.ThermalRepl.SH.DistrHeat.WH.Elc.Solar</t>
  </si>
  <si>
    <t>NUM.number.CY.Res.HH.ThermalRepl.SH.DistrHeat.CO.LPG</t>
  </si>
  <si>
    <t>NUM.number.CY.Res.HH.ThermalRepl.SH.DistrHeat.CO.Elc</t>
  </si>
  <si>
    <t>NUM.number.CY.Res.HH.ThermalRepl.SH.AdvElc</t>
  </si>
  <si>
    <t>NUM.number.CY.Res.HH.ThermalRepl.SH.AdvElc.SH</t>
  </si>
  <si>
    <t>NUM.number.CY.Res.HH.ThermalRepl.SH.AdvElc.SC.AC</t>
  </si>
  <si>
    <t>NUM.number.CY.Res.HH.ThermalRepl.SH.AdvElc.WH.LPG.NoSolar</t>
  </si>
  <si>
    <t>NUM.number.CY.Res.HH.ThermalRepl.SH.AdvElc.WH.LPG.Solar</t>
  </si>
  <si>
    <t>NUM.number.CY.Res.HH.ThermalRepl.SH.AdvElc.WH.Elc.NoSolar</t>
  </si>
  <si>
    <t>NUM.number.CY.Res.HH.ThermalRepl.SH.AdvElc.WH.Elc.Solar</t>
  </si>
  <si>
    <t>NUM.number.CY.Res.HH.ThermalRepl.SH.AdvElc.CO.LPG</t>
  </si>
  <si>
    <t>NUM.number.CY.Res.HH.ThermalRepl.SH.AdvElc.CO.Elc</t>
  </si>
  <si>
    <t>NUM.number.CY.Res.HH.ThermalRepl.SH.ConvElc</t>
  </si>
  <si>
    <t>NUM.number.CY.Res.HH.ThermalRepl.SH.ConvElc.SH</t>
  </si>
  <si>
    <t>NUM.number.CY.Res.HH.ThermalRepl.SH.ConvElc.SC.AC</t>
  </si>
  <si>
    <t>NUM.number.CY.Res.HH.ThermalRepl.SH.ConvElc.WH.LPG.NoSolar</t>
  </si>
  <si>
    <t>NUM.number.CY.Res.HH.ThermalRepl.SH.ConvElc.WH.LPG.Solar</t>
  </si>
  <si>
    <t>NUM.number.CY.Res.HH.ThermalRepl.SH.ConvElc.WH.Elc.NoSolar</t>
  </si>
  <si>
    <t>NUM.number.CY.Res.HH.ThermalRepl.SH.ConvElc.WH.Elc.Solar</t>
  </si>
  <si>
    <t>NUM.number.CY.Res.HH.ThermalRepl.SH.ConvElc.CO.LPG</t>
  </si>
  <si>
    <t>NUM.number.CY.Res.HH.ThermalRepl.SH.ConvElc.CO.Elc</t>
  </si>
  <si>
    <t>CY - Equipment installations in 2021 - vintage structure</t>
  </si>
  <si>
    <t>VIN.number.CY.Res.HH.Thermal.SH.Solids</t>
  </si>
  <si>
    <t>VIN.number.CY.Res.HH.Thermal.SH.Solids.SH</t>
  </si>
  <si>
    <t>VIN.number.CY.Res.HH.Thermal.SH.Solids.SC.AC</t>
  </si>
  <si>
    <t>VIN.number.CY.Res.HH.Thermal.SH.Solids.WH.Solids.NoSolar</t>
  </si>
  <si>
    <t>VIN.number.CY.Res.HH.Thermal.SH.Solids.WH.LPG.NoSolar</t>
  </si>
  <si>
    <t>VIN.number.CY.Res.HH.Thermal.SH.Solids.WH.LPG.Solar</t>
  </si>
  <si>
    <t>VIN.number.CY.Res.HH.Thermal.SH.Solids.WH.Elc.NoSolar</t>
  </si>
  <si>
    <t>VIN.number.CY.Res.HH.Thermal.SH.Solids.WH.Elc.Solar</t>
  </si>
  <si>
    <t>VIN.number.CY.Res.HH.Thermal.SH.Solids.CO.Solids</t>
  </si>
  <si>
    <t>VIN.number.CY.Res.HH.Thermal.SH.Solids.CO.LPG</t>
  </si>
  <si>
    <t>VIN.number.CY.Res.HH.Thermal.SH.Solids.CO.Elc</t>
  </si>
  <si>
    <t>VIN.number.CY.Res.HH.Thermal.SH.LPG</t>
  </si>
  <si>
    <t>VIN.number.CY.Res.HH.Thermal.SH.LPG.SH</t>
  </si>
  <si>
    <t>VIN.number.CY.Res.HH.Thermal.SH.LPG.SC.AC</t>
  </si>
  <si>
    <t>VIN.number.CY.Res.HH.Thermal.SH.LPG.WH.LPG.NoSolar</t>
  </si>
  <si>
    <t>VIN.number.CY.Res.HH.Thermal.SH.LPG.WH.LPG.Solar</t>
  </si>
  <si>
    <t>VIN.number.CY.Res.HH.Thermal.SH.LPG.WH.Elc.NoSolar</t>
  </si>
  <si>
    <t>VIN.number.CY.Res.HH.Thermal.SH.LPG.WH.Elc.Solar</t>
  </si>
  <si>
    <t>VIN.number.CY.Res.HH.Thermal.SH.LPG.CO.LPG</t>
  </si>
  <si>
    <t>VIN.number.CY.Res.HH.Thermal.SH.LPG.CO.Elc</t>
  </si>
  <si>
    <t>VIN.number.CY.Res.HH.Thermal.SH.Oil</t>
  </si>
  <si>
    <t>VIN.number.CY.Res.HH.Thermal.SH.Oil.SH</t>
  </si>
  <si>
    <t>VIN.number.CY.Res.HH.Thermal.SH.Oil.SC.AC</t>
  </si>
  <si>
    <t>VIN.number.CY.Res.HH.Thermal.SH.Oil.WH.Oil.NoSolar</t>
  </si>
  <si>
    <t>VIN.number.CY.Res.HH.Thermal.SH.Oil.WH.Oil.Solar</t>
  </si>
  <si>
    <t>VIN.number.CY.Res.HH.Thermal.SH.Oil.WH.Elc.NoSolar</t>
  </si>
  <si>
    <t>VIN.number.CY.Res.HH.Thermal.SH.Oil.WH.Elc.Solar</t>
  </si>
  <si>
    <t>VIN.number.CY.Res.HH.Thermal.SH.Oil.CO.LPG</t>
  </si>
  <si>
    <t>VIN.number.CY.Res.HH.Thermal.SH.Oil.CO.Elc</t>
  </si>
  <si>
    <t>VIN.number.CY.Res.HH.Thermal.SH.Gas</t>
  </si>
  <si>
    <t>VIN.number.CY.Res.HH.Thermal.SH.Gas.SH</t>
  </si>
  <si>
    <t>VIN.number.CY.Res.HH.Thermal.SH.Gas.SC.AC</t>
  </si>
  <si>
    <t>VIN.number.CY.Res.HH.Thermal.SH.Gas.WH.Gas.NoSolar</t>
  </si>
  <si>
    <t>VIN.number.CY.Res.HH.Thermal.SH.Gas.WH.Gas.Solar</t>
  </si>
  <si>
    <t>VIN.number.CY.Res.HH.Thermal.SH.Gas.WH.Elc.NoSolar</t>
  </si>
  <si>
    <t>VIN.number.CY.Res.HH.Thermal.SH.Gas.WH.Elc.Solar</t>
  </si>
  <si>
    <t>VIN.number.CY.Res.HH.Thermal.SH.Gas.CO.Gas</t>
  </si>
  <si>
    <t>VIN.number.CY.Res.HH.Thermal.SH.Gas.CO.Elc</t>
  </si>
  <si>
    <t>VIN.number.CY.Res.HH.Thermal.SH.Biomass</t>
  </si>
  <si>
    <t>VIN.number.CY.Res.HH.Thermal.SH.Biomass.SH</t>
  </si>
  <si>
    <t>VIN.number.CY.Res.HH.Thermal.SH.Biomass.SC.AC</t>
  </si>
  <si>
    <t>VIN.number.CY.Res.HH.Thermal.SH.Biomass.WH.Biomass.NoSolar</t>
  </si>
  <si>
    <t>VIN.number.CY.Res.HH.Thermal.SH.Biomass.WH.Biomass.Solar</t>
  </si>
  <si>
    <t>VIN.number.CY.Res.HH.Thermal.SH.Biomass.WH.LPG.NoSolar</t>
  </si>
  <si>
    <t>VIN.number.CY.Res.HH.Thermal.SH.Biomass.WH.LPG.Solar</t>
  </si>
  <si>
    <t>VIN.number.CY.Res.HH.Thermal.SH.Biomass.WH.Elc.NoSolar</t>
  </si>
  <si>
    <t>VIN.number.CY.Res.HH.Thermal.SH.Biomass.WH.Elc.Solar</t>
  </si>
  <si>
    <t>VIN.number.CY.Res.HH.Thermal.SH.Biomass.CO.Biomass</t>
  </si>
  <si>
    <t>VIN.number.CY.Res.HH.Thermal.SH.Biomass.CO.LPG</t>
  </si>
  <si>
    <t>VIN.number.CY.Res.HH.Thermal.SH.Biomass.CO.Elc</t>
  </si>
  <si>
    <t>VIN.number.CY.Res.HH.Thermal.SH.Geo</t>
  </si>
  <si>
    <t>VIN.number.CY.Res.HH.Thermal.SH.Geo.SH</t>
  </si>
  <si>
    <t>VIN.number.CY.Res.HH.Thermal.SH.Geo.SC.AC</t>
  </si>
  <si>
    <t>VIN.number.CY.Res.HH.Thermal.SH.Geo.WH.Geo.NoSolar</t>
  </si>
  <si>
    <t>VIN.number.CY.Res.HH.Thermal.SH.Geo.WH.Geo.Solar</t>
  </si>
  <si>
    <t>VIN.number.CY.Res.HH.Thermal.SH.Geo.WH.Elc.NoSolar</t>
  </si>
  <si>
    <t>VIN.number.CY.Res.HH.Thermal.SH.Geo.WH.Elc.Solar</t>
  </si>
  <si>
    <t>VIN.number.CY.Res.HH.Thermal.SH.Geo.CO.LPG</t>
  </si>
  <si>
    <t>VIN.number.CY.Res.HH.Thermal.SH.Geo.CO.Elc</t>
  </si>
  <si>
    <t>VIN.number.CY.Res.HH.Thermal.SH.DistrHeat</t>
  </si>
  <si>
    <t>VIN.number.CY.Res.HH.Thermal.SH.DistrHeat.SH</t>
  </si>
  <si>
    <t>VIN.number.CY.Res.HH.Thermal.SH.DistrHeat.SC.AC</t>
  </si>
  <si>
    <t>VIN.number.CY.Res.HH.Thermal.SH.DistrHeat.WH.DistrHeat.NoSolar</t>
  </si>
  <si>
    <t>VIN.number.CY.Res.HH.Thermal.SH.DistrHeat.WH.DistrHeat.Solar</t>
  </si>
  <si>
    <t>VIN.number.CY.Res.HH.Thermal.SH.DistrHeat.WH.Elc.NoSolar</t>
  </si>
  <si>
    <t>VIN.number.CY.Res.HH.Thermal.SH.DistrHeat.WH.Elc.Solar</t>
  </si>
  <si>
    <t>VIN.number.CY.Res.HH.Thermal.SH.DistrHeat.CO.LPG</t>
  </si>
  <si>
    <t>VIN.number.CY.Res.HH.Thermal.SH.DistrHeat.CO.Elc</t>
  </si>
  <si>
    <t>VIN.number.CY.Res.HH.Thermal.SH.AdvElc</t>
  </si>
  <si>
    <t>VIN.number.CY.Res.HH.Thermal.SH.AdvElc.SH</t>
  </si>
  <si>
    <t>VIN.number.CY.Res.HH.Thermal.SH.AdvElc.SC.AC</t>
  </si>
  <si>
    <t>VIN.number.CY.Res.HH.Thermal.SH.AdvElc.WH.LPG.NoSolar</t>
  </si>
  <si>
    <t>VIN.number.CY.Res.HH.Thermal.SH.AdvElc.WH.LPG.Solar</t>
  </si>
  <si>
    <t>VIN.number.CY.Res.HH.Thermal.SH.AdvElc.WH.Elc.NoSolar</t>
  </si>
  <si>
    <t>VIN.number.CY.Res.HH.Thermal.SH.AdvElc.WH.Elc.Solar</t>
  </si>
  <si>
    <t>VIN.number.CY.Res.HH.Thermal.SH.AdvElc.CO.LPG</t>
  </si>
  <si>
    <t>VIN.number.CY.Res.HH.Thermal.SH.AdvElc.CO.Elc</t>
  </si>
  <si>
    <t>VIN.number.CY.Res.HH.Thermal.SH.ConvElc</t>
  </si>
  <si>
    <t>VIN.number.CY.Res.HH.Thermal.SH.ConvElc.SH</t>
  </si>
  <si>
    <t>VIN.number.CY.Res.HH.Thermal.SH.ConvElc.SC.AC</t>
  </si>
  <si>
    <t>VIN.number.CY.Res.HH.Thermal.SH.ConvElc.WH.LPG.NoSolar</t>
  </si>
  <si>
    <t>VIN.number.CY.Res.HH.Thermal.SH.ConvElc.WH.LPG.Solar</t>
  </si>
  <si>
    <t>VIN.number.CY.Res.HH.Thermal.SH.ConvElc.WH.Elc.NoSolar</t>
  </si>
  <si>
    <t>VIN.number.CY.Res.HH.Thermal.SH.ConvElc.WH.Elc.Solar</t>
  </si>
  <si>
    <t>VIN.number.CY.Res.HH.Thermal.SH.ConvElc.CO.LPG</t>
  </si>
  <si>
    <t>VIN.number.CY.Res.HH.Thermal.SH.ConvElc.CO.Elc</t>
  </si>
  <si>
    <t>CY - Final energy consumption (detailed structure)</t>
  </si>
  <si>
    <t>FEC.ktoe.CY.Res.HH.Thermal.SH.Solids</t>
  </si>
  <si>
    <t>FEC.ktoe.CY.Res.HH.Thermal.SH.Solids.SH</t>
  </si>
  <si>
    <t>FEC.ktoe.CY.Res.HH.Thermal.SH.Solids.SH.Solids</t>
  </si>
  <si>
    <t>FEC.ktoe.CY.Res.HH.Thermal.SH.Solids.SH.Elec</t>
  </si>
  <si>
    <t>FEC.ktoe.CY.Res.HH.Thermal.SH.Solids.SC</t>
  </si>
  <si>
    <t>FEC.ktoe.CY.Res.HH.Thermal.SH.Solids.SC.AC.Elec</t>
  </si>
  <si>
    <t>FEC.ktoe.CY.Res.HH.Thermal.SH.Solids.WH</t>
  </si>
  <si>
    <t>FEC.ktoe.CY.Res.HH.Thermal.SH.Solids.WH.Solids.NoSolar.Solids</t>
  </si>
  <si>
    <t>FEC.ktoe.CY.Res.HH.Thermal.SH.Solids.WH.LPG.NoSolar.LPG</t>
  </si>
  <si>
    <t>FEC.ktoe.CY.Res.HH.Thermal.SH.Solids.WH.LPG.Solar</t>
  </si>
  <si>
    <t>FEC.ktoe.CY.Res.HH.Thermal.SH.Solids.WH.LPG.Solar.LPG</t>
  </si>
  <si>
    <t>FEC.ktoe.CY.Res.HH.Thermal.SH.Solids.WH.LPG.Solar.Solar</t>
  </si>
  <si>
    <t>FEC.ktoe.CY.Res.HH.Thermal.SH.Solids.WH.Elc.NoSolar.Elec</t>
  </si>
  <si>
    <t>FEC.ktoe.CY.Res.HH.Thermal.SH.Solids.WH.Elc.Solar</t>
  </si>
  <si>
    <t>FEC.ktoe.CY.Res.HH.Thermal.SH.Solids.WH.Elc.Solar.Elec</t>
  </si>
  <si>
    <t>FEC.ktoe.CY.Res.HH.Thermal.SH.Solids.WH.Elc.Solar.Solar</t>
  </si>
  <si>
    <t>FEC.ktoe.CY.Res.HH.Thermal.SH.Solids.CO</t>
  </si>
  <si>
    <t>FEC.ktoe.CY.Res.HH.Thermal.SH.Solids.CO.Solids.Solids</t>
  </si>
  <si>
    <t>FEC.ktoe.CY.Res.HH.Thermal.SH.Solids.CO.LPG.LPG</t>
  </si>
  <si>
    <t>FEC.ktoe.CY.Res.HH.Thermal.SH.Solids.CO.Elc.Elec</t>
  </si>
  <si>
    <t>FEC.ktoe.CY.Res.HH.Thermal.SH.LPG</t>
  </si>
  <si>
    <t>FEC.ktoe.CY.Res.HH.Thermal.SH.LPG.SH</t>
  </si>
  <si>
    <t>FEC.ktoe.CY.Res.HH.Thermal.SH.LPG.SH.LPG</t>
  </si>
  <si>
    <t>FEC.ktoe.CY.Res.HH.Thermal.SH.LPG.SH.Elec</t>
  </si>
  <si>
    <t>FEC.ktoe.CY.Res.HH.Thermal.SH.LPG.SC</t>
  </si>
  <si>
    <t>FEC.ktoe.CY.Res.HH.Thermal.SH.LPG.SC.AC.Elec</t>
  </si>
  <si>
    <t>FEC.ktoe.CY.Res.HH.Thermal.SH.LPG.WH</t>
  </si>
  <si>
    <t>FEC.ktoe.CY.Res.HH.Thermal.SH.LPG.WH.LPG.NoSolar.LPG</t>
  </si>
  <si>
    <t>FEC.ktoe.CY.Res.HH.Thermal.SH.LPG.WH.LPG.Solar</t>
  </si>
  <si>
    <t>FEC.ktoe.CY.Res.HH.Thermal.SH.LPG.WH.LPG.Solar.LPG</t>
  </si>
  <si>
    <t>FEC.ktoe.CY.Res.HH.Thermal.SH.LPG.WH.LPG.Solar.Solar</t>
  </si>
  <si>
    <t>FEC.ktoe.CY.Res.HH.Thermal.SH.LPG.WH.Elc.NoSolar.Elec</t>
  </si>
  <si>
    <t>FEC.ktoe.CY.Res.HH.Thermal.SH.LPG.WH.Elc.Solar</t>
  </si>
  <si>
    <t>FEC.ktoe.CY.Res.HH.Thermal.SH.LPG.WH.Elc.Solar.Elec</t>
  </si>
  <si>
    <t>FEC.ktoe.CY.Res.HH.Thermal.SH.LPG.WH.Elc.Solar.Solar</t>
  </si>
  <si>
    <t>FEC.ktoe.CY.Res.HH.Thermal.SH.LPG.CO</t>
  </si>
  <si>
    <t>FEC.ktoe.CY.Res.HH.Thermal.SH.LPG.CO.LPG.LPG</t>
  </si>
  <si>
    <t>FEC.ktoe.CY.Res.HH.Thermal.SH.LPG.CO.Elc.Elec</t>
  </si>
  <si>
    <t>FEC.ktoe.CY.Res.HH.Thermal.SH.Oil</t>
  </si>
  <si>
    <t>FEC.ktoe.CY.Res.HH.Thermal.SH.Oil.SH</t>
  </si>
  <si>
    <t>FEC.ktoe.CY.Res.HH.Thermal.SH.Oil.SH.Oil</t>
  </si>
  <si>
    <t>FEC.ktoe.CY.Res.HH.Thermal.SH.Oil.SH.Elec</t>
  </si>
  <si>
    <t>FEC.ktoe.CY.Res.HH.Thermal.SH.Oil.SC</t>
  </si>
  <si>
    <t>FEC.ktoe.CY.Res.HH.Thermal.SH.Oil.SC.AC.Elec</t>
  </si>
  <si>
    <t>FEC.ktoe.CY.Res.HH.Thermal.SH.Oil.WH</t>
  </si>
  <si>
    <t>FEC.ktoe.CY.Res.HH.Thermal.SH.Oil.WH.Oil.NoSolar.Oil</t>
  </si>
  <si>
    <t>FEC.ktoe.CY.Res.HH.Thermal.SH.Oil.WH.Oil.Solar</t>
  </si>
  <si>
    <t>FEC.ktoe.CY.Res.HH.Thermal.SH.Oil.WH.Oil.Solar.Oil</t>
  </si>
  <si>
    <t>FEC.ktoe.CY.Res.HH.Thermal.SH.Oil.WH.Oil.Solar.Solar</t>
  </si>
  <si>
    <t>FEC.ktoe.CY.Res.HH.Thermal.SH.Oil.WH.Elc.NoSolar.Elec</t>
  </si>
  <si>
    <t>FEC.ktoe.CY.Res.HH.Thermal.SH.Oil.WH.Elc.Solar</t>
  </si>
  <si>
    <t>FEC.ktoe.CY.Res.HH.Thermal.SH.Oil.WH.Elc.Solar.Elec</t>
  </si>
  <si>
    <t>FEC.ktoe.CY.Res.HH.Thermal.SH.Oil.WH.Elc.Solar.Solar</t>
  </si>
  <si>
    <t>FEC.ktoe.CY.Res.HH.Thermal.SH.Oil.CO</t>
  </si>
  <si>
    <t>FEC.ktoe.CY.Res.HH.Thermal.SH.Oil.CO.LPG.LPG</t>
  </si>
  <si>
    <t>FEC.ktoe.CY.Res.HH.Thermal.SH.Oil.CO.Elc.Elec</t>
  </si>
  <si>
    <t>FEC.ktoe.CY.Res.HH.Thermal.SH.Gas</t>
  </si>
  <si>
    <t>FEC.ktoe.CY.Res.HH.Thermal.SH.Gas.SH</t>
  </si>
  <si>
    <t>FEC.ktoe.CY.Res.HH.Thermal.SH.Gas.SH.Gas</t>
  </si>
  <si>
    <t>FEC.ktoe.CY.Res.HH.Thermal.SH.Gas.SH.Elec</t>
  </si>
  <si>
    <t>FEC.ktoe.CY.Res.HH.Thermal.SH.Gas.SC</t>
  </si>
  <si>
    <t>FEC.ktoe.CY.Res.HH.Thermal.SH.Gas.SC.AC.Elec</t>
  </si>
  <si>
    <t>FEC.ktoe.CY.Res.HH.Thermal.SH.Gas.WH</t>
  </si>
  <si>
    <t>FEC.ktoe.CY.Res.HH.Thermal.SH.Gas.WH.Gas.NoSolar.Gas</t>
  </si>
  <si>
    <t>FEC.ktoe.CY.Res.HH.Thermal.SH.Gas.WH.Gas.Solar</t>
  </si>
  <si>
    <t>FEC.ktoe.CY.Res.HH.Thermal.SH.Gas.WH.Gas.Solar.Gas</t>
  </si>
  <si>
    <t>FEC.ktoe.CY.Res.HH.Thermal.SH.Gas.WH.Gas.Solar.Solar</t>
  </si>
  <si>
    <t>FEC.ktoe.CY.Res.HH.Thermal.SH.Gas.WH.Elc.NoSolar.Elec</t>
  </si>
  <si>
    <t>FEC.ktoe.CY.Res.HH.Thermal.SH.Gas.WH.Elc.Solar</t>
  </si>
  <si>
    <t>FEC.ktoe.CY.Res.HH.Thermal.SH.Gas.WH.Elc.Solar.Elec</t>
  </si>
  <si>
    <t>FEC.ktoe.CY.Res.HH.Thermal.SH.Gas.WH.Elc.Solar.Solar</t>
  </si>
  <si>
    <t>FEC.ktoe.CY.Res.HH.Thermal.SH.Gas.CO</t>
  </si>
  <si>
    <t>FEC.ktoe.CY.Res.HH.Thermal.SH.Gas.CO.Gas.Gas</t>
  </si>
  <si>
    <t>FEC.ktoe.CY.Res.HH.Thermal.SH.Gas.CO.Elc.Elec</t>
  </si>
  <si>
    <t>FEC.ktoe.CY.Res.HH.Thermal.SH.Biomass</t>
  </si>
  <si>
    <t>FEC.ktoe.CY.Res.HH.Thermal.SH.Biomass.SH</t>
  </si>
  <si>
    <t>FEC.ktoe.CY.Res.HH.Thermal.SH.Biomass.SH.Biomass</t>
  </si>
  <si>
    <t>FEC.ktoe.CY.Res.HH.Thermal.SH.Biomass.SH.Elec</t>
  </si>
  <si>
    <t>FEC.ktoe.CY.Res.HH.Thermal.SH.Biomass.SC</t>
  </si>
  <si>
    <t>FEC.ktoe.CY.Res.HH.Thermal.SH.Biomass.SC.AC.Elec</t>
  </si>
  <si>
    <t>FEC.ktoe.CY.Res.HH.Thermal.SH.Biomass.WH</t>
  </si>
  <si>
    <t>FEC.ktoe.CY.Res.HH.Thermal.SH.Biomass.WH.Biomass.NoSolar.Biomass</t>
  </si>
  <si>
    <t>FEC.ktoe.CY.Res.HH.Thermal.SH.Biomass.WH.Biomass.Solar</t>
  </si>
  <si>
    <t>FEC.ktoe.CY.Res.HH.Thermal.SH.Biomass.WH.Biomass.Solar.Biomass</t>
  </si>
  <si>
    <t>FEC.ktoe.CY.Res.HH.Thermal.SH.Biomass.WH.Biomass.Solar.Solar</t>
  </si>
  <si>
    <t>FEC.ktoe.CY.Res.HH.Thermal.SH.Biomass.WH.LPG.NoSolar.LPG</t>
  </si>
  <si>
    <t>FEC.ktoe.CY.Res.HH.Thermal.SH.Biomass.WH.LPG.Solar</t>
  </si>
  <si>
    <t>FEC.ktoe.CY.Res.HH.Thermal.SH.Biomass.WH.LPG.Solar.LPG</t>
  </si>
  <si>
    <t>FEC.ktoe.CY.Res.HH.Thermal.SH.Biomass.WH.LPG.Solar.Solar</t>
  </si>
  <si>
    <t>FEC.ktoe.CY.Res.HH.Thermal.SH.Biomass.WH.Elc.NoSolar.Elec</t>
  </si>
  <si>
    <t>FEC.ktoe.CY.Res.HH.Thermal.SH.Biomass.WH.Elc.Solar</t>
  </si>
  <si>
    <t>FEC.ktoe.CY.Res.HH.Thermal.SH.Biomass.WH.Elc.Solar.Elec</t>
  </si>
  <si>
    <t>FEC.ktoe.CY.Res.HH.Thermal.SH.Biomass.WH.Elc.Solar.Solar</t>
  </si>
  <si>
    <t>FEC.ktoe.CY.Res.HH.Thermal.SH.Biomass.CO</t>
  </si>
  <si>
    <t>FEC.ktoe.CY.Res.HH.Thermal.SH.Biomass.CO.Biomass.Biomass</t>
  </si>
  <si>
    <t>FEC.ktoe.CY.Res.HH.Thermal.SH.Biomass.CO.LPG.LPG</t>
  </si>
  <si>
    <t>FEC.ktoe.CY.Res.HH.Thermal.SH.Biomass.CO.Elc.Elec</t>
  </si>
  <si>
    <t>FEC.ktoe.CY.Res.HH.Thermal.SH.Geo</t>
  </si>
  <si>
    <t>FEC.ktoe.CY.Res.HH.Thermal.SH.Geo.SH</t>
  </si>
  <si>
    <t>FEC.ktoe.CY.Res.HH.Thermal.SH.Geo.SH.Geo</t>
  </si>
  <si>
    <t>FEC.ktoe.CY.Res.HH.Thermal.SH.Geo.SH.Elec</t>
  </si>
  <si>
    <t>FEC.ktoe.CY.Res.HH.Thermal.SH.Geo.SC</t>
  </si>
  <si>
    <t>FEC.ktoe.CY.Res.HH.Thermal.SH.Geo.SC.AC.Elec</t>
  </si>
  <si>
    <t>FEC.ktoe.CY.Res.HH.Thermal.SH.Geo.WH</t>
  </si>
  <si>
    <t>FEC.ktoe.CY.Res.HH.Thermal.SH.Geo.WH.Geo.NoSolar.Geo</t>
  </si>
  <si>
    <t>FEC.ktoe.CY.Res.HH.Thermal.SH.Geo.WH.Geo.Solar</t>
  </si>
  <si>
    <t>FEC.ktoe.CY.Res.HH.Thermal.SH.Geo.WH.Geo.Solar.Geo</t>
  </si>
  <si>
    <t>FEC.ktoe.CY.Res.HH.Thermal.SH.Geo.WH.Geo.Solar.Solar</t>
  </si>
  <si>
    <t>FEC.ktoe.CY.Res.HH.Thermal.SH.Geo.WH.Elc.NoSolar.Elec</t>
  </si>
  <si>
    <t>FEC.ktoe.CY.Res.HH.Thermal.SH.Geo.WH.Elc.Solar</t>
  </si>
  <si>
    <t>FEC.ktoe.CY.Res.HH.Thermal.SH.Geo.WH.Elc.Solar.Elec</t>
  </si>
  <si>
    <t>FEC.ktoe.CY.Res.HH.Thermal.SH.Geo.WH.Elc.Solar.Solar</t>
  </si>
  <si>
    <t>FEC.ktoe.CY.Res.HH.Thermal.SH.Geo.CO</t>
  </si>
  <si>
    <t>FEC.ktoe.CY.Res.HH.Thermal.SH.Geo.CO.LPG.LPG</t>
  </si>
  <si>
    <t>FEC.ktoe.CY.Res.HH.Thermal.SH.Geo.CO.Elc.Elec</t>
  </si>
  <si>
    <t>FEC.ktoe.CY.Res.HH.Thermal.SH.DistrHeat</t>
  </si>
  <si>
    <t>FEC.ktoe.CY.Res.HH.Thermal.SH.DistrHeat.SH</t>
  </si>
  <si>
    <t>FEC.ktoe.CY.Res.HH.Thermal.SH.DistrHeat.SH.Steam_Distr</t>
  </si>
  <si>
    <t>FEC.ktoe.CY.Res.HH.Thermal.SH.DistrHeat.SH.Elec</t>
  </si>
  <si>
    <t>FEC.ktoe.CY.Res.HH.Thermal.SH.DistrHeat.SC</t>
  </si>
  <si>
    <t>FEC.ktoe.CY.Res.HH.Thermal.SH.DistrHeat.SC.AC.Elec</t>
  </si>
  <si>
    <t>FEC.ktoe.CY.Res.HH.Thermal.SH.DistrHeat.WH</t>
  </si>
  <si>
    <t>FEC.ktoe.CY.Res.HH.Thermal.SH.DistrHeat.WH.DistrHeat.NoSolar.Steam_Distr</t>
  </si>
  <si>
    <t>FEC.ktoe.CY.Res.HH.Thermal.SH.DistrHeat.WH.DistrHeat.Solar</t>
  </si>
  <si>
    <t>FEC.ktoe.CY.Res.HH.Thermal.SH.DistrHeat.WH.DistrHeat.Solar.Steam_Distr</t>
  </si>
  <si>
    <t>FEC.ktoe.CY.Res.HH.Thermal.SH.DistrHeat.WH.DistrHeat.Solar.Solar</t>
  </si>
  <si>
    <t>FEC.ktoe.CY.Res.HH.Thermal.SH.DistrHeat.WH.Elc.NoSolar.Elec</t>
  </si>
  <si>
    <t>FEC.ktoe.CY.Res.HH.Thermal.SH.DistrHeat.WH.Elc.Solar</t>
  </si>
  <si>
    <t>FEC.ktoe.CY.Res.HH.Thermal.SH.DistrHeat.WH.Elc.Solar.Elec</t>
  </si>
  <si>
    <t>FEC.ktoe.CY.Res.HH.Thermal.SH.DistrHeat.WH.Elc.Solar.Solar</t>
  </si>
  <si>
    <t>FEC.ktoe.CY.Res.HH.Thermal.SH.DistrHeat.CO</t>
  </si>
  <si>
    <t>FEC.ktoe.CY.Res.HH.Thermal.SH.DistrHeat.CO.LPG.LPG</t>
  </si>
  <si>
    <t>FEC.ktoe.CY.Res.HH.Thermal.SH.DistrHeat.CO.Elc.Elec</t>
  </si>
  <si>
    <t>FEC.ktoe.CY.Res.HH.Thermal.SH.AdvElc</t>
  </si>
  <si>
    <t>FEC.ktoe.CY.Res.HH.Thermal.SH.AdvElc.SH</t>
  </si>
  <si>
    <t>FEC.ktoe.CY.Res.HH.Thermal.SH.AdvElc.SH.Elec</t>
  </si>
  <si>
    <t>FEC.ktoe.CY.Res.HH.Thermal.SH.AdvElc.SC</t>
  </si>
  <si>
    <t>FEC.ktoe.CY.Res.HH.Thermal.SH.AdvElc.SC.AC.Elec</t>
  </si>
  <si>
    <t>FEC.ktoe.CY.Res.HH.Thermal.SH.AdvElc.WH</t>
  </si>
  <si>
    <t>FEC.ktoe.CY.Res.HH.Thermal.SH.AdvElc.WH.LPG.NoSolar.LPG</t>
  </si>
  <si>
    <t>FEC.ktoe.CY.Res.HH.Thermal.SH.AdvElc.WH.LPG.Solar</t>
  </si>
  <si>
    <t>FEC.ktoe.CY.Res.HH.Thermal.SH.AdvElc.WH.LPG.Solar.LPG</t>
  </si>
  <si>
    <t>FEC.ktoe.CY.Res.HH.Thermal.SH.AdvElc.WH.LPG.Solar.Solar</t>
  </si>
  <si>
    <t>FEC.ktoe.CY.Res.HH.Thermal.SH.AdvElc.WH.Elc.NoSolar.Elec</t>
  </si>
  <si>
    <t>FEC.ktoe.CY.Res.HH.Thermal.SH.AdvElc.WH.Elc.Solar</t>
  </si>
  <si>
    <t>FEC.ktoe.CY.Res.HH.Thermal.SH.AdvElc.WH.Elc.Solar.Elec</t>
  </si>
  <si>
    <t>FEC.ktoe.CY.Res.HH.Thermal.SH.AdvElc.WH.Elc.Solar.Solar</t>
  </si>
  <si>
    <t>FEC.ktoe.CY.Res.HH.Thermal.SH.AdvElc.CO</t>
  </si>
  <si>
    <t>FEC.ktoe.CY.Res.HH.Thermal.SH.AdvElc.CO.LPG.LPG</t>
  </si>
  <si>
    <t>FEC.ktoe.CY.Res.HH.Thermal.SH.AdvElc.CO.Elc.Elec</t>
  </si>
  <si>
    <t>FEC.ktoe.CY.Res.HH.Thermal.SH.ConvElc</t>
  </si>
  <si>
    <t>FEC.ktoe.CY.Res.HH.Thermal.SH.ConvElc.SH</t>
  </si>
  <si>
    <t>FEC.ktoe.CY.Res.HH.Thermal.SH.ConvElc.SH.Elec</t>
  </si>
  <si>
    <t>FEC.ktoe.CY.Res.HH.Thermal.SH.ConvElc.SC</t>
  </si>
  <si>
    <t>FEC.ktoe.CY.Res.HH.Thermal.SH.ConvElc.SC.AC.Elec</t>
  </si>
  <si>
    <t>FEC.ktoe.CY.Res.HH.Thermal.SH.ConvElc.WH</t>
  </si>
  <si>
    <t>FEC.ktoe.CY.Res.HH.Thermal.SH.ConvElc.WH.LPG.NoSolar.LPG</t>
  </si>
  <si>
    <t>FEC.ktoe.CY.Res.HH.Thermal.SH.ConvElc.WH.LPG.Solar</t>
  </si>
  <si>
    <t>FEC.ktoe.CY.Res.HH.Thermal.SH.ConvElc.WH.LPG.Solar.LPG</t>
  </si>
  <si>
    <t>FEC.ktoe.CY.Res.HH.Thermal.SH.ConvElc.WH.LPG.Solar.Solar</t>
  </si>
  <si>
    <t>FEC.ktoe.CY.Res.HH.Thermal.SH.ConvElc.WH.Elc.NoSolar.Elec</t>
  </si>
  <si>
    <t>FEC.ktoe.CY.Res.HH.Thermal.SH.ConvElc.WH.Elc.Solar</t>
  </si>
  <si>
    <t>FEC.ktoe.CY.Res.HH.Thermal.SH.ConvElc.WH.Elc.Solar.Elec</t>
  </si>
  <si>
    <t>FEC.ktoe.CY.Res.HH.Thermal.SH.ConvElc.WH.Elc.Solar.Solar</t>
  </si>
  <si>
    <t>FEC.ktoe.CY.Res.HH.Thermal.SH.ConvElc.CO</t>
  </si>
  <si>
    <t>FEC.ktoe.CY.Res.HH.Thermal.SH.ConvElc.CO.LPG.LPG</t>
  </si>
  <si>
    <t>FEC.ktoe.CY.Res.HH.Thermal.SH.ConvElc.CO.Elc.Elec</t>
  </si>
  <si>
    <t>CY - Thermal energy service (detailed structure)</t>
  </si>
  <si>
    <t>TES.ktoe.CY.Res.HH.Thermal.SH.Solids</t>
  </si>
  <si>
    <t>TES.ktoe.CY.Res.HH.Thermal.SH.Solids.SH</t>
  </si>
  <si>
    <t>TES.ktoe.CY.Res.HH.Thermal.SH.Solids.SH.Solids</t>
  </si>
  <si>
    <t>TES.ktoe.CY.Res.HH.Thermal.SH.Solids.SH.Elec</t>
  </si>
  <si>
    <t>TES.ktoe.CY.Res.HH.Thermal.SH.Solids.SC</t>
  </si>
  <si>
    <t>TES.ktoe.CY.Res.HH.Thermal.SH.Solids.SC.AC.Elec</t>
  </si>
  <si>
    <t>TES.ktoe.CY.Res.HH.Thermal.SH.Solids.WH</t>
  </si>
  <si>
    <t>TES.ktoe.CY.Res.HH.Thermal.SH.Solids.WH.Solids.NoSolar.Solids</t>
  </si>
  <si>
    <t>TES.ktoe.CY.Res.HH.Thermal.SH.Solids.WH.LPG.NoSolar.LPG</t>
  </si>
  <si>
    <t>TES.ktoe.CY.Res.HH.Thermal.SH.Solids.WH.LPG.Solar</t>
  </si>
  <si>
    <t>TES.ktoe.CY.Res.HH.Thermal.SH.Solids.WH.LPG.Solar.LPG</t>
  </si>
  <si>
    <t>TES.ktoe.CY.Res.HH.Thermal.SH.Solids.WH.LPG.Solar.Solar</t>
  </si>
  <si>
    <t>TES.ktoe.CY.Res.HH.Thermal.SH.Solids.WH.Elc.NoSolar.Elec</t>
  </si>
  <si>
    <t>TES.ktoe.CY.Res.HH.Thermal.SH.Solids.WH.Elc.Solar</t>
  </si>
  <si>
    <t>TES.ktoe.CY.Res.HH.Thermal.SH.Solids.WH.Elc.Solar.Elec</t>
  </si>
  <si>
    <t>TES.ktoe.CY.Res.HH.Thermal.SH.Solids.WH.Elc.Solar.Solar</t>
  </si>
  <si>
    <t>TES.ktoe.CY.Res.HH.Thermal.SH.Solids.CO</t>
  </si>
  <si>
    <t>TES.ktoe.CY.Res.HH.Thermal.SH.Solids.CO.Solids.Solids</t>
  </si>
  <si>
    <t>TES.ktoe.CY.Res.HH.Thermal.SH.Solids.CO.LPG.LPG</t>
  </si>
  <si>
    <t>TES.ktoe.CY.Res.HH.Thermal.SH.Solids.CO.Elc.Elec</t>
  </si>
  <si>
    <t>TES.ktoe.CY.Res.HH.Thermal.SH.LPG</t>
  </si>
  <si>
    <t>TES.ktoe.CY.Res.HH.Thermal.SH.LPG.SH</t>
  </si>
  <si>
    <t>TES.ktoe.CY.Res.HH.Thermal.SH.LPG.SH.LPG</t>
  </si>
  <si>
    <t>TES.ktoe.CY.Res.HH.Thermal.SH.LPG.SH.Elec</t>
  </si>
  <si>
    <t>TES.ktoe.CY.Res.HH.Thermal.SH.LPG.SC</t>
  </si>
  <si>
    <t>TES.ktoe.CY.Res.HH.Thermal.SH.LPG.SC.AC.Elec</t>
  </si>
  <si>
    <t>TES.ktoe.CY.Res.HH.Thermal.SH.LPG.WH</t>
  </si>
  <si>
    <t>TES.ktoe.CY.Res.HH.Thermal.SH.LPG.WH.LPG.NoSolar.LPG</t>
  </si>
  <si>
    <t>TES.ktoe.CY.Res.HH.Thermal.SH.LPG.WH.LPG.Solar</t>
  </si>
  <si>
    <t>TES.ktoe.CY.Res.HH.Thermal.SH.LPG.WH.LPG.Solar.LPG</t>
  </si>
  <si>
    <t>TES.ktoe.CY.Res.HH.Thermal.SH.LPG.WH.LPG.Solar.Solar</t>
  </si>
  <si>
    <t>TES.ktoe.CY.Res.HH.Thermal.SH.LPG.WH.Elc.NoSolar.Elec</t>
  </si>
  <si>
    <t>TES.ktoe.CY.Res.HH.Thermal.SH.LPG.WH.Elc.Solar</t>
  </si>
  <si>
    <t>TES.ktoe.CY.Res.HH.Thermal.SH.LPG.WH.Elc.Solar.Elec</t>
  </si>
  <si>
    <t>TES.ktoe.CY.Res.HH.Thermal.SH.LPG.WH.Elc.Solar.Solar</t>
  </si>
  <si>
    <t>TES.ktoe.CY.Res.HH.Thermal.SH.LPG.CO</t>
  </si>
  <si>
    <t>TES.ktoe.CY.Res.HH.Thermal.SH.LPG.CO.LPG.LPG</t>
  </si>
  <si>
    <t>TES.ktoe.CY.Res.HH.Thermal.SH.LPG.CO.Elc.Elec</t>
  </si>
  <si>
    <t>TES.ktoe.CY.Res.HH.Thermal.SH.Oil</t>
  </si>
  <si>
    <t>TES.ktoe.CY.Res.HH.Thermal.SH.Oil.SH</t>
  </si>
  <si>
    <t>TES.ktoe.CY.Res.HH.Thermal.SH.Oil.SH.Oil</t>
  </si>
  <si>
    <t>TES.ktoe.CY.Res.HH.Thermal.SH.Oil.SH.Elec</t>
  </si>
  <si>
    <t>TES.ktoe.CY.Res.HH.Thermal.SH.Oil.SC</t>
  </si>
  <si>
    <t>TES.ktoe.CY.Res.HH.Thermal.SH.Oil.SC.AC.Elec</t>
  </si>
  <si>
    <t>TES.ktoe.CY.Res.HH.Thermal.SH.Oil.WH</t>
  </si>
  <si>
    <t>TES.ktoe.CY.Res.HH.Thermal.SH.Oil.WH.Oil.NoSolar.Oil</t>
  </si>
  <si>
    <t>TES.ktoe.CY.Res.HH.Thermal.SH.Oil.WH.Oil.Solar</t>
  </si>
  <si>
    <t>TES.ktoe.CY.Res.HH.Thermal.SH.Oil.WH.Oil.Solar.Oil</t>
  </si>
  <si>
    <t>TES.ktoe.CY.Res.HH.Thermal.SH.Oil.WH.Oil.Solar.Solar</t>
  </si>
  <si>
    <t>TES.ktoe.CY.Res.HH.Thermal.SH.Oil.WH.Elc.NoSolar.Elec</t>
  </si>
  <si>
    <t>TES.ktoe.CY.Res.HH.Thermal.SH.Oil.WH.Elc.Solar</t>
  </si>
  <si>
    <t>TES.ktoe.CY.Res.HH.Thermal.SH.Oil.WH.Elc.Solar.Elec</t>
  </si>
  <si>
    <t>TES.ktoe.CY.Res.HH.Thermal.SH.Oil.WH.Elc.Solar.Solar</t>
  </si>
  <si>
    <t>TES.ktoe.CY.Res.HH.Thermal.SH.Oil.CO</t>
  </si>
  <si>
    <t>TES.ktoe.CY.Res.HH.Thermal.SH.Oil.CO.LPG.LPG</t>
  </si>
  <si>
    <t>TES.ktoe.CY.Res.HH.Thermal.SH.Oil.CO.Elc.Elec</t>
  </si>
  <si>
    <t>TES.ktoe.CY.Res.HH.Thermal.SH.Gas</t>
  </si>
  <si>
    <t>TES.ktoe.CY.Res.HH.Thermal.SH.Gas.SH</t>
  </si>
  <si>
    <t>TES.ktoe.CY.Res.HH.Thermal.SH.Gas.SH.Gas</t>
  </si>
  <si>
    <t>TES.ktoe.CY.Res.HH.Thermal.SH.Gas.SH.Elec</t>
  </si>
  <si>
    <t>TES.ktoe.CY.Res.HH.Thermal.SH.Gas.SC</t>
  </si>
  <si>
    <t>TES.ktoe.CY.Res.HH.Thermal.SH.Gas.SC.AC.Elec</t>
  </si>
  <si>
    <t>TES.ktoe.CY.Res.HH.Thermal.SH.Gas.WH</t>
  </si>
  <si>
    <t>TES.ktoe.CY.Res.HH.Thermal.SH.Gas.WH.Gas.NoSolar.Gas</t>
  </si>
  <si>
    <t>TES.ktoe.CY.Res.HH.Thermal.SH.Gas.WH.Gas.Solar</t>
  </si>
  <si>
    <t>TES.ktoe.CY.Res.HH.Thermal.SH.Gas.WH.Gas.Solar.Gas</t>
  </si>
  <si>
    <t>TES.ktoe.CY.Res.HH.Thermal.SH.Gas.WH.Gas.Solar.Solar</t>
  </si>
  <si>
    <t>TES.ktoe.CY.Res.HH.Thermal.SH.Gas.WH.Elc.NoSolar.Elec</t>
  </si>
  <si>
    <t>TES.ktoe.CY.Res.HH.Thermal.SH.Gas.WH.Elc.Solar</t>
  </si>
  <si>
    <t>TES.ktoe.CY.Res.HH.Thermal.SH.Gas.WH.Elc.Solar.Elec</t>
  </si>
  <si>
    <t>TES.ktoe.CY.Res.HH.Thermal.SH.Gas.WH.Elc.Solar.Solar</t>
  </si>
  <si>
    <t>TES.ktoe.CY.Res.HH.Thermal.SH.Gas.CO</t>
  </si>
  <si>
    <t>TES.ktoe.CY.Res.HH.Thermal.SH.Gas.CO.Gas.Gas</t>
  </si>
  <si>
    <t>TES.ktoe.CY.Res.HH.Thermal.SH.Gas.CO.Elc.Elec</t>
  </si>
  <si>
    <t>TES.ktoe.CY.Res.HH.Thermal.SH.Biomass</t>
  </si>
  <si>
    <t>TES.ktoe.CY.Res.HH.Thermal.SH.Biomass.SH</t>
  </si>
  <si>
    <t>TES.ktoe.CY.Res.HH.Thermal.SH.Biomass.SH.Biomass</t>
  </si>
  <si>
    <t>TES.ktoe.CY.Res.HH.Thermal.SH.Biomass.SH.Elec</t>
  </si>
  <si>
    <t>TES.ktoe.CY.Res.HH.Thermal.SH.Biomass.SC</t>
  </si>
  <si>
    <t>TES.ktoe.CY.Res.HH.Thermal.SH.Biomass.SC.AC.Elec</t>
  </si>
  <si>
    <t>TES.ktoe.CY.Res.HH.Thermal.SH.Biomass.WH</t>
  </si>
  <si>
    <t>TES.ktoe.CY.Res.HH.Thermal.SH.Biomass.WH.Biomass.NoSolar.Biomass</t>
  </si>
  <si>
    <t>TES.ktoe.CY.Res.HH.Thermal.SH.Biomass.WH.Biomass.Solar</t>
  </si>
  <si>
    <t>TES.ktoe.CY.Res.HH.Thermal.SH.Biomass.WH.Biomass.Solar.Biomass</t>
  </si>
  <si>
    <t>TES.ktoe.CY.Res.HH.Thermal.SH.Biomass.WH.Biomass.Solar.Solar</t>
  </si>
  <si>
    <t>TES.ktoe.CY.Res.HH.Thermal.SH.Biomass.WH.LPG.NoSolar.LPG</t>
  </si>
  <si>
    <t>TES.ktoe.CY.Res.HH.Thermal.SH.Biomass.WH.LPG.Solar</t>
  </si>
  <si>
    <t>TES.ktoe.CY.Res.HH.Thermal.SH.Biomass.WH.LPG.Solar.LPG</t>
  </si>
  <si>
    <t>TES.ktoe.CY.Res.HH.Thermal.SH.Biomass.WH.LPG.Solar.Solar</t>
  </si>
  <si>
    <t>TES.ktoe.CY.Res.HH.Thermal.SH.Biomass.WH.Elc.NoSolar.Elec</t>
  </si>
  <si>
    <t>TES.ktoe.CY.Res.HH.Thermal.SH.Biomass.WH.Elc.Solar</t>
  </si>
  <si>
    <t>TES.ktoe.CY.Res.HH.Thermal.SH.Biomass.WH.Elc.Solar.Elec</t>
  </si>
  <si>
    <t>TES.ktoe.CY.Res.HH.Thermal.SH.Biomass.WH.Elc.Solar.Solar</t>
  </si>
  <si>
    <t>TES.ktoe.CY.Res.HH.Thermal.SH.Biomass.CO</t>
  </si>
  <si>
    <t>TES.ktoe.CY.Res.HH.Thermal.SH.Biomass.CO.Biomass.Biomass</t>
  </si>
  <si>
    <t>TES.ktoe.CY.Res.HH.Thermal.SH.Biomass.CO.LPG.LPG</t>
  </si>
  <si>
    <t>TES.ktoe.CY.Res.HH.Thermal.SH.Biomass.CO.Elc.Elec</t>
  </si>
  <si>
    <t>TES.ktoe.CY.Res.HH.Thermal.SH.Geo</t>
  </si>
  <si>
    <t>TES.ktoe.CY.Res.HH.Thermal.SH.Geo.SH</t>
  </si>
  <si>
    <t>TES.ktoe.CY.Res.HH.Thermal.SH.Geo.SH.Geo</t>
  </si>
  <si>
    <t>TES.ktoe.CY.Res.HH.Thermal.SH.Geo.SH.Elec</t>
  </si>
  <si>
    <t>TES.ktoe.CY.Res.HH.Thermal.SH.Geo.SC</t>
  </si>
  <si>
    <t>TES.ktoe.CY.Res.HH.Thermal.SH.Geo.SC.AC.Elec</t>
  </si>
  <si>
    <t>TES.ktoe.CY.Res.HH.Thermal.SH.Geo.WH</t>
  </si>
  <si>
    <t>TES.ktoe.CY.Res.HH.Thermal.SH.Geo.WH.Geo.NoSolar.Geo</t>
  </si>
  <si>
    <t>TES.ktoe.CY.Res.HH.Thermal.SH.Geo.WH.Geo.Solar</t>
  </si>
  <si>
    <t>TES.ktoe.CY.Res.HH.Thermal.SH.Geo.WH.Geo.Solar.Geo</t>
  </si>
  <si>
    <t>TES.ktoe.CY.Res.HH.Thermal.SH.Geo.WH.Geo.Solar.Solar</t>
  </si>
  <si>
    <t>TES.ktoe.CY.Res.HH.Thermal.SH.Geo.WH.Elc.NoSolar.Elec</t>
  </si>
  <si>
    <t>TES.ktoe.CY.Res.HH.Thermal.SH.Geo.WH.Elc.Solar</t>
  </si>
  <si>
    <t>TES.ktoe.CY.Res.HH.Thermal.SH.Geo.WH.Elc.Solar.Elec</t>
  </si>
  <si>
    <t>TES.ktoe.CY.Res.HH.Thermal.SH.Geo.WH.Elc.Solar.Solar</t>
  </si>
  <si>
    <t>TES.ktoe.CY.Res.HH.Thermal.SH.Geo.CO</t>
  </si>
  <si>
    <t>TES.ktoe.CY.Res.HH.Thermal.SH.Geo.CO.LPG.LPG</t>
  </si>
  <si>
    <t>TES.ktoe.CY.Res.HH.Thermal.SH.Geo.CO.Elc.Elec</t>
  </si>
  <si>
    <t>TES.ktoe.CY.Res.HH.Thermal.SH.DistrHeat</t>
  </si>
  <si>
    <t>TES.ktoe.CY.Res.HH.Thermal.SH.DistrHeat.SH</t>
  </si>
  <si>
    <t>TES.ktoe.CY.Res.HH.Thermal.SH.DistrHeat.SH.Steam_Distr</t>
  </si>
  <si>
    <t>TES.ktoe.CY.Res.HH.Thermal.SH.DistrHeat.SH.Elec</t>
  </si>
  <si>
    <t>TES.ktoe.CY.Res.HH.Thermal.SH.DistrHeat.SC</t>
  </si>
  <si>
    <t>TES.ktoe.CY.Res.HH.Thermal.SH.DistrHeat.SC.AC.Elec</t>
  </si>
  <si>
    <t>TES.ktoe.CY.Res.HH.Thermal.SH.DistrHeat.WH</t>
  </si>
  <si>
    <t>TES.ktoe.CY.Res.HH.Thermal.SH.DistrHeat.WH.DistrHeat.NoSolar.Steam_Distr</t>
  </si>
  <si>
    <t>TES.ktoe.CY.Res.HH.Thermal.SH.DistrHeat.WH.DistrHeat.Solar</t>
  </si>
  <si>
    <t>TES.ktoe.CY.Res.HH.Thermal.SH.DistrHeat.WH.DistrHeat.Solar.Steam_Distr</t>
  </si>
  <si>
    <t>TES.ktoe.CY.Res.HH.Thermal.SH.DistrHeat.WH.DistrHeat.Solar.Solar</t>
  </si>
  <si>
    <t>TES.ktoe.CY.Res.HH.Thermal.SH.DistrHeat.WH.Elc.NoSolar.Elec</t>
  </si>
  <si>
    <t>TES.ktoe.CY.Res.HH.Thermal.SH.DistrHeat.WH.Elc.Solar</t>
  </si>
  <si>
    <t>TES.ktoe.CY.Res.HH.Thermal.SH.DistrHeat.WH.Elc.Solar.Elec</t>
  </si>
  <si>
    <t>TES.ktoe.CY.Res.HH.Thermal.SH.DistrHeat.WH.Elc.Solar.Solar</t>
  </si>
  <si>
    <t>TES.ktoe.CY.Res.HH.Thermal.SH.DistrHeat.CO</t>
  </si>
  <si>
    <t>TES.ktoe.CY.Res.HH.Thermal.SH.DistrHeat.CO.LPG.LPG</t>
  </si>
  <si>
    <t>TES.ktoe.CY.Res.HH.Thermal.SH.DistrHeat.CO.Elc.Elec</t>
  </si>
  <si>
    <t>TES.ktoe.CY.Res.HH.Thermal.SH.AdvElc</t>
  </si>
  <si>
    <t>TES.ktoe.CY.Res.HH.Thermal.SH.AdvElc.SH</t>
  </si>
  <si>
    <t>TES.ktoe.CY.Res.HH.Thermal.SH.AdvElc.SH.Elec</t>
  </si>
  <si>
    <t>TES.ktoe.CY.Res.HH.Thermal.SH.AdvElc.SC</t>
  </si>
  <si>
    <t>TES.ktoe.CY.Res.HH.Thermal.SH.AdvElc.SC.AC.Elec</t>
  </si>
  <si>
    <t>TES.ktoe.CY.Res.HH.Thermal.SH.AdvElc.WH</t>
  </si>
  <si>
    <t>TES.ktoe.CY.Res.HH.Thermal.SH.AdvElc.WH.LPG.NoSolar.LPG</t>
  </si>
  <si>
    <t>TES.ktoe.CY.Res.HH.Thermal.SH.AdvElc.WH.LPG.Solar</t>
  </si>
  <si>
    <t>TES.ktoe.CY.Res.HH.Thermal.SH.AdvElc.WH.LPG.Solar.LPG</t>
  </si>
  <si>
    <t>TES.ktoe.CY.Res.HH.Thermal.SH.AdvElc.WH.LPG.Solar.Solar</t>
  </si>
  <si>
    <t>TES.ktoe.CY.Res.HH.Thermal.SH.AdvElc.WH.Elc.NoSolar.Elec</t>
  </si>
  <si>
    <t>TES.ktoe.CY.Res.HH.Thermal.SH.AdvElc.WH.Elc.Solar</t>
  </si>
  <si>
    <t>TES.ktoe.CY.Res.HH.Thermal.SH.AdvElc.WH.Elc.Solar.Elec</t>
  </si>
  <si>
    <t>TES.ktoe.CY.Res.HH.Thermal.SH.AdvElc.WH.Elc.Solar.Solar</t>
  </si>
  <si>
    <t>TES.ktoe.CY.Res.HH.Thermal.SH.AdvElc.CO</t>
  </si>
  <si>
    <t>TES.ktoe.CY.Res.HH.Thermal.SH.AdvElc.CO.LPG.LPG</t>
  </si>
  <si>
    <t>TES.ktoe.CY.Res.HH.Thermal.SH.AdvElc.CO.Elc.Elec</t>
  </si>
  <si>
    <t>TES.ktoe.CY.Res.HH.Thermal.SH.ConvElc</t>
  </si>
  <si>
    <t>TES.ktoe.CY.Res.HH.Thermal.SH.ConvElc.SH</t>
  </si>
  <si>
    <t>TES.ktoe.CY.Res.HH.Thermal.SH.ConvElc.SH.Elec</t>
  </si>
  <si>
    <t>TES.ktoe.CY.Res.HH.Thermal.SH.ConvElc.SC</t>
  </si>
  <si>
    <t>TES.ktoe.CY.Res.HH.Thermal.SH.ConvElc.SC.AC.Elec</t>
  </si>
  <si>
    <t>TES.ktoe.CY.Res.HH.Thermal.SH.ConvElc.WH</t>
  </si>
  <si>
    <t>TES.ktoe.CY.Res.HH.Thermal.SH.ConvElc.WH.LPG.NoSolar.LPG</t>
  </si>
  <si>
    <t>TES.ktoe.CY.Res.HH.Thermal.SH.ConvElc.WH.LPG.Solar</t>
  </si>
  <si>
    <t>TES.ktoe.CY.Res.HH.Thermal.SH.ConvElc.WH.LPG.Solar.LPG</t>
  </si>
  <si>
    <t>TES.ktoe.CY.Res.HH.Thermal.SH.ConvElc.WH.LPG.Solar.Solar</t>
  </si>
  <si>
    <t>TES.ktoe.CY.Res.HH.Thermal.SH.ConvElc.WH.Elc.NoSolar.Elec</t>
  </si>
  <si>
    <t>TES.ktoe.CY.Res.HH.Thermal.SH.ConvElc.WH.Elc.Solar</t>
  </si>
  <si>
    <t>TES.ktoe.CY.Res.HH.Thermal.SH.ConvElc.WH.Elc.Solar.Elec</t>
  </si>
  <si>
    <t>TES.ktoe.CY.Res.HH.Thermal.SH.ConvElc.WH.Elc.Solar.Solar</t>
  </si>
  <si>
    <t>TES.ktoe.CY.Res.HH.Thermal.SH.ConvElc.CO</t>
  </si>
  <si>
    <t>TES.ktoe.CY.Res.HH.Thermal.SH.ConvElc.CO.LPG.LPG</t>
  </si>
  <si>
    <t>TES.ktoe.CY.Res.HH.Thermal.SH.ConvElc.CO.Elc.Elec</t>
  </si>
  <si>
    <t>CY - System efficiency indicator (detailed structure)</t>
  </si>
  <si>
    <t>Eff.ratio.CY.Res.HH.Thermal.SH.Solids</t>
  </si>
  <si>
    <t>Eff.ratio.CY.Res.HH.Thermal.SH.Solids.SH</t>
  </si>
  <si>
    <t>Eff.ratio.CY.Res.HH.Thermal.SH.Solids.SH.Solids</t>
  </si>
  <si>
    <t>Eff.ratio.CY.Res.HH.Thermal.SH.Solids.SH.Elec</t>
  </si>
  <si>
    <t>Eff.ratio.CY.Res.HH.Thermal.SH.Solids.SC</t>
  </si>
  <si>
    <t>Eff.ratio.CY.Res.HH.Thermal.SH.Solids.SC.AC.Elec</t>
  </si>
  <si>
    <t>Eff.ratio.CY.Res.HH.Thermal.SH.Solids.WH</t>
  </si>
  <si>
    <t>Eff.ratio.CY.Res.HH.Thermal.SH.Solids.WH.Solids.NoSolar.Solids</t>
  </si>
  <si>
    <t>Eff.ratio.CY.Res.HH.Thermal.SH.Solids.WH.LPG.NoSolar.LPG</t>
  </si>
  <si>
    <t>Eff.ratio.CY.Res.HH.Thermal.SH.Solids.WH.LPG.Solar</t>
  </si>
  <si>
    <t>Eff.ratio.CY.Res.HH.Thermal.SH.Solids.WH.LPG.Solar.LPG</t>
  </si>
  <si>
    <t>Eff.ratio.CY.Res.HH.Thermal.SH.Solids.WH.LPG.Solar.Solar</t>
  </si>
  <si>
    <t>Eff.ratio.CY.Res.HH.Thermal.SH.Solids.WH.Elc.NoSolar.Elec</t>
  </si>
  <si>
    <t>Eff.ratio.CY.Res.HH.Thermal.SH.Solids.WH.Elc.Solar</t>
  </si>
  <si>
    <t>Eff.ratio.CY.Res.HH.Thermal.SH.Solids.WH.Elc.Solar.Elec</t>
  </si>
  <si>
    <t>Eff.ratio.CY.Res.HH.Thermal.SH.Solids.WH.Elc.Solar.Solar</t>
  </si>
  <si>
    <t>Eff.ratio.CY.Res.HH.Thermal.SH.Solids.CO</t>
  </si>
  <si>
    <t>Eff.ratio.CY.Res.HH.Thermal.SH.Solids.CO.Solids.Solids</t>
  </si>
  <si>
    <t>Eff.ratio.CY.Res.HH.Thermal.SH.Solids.CO.LPG.LPG</t>
  </si>
  <si>
    <t>Eff.ratio.CY.Res.HH.Thermal.SH.Solids.CO.Elc.Elec</t>
  </si>
  <si>
    <t>Eff.ratio.CY.Res.HH.Thermal.SH.LPG</t>
  </si>
  <si>
    <t>Eff.ratio.CY.Res.HH.Thermal.SH.LPG.SH</t>
  </si>
  <si>
    <t>Eff.ratio.CY.Res.HH.Thermal.SH.LPG.SH.LPG</t>
  </si>
  <si>
    <t>Eff.ratio.CY.Res.HH.Thermal.SH.LPG.SH.Elec</t>
  </si>
  <si>
    <t>Eff.ratio.CY.Res.HH.Thermal.SH.LPG.SC</t>
  </si>
  <si>
    <t>Eff.ratio.CY.Res.HH.Thermal.SH.LPG.SC.AC.Elec</t>
  </si>
  <si>
    <t>Eff.ratio.CY.Res.HH.Thermal.SH.LPG.WH</t>
  </si>
  <si>
    <t>Eff.ratio.CY.Res.HH.Thermal.SH.LPG.WH.LPG.NoSolar.LPG</t>
  </si>
  <si>
    <t>Eff.ratio.CY.Res.HH.Thermal.SH.LPG.WH.LPG.Solar</t>
  </si>
  <si>
    <t>Eff.ratio.CY.Res.HH.Thermal.SH.LPG.WH.LPG.Solar.LPG</t>
  </si>
  <si>
    <t>Eff.ratio.CY.Res.HH.Thermal.SH.LPG.WH.LPG.Solar.Solar</t>
  </si>
  <si>
    <t>Eff.ratio.CY.Res.HH.Thermal.SH.LPG.WH.Elc.NoSolar.Elec</t>
  </si>
  <si>
    <t>Eff.ratio.CY.Res.HH.Thermal.SH.LPG.WH.Elc.Solar</t>
  </si>
  <si>
    <t>Eff.ratio.CY.Res.HH.Thermal.SH.LPG.WH.Elc.Solar.Elec</t>
  </si>
  <si>
    <t>Eff.ratio.CY.Res.HH.Thermal.SH.LPG.WH.Elc.Solar.Solar</t>
  </si>
  <si>
    <t>Eff.ratio.CY.Res.HH.Thermal.SH.LPG.CO</t>
  </si>
  <si>
    <t>Eff.ratio.CY.Res.HH.Thermal.SH.LPG.CO.LPG.LPG</t>
  </si>
  <si>
    <t>Eff.ratio.CY.Res.HH.Thermal.SH.LPG.CO.Elc.Elec</t>
  </si>
  <si>
    <t>Eff.ratio.CY.Res.HH.Thermal.SH.Oil</t>
  </si>
  <si>
    <t>Eff.ratio.CY.Res.HH.Thermal.SH.Oil.SH</t>
  </si>
  <si>
    <t>Eff.ratio.CY.Res.HH.Thermal.SH.Oil.SH.Oil</t>
  </si>
  <si>
    <t>Eff.ratio.CY.Res.HH.Thermal.SH.Oil.SH.Elec</t>
  </si>
  <si>
    <t>Eff.ratio.CY.Res.HH.Thermal.SH.Oil.SC</t>
  </si>
  <si>
    <t>Eff.ratio.CY.Res.HH.Thermal.SH.Oil.SC.AC.Elec</t>
  </si>
  <si>
    <t>Eff.ratio.CY.Res.HH.Thermal.SH.Oil.WH</t>
  </si>
  <si>
    <t>Eff.ratio.CY.Res.HH.Thermal.SH.Oil.WH.Oil.NoSolar.Oil</t>
  </si>
  <si>
    <t>Eff.ratio.CY.Res.HH.Thermal.SH.Oil.WH.Oil.Solar</t>
  </si>
  <si>
    <t>Eff.ratio.CY.Res.HH.Thermal.SH.Oil.WH.Oil.Solar.Oil</t>
  </si>
  <si>
    <t>Eff.ratio.CY.Res.HH.Thermal.SH.Oil.WH.Oil.Solar.Solar</t>
  </si>
  <si>
    <t>Eff.ratio.CY.Res.HH.Thermal.SH.Oil.WH.Elc.NoSolar.Elec</t>
  </si>
  <si>
    <t>Eff.ratio.CY.Res.HH.Thermal.SH.Oil.WH.Elc.Solar</t>
  </si>
  <si>
    <t>Eff.ratio.CY.Res.HH.Thermal.SH.Oil.WH.Elc.Solar.Elec</t>
  </si>
  <si>
    <t>Eff.ratio.CY.Res.HH.Thermal.SH.Oil.WH.Elc.Solar.Solar</t>
  </si>
  <si>
    <t>Eff.ratio.CY.Res.HH.Thermal.SH.Oil.CO</t>
  </si>
  <si>
    <t>Eff.ratio.CY.Res.HH.Thermal.SH.Oil.CO.LPG.LPG</t>
  </si>
  <si>
    <t>Eff.ratio.CY.Res.HH.Thermal.SH.Oil.CO.Elc.Elec</t>
  </si>
  <si>
    <t>Eff.ratio.CY.Res.HH.Thermal.SH.Gas</t>
  </si>
  <si>
    <t>Eff.ratio.CY.Res.HH.Thermal.SH.Gas.SH</t>
  </si>
  <si>
    <t>Eff.ratio.CY.Res.HH.Thermal.SH.Gas.SH.Gas</t>
  </si>
  <si>
    <t>Eff.ratio.CY.Res.HH.Thermal.SH.Gas.SH.Elec</t>
  </si>
  <si>
    <t>Eff.ratio.CY.Res.HH.Thermal.SH.Gas.SC</t>
  </si>
  <si>
    <t>Eff.ratio.CY.Res.HH.Thermal.SH.Gas.SC.AC.Elec</t>
  </si>
  <si>
    <t>Eff.ratio.CY.Res.HH.Thermal.SH.Gas.WH</t>
  </si>
  <si>
    <t>Eff.ratio.CY.Res.HH.Thermal.SH.Gas.WH.Gas.NoSolar.Gas</t>
  </si>
  <si>
    <t>Eff.ratio.CY.Res.HH.Thermal.SH.Gas.WH.Gas.Solar</t>
  </si>
  <si>
    <t>Eff.ratio.CY.Res.HH.Thermal.SH.Gas.WH.Gas.Solar.Gas</t>
  </si>
  <si>
    <t>Eff.ratio.CY.Res.HH.Thermal.SH.Gas.WH.Gas.Solar.Solar</t>
  </si>
  <si>
    <t>Eff.ratio.CY.Res.HH.Thermal.SH.Gas.WH.Elc.NoSolar.Elec</t>
  </si>
  <si>
    <t>Eff.ratio.CY.Res.HH.Thermal.SH.Gas.WH.Elc.Solar</t>
  </si>
  <si>
    <t>Eff.ratio.CY.Res.HH.Thermal.SH.Gas.WH.Elc.Solar.Elec</t>
  </si>
  <si>
    <t>Eff.ratio.CY.Res.HH.Thermal.SH.Gas.WH.Elc.Solar.Solar</t>
  </si>
  <si>
    <t>Eff.ratio.CY.Res.HH.Thermal.SH.Gas.CO</t>
  </si>
  <si>
    <t>Eff.ratio.CY.Res.HH.Thermal.SH.Gas.CO.Gas.Gas</t>
  </si>
  <si>
    <t>Eff.ratio.CY.Res.HH.Thermal.SH.Gas.CO.Elc.Elec</t>
  </si>
  <si>
    <t>Eff.ratio.CY.Res.HH.Thermal.SH.Biomass</t>
  </si>
  <si>
    <t>Eff.ratio.CY.Res.HH.Thermal.SH.Biomass.SH</t>
  </si>
  <si>
    <t>Eff.ratio.CY.Res.HH.Thermal.SH.Biomass.SH.Biomass</t>
  </si>
  <si>
    <t>Eff.ratio.CY.Res.HH.Thermal.SH.Biomass.SH.Elec</t>
  </si>
  <si>
    <t>Eff.ratio.CY.Res.HH.Thermal.SH.Biomass.SC</t>
  </si>
  <si>
    <t>Eff.ratio.CY.Res.HH.Thermal.SH.Biomass.SC.AC.Elec</t>
  </si>
  <si>
    <t>Eff.ratio.CY.Res.HH.Thermal.SH.Biomass.WH</t>
  </si>
  <si>
    <t>Eff.ratio.CY.Res.HH.Thermal.SH.Biomass.WH.Biomass.NoSolar.Biomass</t>
  </si>
  <si>
    <t>Eff.ratio.CY.Res.HH.Thermal.SH.Biomass.WH.Biomass.Solar</t>
  </si>
  <si>
    <t>Eff.ratio.CY.Res.HH.Thermal.SH.Biomass.WH.Biomass.Solar.Biomass</t>
  </si>
  <si>
    <t>Eff.ratio.CY.Res.HH.Thermal.SH.Biomass.WH.Biomass.Solar.Solar</t>
  </si>
  <si>
    <t>Eff.ratio.CY.Res.HH.Thermal.SH.Biomass.WH.LPG.NoSolar.LPG</t>
  </si>
  <si>
    <t>Eff.ratio.CY.Res.HH.Thermal.SH.Biomass.WH.LPG.Solar</t>
  </si>
  <si>
    <t>Eff.ratio.CY.Res.HH.Thermal.SH.Biomass.WH.LPG.Solar.LPG</t>
  </si>
  <si>
    <t>Eff.ratio.CY.Res.HH.Thermal.SH.Biomass.WH.LPG.Solar.Solar</t>
  </si>
  <si>
    <t>Eff.ratio.CY.Res.HH.Thermal.SH.Biomass.WH.Elc.NoSolar.Elec</t>
  </si>
  <si>
    <t>Eff.ratio.CY.Res.HH.Thermal.SH.Biomass.WH.Elc.Solar</t>
  </si>
  <si>
    <t>Eff.ratio.CY.Res.HH.Thermal.SH.Biomass.WH.Elc.Solar.Elec</t>
  </si>
  <si>
    <t>Eff.ratio.CY.Res.HH.Thermal.SH.Biomass.WH.Elc.Solar.Solar</t>
  </si>
  <si>
    <t>Eff.ratio.CY.Res.HH.Thermal.SH.Biomass.CO</t>
  </si>
  <si>
    <t>Eff.ratio.CY.Res.HH.Thermal.SH.Biomass.CO.Biomass.Biomass</t>
  </si>
  <si>
    <t>Eff.ratio.CY.Res.HH.Thermal.SH.Biomass.CO.LPG.LPG</t>
  </si>
  <si>
    <t>Eff.ratio.CY.Res.HH.Thermal.SH.Biomass.CO.Elc.Elec</t>
  </si>
  <si>
    <t>Eff.ratio.CY.Res.HH.Thermal.SH.Geo</t>
  </si>
  <si>
    <t>Eff.ratio.CY.Res.HH.Thermal.SH.Geo.SH</t>
  </si>
  <si>
    <t>Eff.ratio.CY.Res.HH.Thermal.SH.Geo.SH.Geo</t>
  </si>
  <si>
    <t>Eff.ratio.CY.Res.HH.Thermal.SH.Geo.SH.Elec</t>
  </si>
  <si>
    <t>Eff.ratio.CY.Res.HH.Thermal.SH.Geo.SC</t>
  </si>
  <si>
    <t>Eff.ratio.CY.Res.HH.Thermal.SH.Geo.SC.AC.Elec</t>
  </si>
  <si>
    <t>Eff.ratio.CY.Res.HH.Thermal.SH.Geo.WH</t>
  </si>
  <si>
    <t>Eff.ratio.CY.Res.HH.Thermal.SH.Geo.WH.Geo.NoSolar.Geo</t>
  </si>
  <si>
    <t>Eff.ratio.CY.Res.HH.Thermal.SH.Geo.WH.Geo.Solar</t>
  </si>
  <si>
    <t>Eff.ratio.CY.Res.HH.Thermal.SH.Geo.WH.Geo.Solar.Geo</t>
  </si>
  <si>
    <t>Eff.ratio.CY.Res.HH.Thermal.SH.Geo.WH.Geo.Solar.Solar</t>
  </si>
  <si>
    <t>Eff.ratio.CY.Res.HH.Thermal.SH.Geo.WH.Elc.NoSolar.Elec</t>
  </si>
  <si>
    <t>Eff.ratio.CY.Res.HH.Thermal.SH.Geo.WH.Elc.Solar</t>
  </si>
  <si>
    <t>Eff.ratio.CY.Res.HH.Thermal.SH.Geo.WH.Elc.Solar.Elec</t>
  </si>
  <si>
    <t>Eff.ratio.CY.Res.HH.Thermal.SH.Geo.WH.Elc.Solar.Solar</t>
  </si>
  <si>
    <t>Eff.ratio.CY.Res.HH.Thermal.SH.Geo.CO</t>
  </si>
  <si>
    <t>Eff.ratio.CY.Res.HH.Thermal.SH.Geo.CO.LPG.LPG</t>
  </si>
  <si>
    <t>Eff.ratio.CY.Res.HH.Thermal.SH.Geo.CO.Elc.Elec</t>
  </si>
  <si>
    <t>Eff.ratio.CY.Res.HH.Thermal.SH.DistrHeat</t>
  </si>
  <si>
    <t>Eff.ratio.CY.Res.HH.Thermal.SH.DistrHeat.SH</t>
  </si>
  <si>
    <t>Eff.ratio.CY.Res.HH.Thermal.SH.DistrHeat.SH.Steam_Distr</t>
  </si>
  <si>
    <t>Eff.ratio.CY.Res.HH.Thermal.SH.DistrHeat.SH.Elec</t>
  </si>
  <si>
    <t>Eff.ratio.CY.Res.HH.Thermal.SH.DistrHeat.SC</t>
  </si>
  <si>
    <t>Eff.ratio.CY.Res.HH.Thermal.SH.DistrHeat.SC.AC.Elec</t>
  </si>
  <si>
    <t>Eff.ratio.CY.Res.HH.Thermal.SH.DistrHeat.WH</t>
  </si>
  <si>
    <t>Eff.ratio.CY.Res.HH.Thermal.SH.DistrHeat.WH.DistrHeat.NoSolar.Steam_Distr</t>
  </si>
  <si>
    <t>Eff.ratio.CY.Res.HH.Thermal.SH.DistrHeat.WH.DistrHeat.Solar</t>
  </si>
  <si>
    <t>Eff.ratio.CY.Res.HH.Thermal.SH.DistrHeat.WH.DistrHeat.Solar.Steam_Distr</t>
  </si>
  <si>
    <t>Eff.ratio.CY.Res.HH.Thermal.SH.DistrHeat.WH.DistrHeat.Solar.Solar</t>
  </si>
  <si>
    <t>Eff.ratio.CY.Res.HH.Thermal.SH.DistrHeat.WH.Elc.NoSolar.Elec</t>
  </si>
  <si>
    <t>Eff.ratio.CY.Res.HH.Thermal.SH.DistrHeat.WH.Elc.Solar</t>
  </si>
  <si>
    <t>Eff.ratio.CY.Res.HH.Thermal.SH.DistrHeat.WH.Elc.Solar.Elec</t>
  </si>
  <si>
    <t>Eff.ratio.CY.Res.HH.Thermal.SH.DistrHeat.WH.Elc.Solar.Solar</t>
  </si>
  <si>
    <t>Eff.ratio.CY.Res.HH.Thermal.SH.DistrHeat.CO</t>
  </si>
  <si>
    <t>Eff.ratio.CY.Res.HH.Thermal.SH.DistrHeat.CO.LPG.LPG</t>
  </si>
  <si>
    <t>Eff.ratio.CY.Res.HH.Thermal.SH.DistrHeat.CO.Elc.Elec</t>
  </si>
  <si>
    <t>Eff.ratio.CY.Res.HH.Thermal.SH.AdvElc</t>
  </si>
  <si>
    <t>Eff.ratio.CY.Res.HH.Thermal.SH.AdvElc.SH</t>
  </si>
  <si>
    <t>Eff.ratio.CY.Res.HH.Thermal.SH.AdvElc.SH.Elec</t>
  </si>
  <si>
    <t>Eff.ratio.CY.Res.HH.Thermal.SH.AdvElc.SC</t>
  </si>
  <si>
    <t>Eff.ratio.CY.Res.HH.Thermal.SH.AdvElc.SC.AC.Elec</t>
  </si>
  <si>
    <t>Eff.ratio.CY.Res.HH.Thermal.SH.AdvElc.WH</t>
  </si>
  <si>
    <t>Eff.ratio.CY.Res.HH.Thermal.SH.AdvElc.WH.LPG.NoSolar.LPG</t>
  </si>
  <si>
    <t>Eff.ratio.CY.Res.HH.Thermal.SH.AdvElc.WH.LPG.Solar</t>
  </si>
  <si>
    <t>Eff.ratio.CY.Res.HH.Thermal.SH.AdvElc.WH.LPG.Solar.LPG</t>
  </si>
  <si>
    <t>Eff.ratio.CY.Res.HH.Thermal.SH.AdvElc.WH.LPG.Solar.Solar</t>
  </si>
  <si>
    <t>Eff.ratio.CY.Res.HH.Thermal.SH.AdvElc.WH.Elc.NoSolar.Elec</t>
  </si>
  <si>
    <t>Eff.ratio.CY.Res.HH.Thermal.SH.AdvElc.WH.Elc.Solar</t>
  </si>
  <si>
    <t>Eff.ratio.CY.Res.HH.Thermal.SH.AdvElc.WH.Elc.Solar.Elec</t>
  </si>
  <si>
    <t>Eff.ratio.CY.Res.HH.Thermal.SH.AdvElc.WH.Elc.Solar.Solar</t>
  </si>
  <si>
    <t>Eff.ratio.CY.Res.HH.Thermal.SH.AdvElc.CO</t>
  </si>
  <si>
    <t>Eff.ratio.CY.Res.HH.Thermal.SH.AdvElc.CO.LPG.LPG</t>
  </si>
  <si>
    <t>Eff.ratio.CY.Res.HH.Thermal.SH.AdvElc.CO.Elc.Elec</t>
  </si>
  <si>
    <t>Eff.ratio.CY.Res.HH.Thermal.SH.ConvElc</t>
  </si>
  <si>
    <t>Eff.ratio.CY.Res.HH.Thermal.SH.ConvElc.SH</t>
  </si>
  <si>
    <t>Eff.ratio.CY.Res.HH.Thermal.SH.ConvElc.SH.Elec</t>
  </si>
  <si>
    <t>Eff.ratio.CY.Res.HH.Thermal.SH.ConvElc.SC</t>
  </si>
  <si>
    <t>Eff.ratio.CY.Res.HH.Thermal.SH.ConvElc.SC.AC.Elec</t>
  </si>
  <si>
    <t>Eff.ratio.CY.Res.HH.Thermal.SH.ConvElc.WH</t>
  </si>
  <si>
    <t>Eff.ratio.CY.Res.HH.Thermal.SH.ConvElc.WH.LPG.NoSolar.LPG</t>
  </si>
  <si>
    <t>Eff.ratio.CY.Res.HH.Thermal.SH.ConvElc.WH.LPG.Solar</t>
  </si>
  <si>
    <t>Eff.ratio.CY.Res.HH.Thermal.SH.ConvElc.WH.LPG.Solar.LPG</t>
  </si>
  <si>
    <t>Eff.ratio.CY.Res.HH.Thermal.SH.ConvElc.WH.LPG.Solar.Solar</t>
  </si>
  <si>
    <t>Eff.ratio.CY.Res.HH.Thermal.SH.ConvElc.WH.Elc.NoSolar.Elec</t>
  </si>
  <si>
    <t>Eff.ratio.CY.Res.HH.Thermal.SH.ConvElc.WH.Elc.Solar</t>
  </si>
  <si>
    <t>Eff.ratio.CY.Res.HH.Thermal.SH.ConvElc.WH.Elc.Solar.Elec</t>
  </si>
  <si>
    <t>Eff.ratio.CY.Res.HH.Thermal.SH.ConvElc.WH.Elc.Solar.Solar</t>
  </si>
  <si>
    <t>Eff.ratio.CY.Res.HH.Thermal.SH.ConvElc.CO</t>
  </si>
  <si>
    <t>Eff.ratio.CY.Res.HH.Thermal.SH.ConvElc.CO.LPG.LPG</t>
  </si>
  <si>
    <t>Eff.ratio.CY.Res.HH.Thermal.SH.ConvElc.CO.Elc.Elec</t>
  </si>
  <si>
    <t>CY - CO2 emissions (detailed structure)</t>
  </si>
  <si>
    <t>EMI.ktCO2.CY.Res.HH.Thermal.SH.Solids</t>
  </si>
  <si>
    <t>EMI.ktCO2.CY.Res.HH.Thermal.SH.Solids.SH</t>
  </si>
  <si>
    <t>EMI.ktCO2.CY.Res.HH.Thermal.SH.Solids.SH.Solids</t>
  </si>
  <si>
    <t>EMI.ktCO2.CY.Res.HH.Thermal.SH.Solids.SH.Elec</t>
  </si>
  <si>
    <t>EMI.ktCO2.CY.Res.HH.Thermal.SH.Solids.SC</t>
  </si>
  <si>
    <t>EMI.ktCO2.CY.Res.HH.Thermal.SH.Solids.SC.AC.Elec</t>
  </si>
  <si>
    <t>EMI.ktCO2.CY.Res.HH.Thermal.SH.Solids.WH</t>
  </si>
  <si>
    <t>EMI.ktCO2.CY.Res.HH.Thermal.SH.Solids.WH.Solids.NoSolar.Solids</t>
  </si>
  <si>
    <t>EMI.ktCO2.CY.Res.HH.Thermal.SH.Solids.WH.LPG.NoSolar.LPG</t>
  </si>
  <si>
    <t>EMI.ktCO2.CY.Res.HH.Thermal.SH.Solids.WH.LPG.Solar</t>
  </si>
  <si>
    <t>EMI.ktCO2.CY.Res.HH.Thermal.SH.Solids.WH.LPG.Solar.LPG</t>
  </si>
  <si>
    <t>EMI.ktCO2.CY.Res.HH.Thermal.SH.Solids.WH.LPG.Solar.Solar</t>
  </si>
  <si>
    <t>EMI.ktCO2.CY.Res.HH.Thermal.SH.Solids.WH.Elc.NoSolar.Elec</t>
  </si>
  <si>
    <t>EMI.ktCO2.CY.Res.HH.Thermal.SH.Solids.WH.Elc.Solar</t>
  </si>
  <si>
    <t>EMI.ktCO2.CY.Res.HH.Thermal.SH.Solids.WH.Elc.Solar.Elec</t>
  </si>
  <si>
    <t>EMI.ktCO2.CY.Res.HH.Thermal.SH.Solids.WH.Elc.Solar.Solar</t>
  </si>
  <si>
    <t>EMI.ktCO2.CY.Res.HH.Thermal.SH.Solids.CO</t>
  </si>
  <si>
    <t>EMI.ktCO2.CY.Res.HH.Thermal.SH.Solids.CO.Solids.Solids</t>
  </si>
  <si>
    <t>EMI.ktCO2.CY.Res.HH.Thermal.SH.Solids.CO.LPG.LPG</t>
  </si>
  <si>
    <t>EMI.ktCO2.CY.Res.HH.Thermal.SH.Solids.CO.Elc.Elec</t>
  </si>
  <si>
    <t>EMI.ktCO2.CY.Res.HH.Thermal.SH.LPG</t>
  </si>
  <si>
    <t>EMI.ktCO2.CY.Res.HH.Thermal.SH.LPG.SH</t>
  </si>
  <si>
    <t>EMI.ktCO2.CY.Res.HH.Thermal.SH.LPG.SH.LPG</t>
  </si>
  <si>
    <t>EMI.ktCO2.CY.Res.HH.Thermal.SH.LPG.SH.Elec</t>
  </si>
  <si>
    <t>EMI.ktCO2.CY.Res.HH.Thermal.SH.LPG.SC</t>
  </si>
  <si>
    <t>EMI.ktCO2.CY.Res.HH.Thermal.SH.LPG.SC.AC.Elec</t>
  </si>
  <si>
    <t>EMI.ktCO2.CY.Res.HH.Thermal.SH.LPG.WH</t>
  </si>
  <si>
    <t>EMI.ktCO2.CY.Res.HH.Thermal.SH.LPG.WH.LPG.NoSolar.LPG</t>
  </si>
  <si>
    <t>EMI.ktCO2.CY.Res.HH.Thermal.SH.LPG.WH.LPG.Solar</t>
  </si>
  <si>
    <t>EMI.ktCO2.CY.Res.HH.Thermal.SH.LPG.WH.LPG.Solar.LPG</t>
  </si>
  <si>
    <t>EMI.ktCO2.CY.Res.HH.Thermal.SH.LPG.WH.LPG.Solar.Solar</t>
  </si>
  <si>
    <t>EMI.ktCO2.CY.Res.HH.Thermal.SH.LPG.WH.Elc.NoSolar.Elec</t>
  </si>
  <si>
    <t>EMI.ktCO2.CY.Res.HH.Thermal.SH.LPG.WH.Elc.Solar</t>
  </si>
  <si>
    <t>EMI.ktCO2.CY.Res.HH.Thermal.SH.LPG.WH.Elc.Solar.Elec</t>
  </si>
  <si>
    <t>EMI.ktCO2.CY.Res.HH.Thermal.SH.LPG.WH.Elc.Solar.Solar</t>
  </si>
  <si>
    <t>EMI.ktCO2.CY.Res.HH.Thermal.SH.LPG.CO</t>
  </si>
  <si>
    <t>EMI.ktCO2.CY.Res.HH.Thermal.SH.LPG.CO.LPG.LPG</t>
  </si>
  <si>
    <t>EMI.ktCO2.CY.Res.HH.Thermal.SH.LPG.CO.Elc.Elec</t>
  </si>
  <si>
    <t>EMI.ktCO2.CY.Res.HH.Thermal.SH.Oil</t>
  </si>
  <si>
    <t>EMI.ktCO2.CY.Res.HH.Thermal.SH.Oil.SH</t>
  </si>
  <si>
    <t>EMI.ktCO2.CY.Res.HH.Thermal.SH.Oil.SH.Oil</t>
  </si>
  <si>
    <t>EMI.ktCO2.CY.Res.HH.Thermal.SH.Oil.SH.Elec</t>
  </si>
  <si>
    <t>EMI.ktCO2.CY.Res.HH.Thermal.SH.Oil.SC</t>
  </si>
  <si>
    <t>EMI.ktCO2.CY.Res.HH.Thermal.SH.Oil.SC.AC.Elec</t>
  </si>
  <si>
    <t>EMI.ktCO2.CY.Res.HH.Thermal.SH.Oil.WH</t>
  </si>
  <si>
    <t>EMI.ktCO2.CY.Res.HH.Thermal.SH.Oil.WH.Oil.NoSolar.Oil</t>
  </si>
  <si>
    <t>EMI.ktCO2.CY.Res.HH.Thermal.SH.Oil.WH.Oil.Solar</t>
  </si>
  <si>
    <t>EMI.ktCO2.CY.Res.HH.Thermal.SH.Oil.WH.Oil.Solar.Oil</t>
  </si>
  <si>
    <t>EMI.ktCO2.CY.Res.HH.Thermal.SH.Oil.WH.Oil.Solar.Solar</t>
  </si>
  <si>
    <t>EMI.ktCO2.CY.Res.HH.Thermal.SH.Oil.WH.Elc.NoSolar.Elec</t>
  </si>
  <si>
    <t>EMI.ktCO2.CY.Res.HH.Thermal.SH.Oil.WH.Elc.Solar</t>
  </si>
  <si>
    <t>EMI.ktCO2.CY.Res.HH.Thermal.SH.Oil.WH.Elc.Solar.Elec</t>
  </si>
  <si>
    <t>EMI.ktCO2.CY.Res.HH.Thermal.SH.Oil.WH.Elc.Solar.Solar</t>
  </si>
  <si>
    <t>EMI.ktCO2.CY.Res.HH.Thermal.SH.Oil.CO</t>
  </si>
  <si>
    <t>EMI.ktCO2.CY.Res.HH.Thermal.SH.Oil.CO.LPG.LPG</t>
  </si>
  <si>
    <t>EMI.ktCO2.CY.Res.HH.Thermal.SH.Oil.CO.Elc.Elec</t>
  </si>
  <si>
    <t>EMI.ktCO2.CY.Res.HH.Thermal.SH.Gas</t>
  </si>
  <si>
    <t>EMI.ktCO2.CY.Res.HH.Thermal.SH.Gas.SH</t>
  </si>
  <si>
    <t>EMI.ktCO2.CY.Res.HH.Thermal.SH.Gas.SH.Gas</t>
  </si>
  <si>
    <t>EMI.ktCO2.CY.Res.HH.Thermal.SH.Gas.SH.Elec</t>
  </si>
  <si>
    <t>EMI.ktCO2.CY.Res.HH.Thermal.SH.Gas.SC</t>
  </si>
  <si>
    <t>EMI.ktCO2.CY.Res.HH.Thermal.SH.Gas.SC.AC.Elec</t>
  </si>
  <si>
    <t>EMI.ktCO2.CY.Res.HH.Thermal.SH.Gas.WH</t>
  </si>
  <si>
    <t>EMI.ktCO2.CY.Res.HH.Thermal.SH.Gas.WH.Gas.NoSolar.Gas</t>
  </si>
  <si>
    <t>EMI.ktCO2.CY.Res.HH.Thermal.SH.Gas.WH.Gas.Solar</t>
  </si>
  <si>
    <t>EMI.ktCO2.CY.Res.HH.Thermal.SH.Gas.WH.Gas.Solar.Gas</t>
  </si>
  <si>
    <t>EMI.ktCO2.CY.Res.HH.Thermal.SH.Gas.WH.Gas.Solar.Solar</t>
  </si>
  <si>
    <t>EMI.ktCO2.CY.Res.HH.Thermal.SH.Gas.WH.Elc.NoSolar.Elec</t>
  </si>
  <si>
    <t>EMI.ktCO2.CY.Res.HH.Thermal.SH.Gas.WH.Elc.Solar</t>
  </si>
  <si>
    <t>EMI.ktCO2.CY.Res.HH.Thermal.SH.Gas.WH.Elc.Solar.Elec</t>
  </si>
  <si>
    <t>EMI.ktCO2.CY.Res.HH.Thermal.SH.Gas.WH.Elc.Solar.Solar</t>
  </si>
  <si>
    <t>EMI.ktCO2.CY.Res.HH.Thermal.SH.Gas.CO</t>
  </si>
  <si>
    <t>EMI.ktCO2.CY.Res.HH.Thermal.SH.Gas.CO.Gas.Gas</t>
  </si>
  <si>
    <t>EMI.ktCO2.CY.Res.HH.Thermal.SH.Gas.CO.Elc.Elec</t>
  </si>
  <si>
    <t>EMI.ktCO2.CY.Res.HH.Thermal.SH.Biomass</t>
  </si>
  <si>
    <t>EMI.ktCO2.CY.Res.HH.Thermal.SH.Biomass.SH</t>
  </si>
  <si>
    <t>EMI.ktCO2.CY.Res.HH.Thermal.SH.Biomass.SH.Biomass</t>
  </si>
  <si>
    <t>EMI.ktCO2.CY.Res.HH.Thermal.SH.Biomass.SH.Elec</t>
  </si>
  <si>
    <t>EMI.ktCO2.CY.Res.HH.Thermal.SH.Biomass.SC</t>
  </si>
  <si>
    <t>EMI.ktCO2.CY.Res.HH.Thermal.SH.Biomass.SC.AC.Elec</t>
  </si>
  <si>
    <t>EMI.ktCO2.CY.Res.HH.Thermal.SH.Biomass.WH</t>
  </si>
  <si>
    <t>EMI.ktCO2.CY.Res.HH.Thermal.SH.Biomass.WH.Biomass.NoSolar.Biomass</t>
  </si>
  <si>
    <t>EMI.ktCO2.CY.Res.HH.Thermal.SH.Biomass.WH.Biomass.Solar</t>
  </si>
  <si>
    <t>EMI.ktCO2.CY.Res.HH.Thermal.SH.Biomass.WH.Biomass.Solar.Biomass</t>
  </si>
  <si>
    <t>EMI.ktCO2.CY.Res.HH.Thermal.SH.Biomass.WH.Biomass.Solar.Solar</t>
  </si>
  <si>
    <t>EMI.ktCO2.CY.Res.HH.Thermal.SH.Biomass.WH.LPG.NoSolar.LPG</t>
  </si>
  <si>
    <t>EMI.ktCO2.CY.Res.HH.Thermal.SH.Biomass.WH.LPG.Solar</t>
  </si>
  <si>
    <t>EMI.ktCO2.CY.Res.HH.Thermal.SH.Biomass.WH.LPG.Solar.LPG</t>
  </si>
  <si>
    <t>EMI.ktCO2.CY.Res.HH.Thermal.SH.Biomass.WH.LPG.Solar.Solar</t>
  </si>
  <si>
    <t>EMI.ktCO2.CY.Res.HH.Thermal.SH.Biomass.WH.Elc.NoSolar.Elec</t>
  </si>
  <si>
    <t>EMI.ktCO2.CY.Res.HH.Thermal.SH.Biomass.WH.Elc.Solar</t>
  </si>
  <si>
    <t>EMI.ktCO2.CY.Res.HH.Thermal.SH.Biomass.WH.Elc.Solar.Elec</t>
  </si>
  <si>
    <t>EMI.ktCO2.CY.Res.HH.Thermal.SH.Biomass.WH.Elc.Solar.Solar</t>
  </si>
  <si>
    <t>EMI.ktCO2.CY.Res.HH.Thermal.SH.Biomass.CO</t>
  </si>
  <si>
    <t>EMI.ktCO2.CY.Res.HH.Thermal.SH.Biomass.CO.Biomass.Biomass</t>
  </si>
  <si>
    <t>EMI.ktCO2.CY.Res.HH.Thermal.SH.Biomass.CO.LPG.LPG</t>
  </si>
  <si>
    <t>EMI.ktCO2.CY.Res.HH.Thermal.SH.Biomass.CO.Elc.Elec</t>
  </si>
  <si>
    <t>EMI.ktCO2.CY.Res.HH.Thermal.SH.Geo</t>
  </si>
  <si>
    <t>EMI.ktCO2.CY.Res.HH.Thermal.SH.Geo.SH</t>
  </si>
  <si>
    <t>EMI.ktCO2.CY.Res.HH.Thermal.SH.Geo.SH.Geo</t>
  </si>
  <si>
    <t>EMI.ktCO2.CY.Res.HH.Thermal.SH.Geo.SH.Elec</t>
  </si>
  <si>
    <t>EMI.ktCO2.CY.Res.HH.Thermal.SH.Geo.SC</t>
  </si>
  <si>
    <t>EMI.ktCO2.CY.Res.HH.Thermal.SH.Geo.SC.AC.Elec</t>
  </si>
  <si>
    <t>EMI.ktCO2.CY.Res.HH.Thermal.SH.Geo.WH</t>
  </si>
  <si>
    <t>EMI.ktCO2.CY.Res.HH.Thermal.SH.Geo.WH.Geo.NoSolar.Geo</t>
  </si>
  <si>
    <t>EMI.ktCO2.CY.Res.HH.Thermal.SH.Geo.WH.Geo.Solar</t>
  </si>
  <si>
    <t>EMI.ktCO2.CY.Res.HH.Thermal.SH.Geo.WH.Geo.Solar.Geo</t>
  </si>
  <si>
    <t>EMI.ktCO2.CY.Res.HH.Thermal.SH.Geo.WH.Geo.Solar.Solar</t>
  </si>
  <si>
    <t>EMI.ktCO2.CY.Res.HH.Thermal.SH.Geo.WH.Elc.NoSolar.Elec</t>
  </si>
  <si>
    <t>EMI.ktCO2.CY.Res.HH.Thermal.SH.Geo.WH.Elc.Solar</t>
  </si>
  <si>
    <t>EMI.ktCO2.CY.Res.HH.Thermal.SH.Geo.WH.Elc.Solar.Elec</t>
  </si>
  <si>
    <t>EMI.ktCO2.CY.Res.HH.Thermal.SH.Geo.WH.Elc.Solar.Solar</t>
  </si>
  <si>
    <t>EMI.ktCO2.CY.Res.HH.Thermal.SH.Geo.CO</t>
  </si>
  <si>
    <t>EMI.ktCO2.CY.Res.HH.Thermal.SH.Geo.CO.LPG.LPG</t>
  </si>
  <si>
    <t>EMI.ktCO2.CY.Res.HH.Thermal.SH.Geo.CO.Elc.Elec</t>
  </si>
  <si>
    <t>EMI.ktCO2.CY.Res.HH.Thermal.SH.DistrHeat</t>
  </si>
  <si>
    <t>EMI.ktCO2.CY.Res.HH.Thermal.SH.DistrHeat.SH</t>
  </si>
  <si>
    <t>EMI.ktCO2.CY.Res.HH.Thermal.SH.DistrHeat.SH.Steam_Distr</t>
  </si>
  <si>
    <t>EMI.ktCO2.CY.Res.HH.Thermal.SH.DistrHeat.SH.Elec</t>
  </si>
  <si>
    <t>EMI.ktCO2.CY.Res.HH.Thermal.SH.DistrHeat.SC</t>
  </si>
  <si>
    <t>EMI.ktCO2.CY.Res.HH.Thermal.SH.DistrHeat.SC.AC.Elec</t>
  </si>
  <si>
    <t>EMI.ktCO2.CY.Res.HH.Thermal.SH.DistrHeat.WH</t>
  </si>
  <si>
    <t>EMI.ktCO2.CY.Res.HH.Thermal.SH.DistrHeat.WH.DistrHeat.NoSolar.Steam_Distr</t>
  </si>
  <si>
    <t>EMI.ktCO2.CY.Res.HH.Thermal.SH.DistrHeat.WH.DistrHeat.Solar</t>
  </si>
  <si>
    <t>EMI.ktCO2.CY.Res.HH.Thermal.SH.DistrHeat.WH.DistrHeat.Solar.Steam_Distr</t>
  </si>
  <si>
    <t>EMI.ktCO2.CY.Res.HH.Thermal.SH.DistrHeat.WH.DistrHeat.Solar.Solar</t>
  </si>
  <si>
    <t>EMI.ktCO2.CY.Res.HH.Thermal.SH.DistrHeat.WH.Elc.NoSolar.Elec</t>
  </si>
  <si>
    <t>EMI.ktCO2.CY.Res.HH.Thermal.SH.DistrHeat.WH.Elc.Solar</t>
  </si>
  <si>
    <t>EMI.ktCO2.CY.Res.HH.Thermal.SH.DistrHeat.WH.Elc.Solar.Elec</t>
  </si>
  <si>
    <t>EMI.ktCO2.CY.Res.HH.Thermal.SH.DistrHeat.WH.Elc.Solar.Solar</t>
  </si>
  <si>
    <t>EMI.ktCO2.CY.Res.HH.Thermal.SH.DistrHeat.CO</t>
  </si>
  <si>
    <t>EMI.ktCO2.CY.Res.HH.Thermal.SH.DistrHeat.CO.LPG.LPG</t>
  </si>
  <si>
    <t>EMI.ktCO2.CY.Res.HH.Thermal.SH.DistrHeat.CO.Elc.Elec</t>
  </si>
  <si>
    <t>EMI.ktCO2.CY.Res.HH.Thermal.SH.AdvElc</t>
  </si>
  <si>
    <t>EMI.ktCO2.CY.Res.HH.Thermal.SH.AdvElc.SH</t>
  </si>
  <si>
    <t>EMI.ktCO2.CY.Res.HH.Thermal.SH.AdvElc.SH.Elec</t>
  </si>
  <si>
    <t>EMI.ktCO2.CY.Res.HH.Thermal.SH.AdvElc.SC</t>
  </si>
  <si>
    <t>EMI.ktCO2.CY.Res.HH.Thermal.SH.AdvElc.SC.AC.Elec</t>
  </si>
  <si>
    <t>EMI.ktCO2.CY.Res.HH.Thermal.SH.AdvElc.WH</t>
  </si>
  <si>
    <t>EMI.ktCO2.CY.Res.HH.Thermal.SH.AdvElc.WH.LPG.NoSolar.LPG</t>
  </si>
  <si>
    <t>EMI.ktCO2.CY.Res.HH.Thermal.SH.AdvElc.WH.LPG.Solar</t>
  </si>
  <si>
    <t>EMI.ktCO2.CY.Res.HH.Thermal.SH.AdvElc.WH.LPG.Solar.LPG</t>
  </si>
  <si>
    <t>EMI.ktCO2.CY.Res.HH.Thermal.SH.AdvElc.WH.LPG.Solar.Solar</t>
  </si>
  <si>
    <t>EMI.ktCO2.CY.Res.HH.Thermal.SH.AdvElc.WH.Elc.NoSolar.Elec</t>
  </si>
  <si>
    <t>EMI.ktCO2.CY.Res.HH.Thermal.SH.AdvElc.WH.Elc.Solar</t>
  </si>
  <si>
    <t>EMI.ktCO2.CY.Res.HH.Thermal.SH.AdvElc.WH.Elc.Solar.Elec</t>
  </si>
  <si>
    <t>EMI.ktCO2.CY.Res.HH.Thermal.SH.AdvElc.WH.Elc.Solar.Solar</t>
  </si>
  <si>
    <t>EMI.ktCO2.CY.Res.HH.Thermal.SH.AdvElc.CO</t>
  </si>
  <si>
    <t>EMI.ktCO2.CY.Res.HH.Thermal.SH.AdvElc.CO.LPG.LPG</t>
  </si>
  <si>
    <t>EMI.ktCO2.CY.Res.HH.Thermal.SH.AdvElc.CO.Elc.Elec</t>
  </si>
  <si>
    <t>EMI.ktCO2.CY.Res.HH.Thermal.SH.ConvElc</t>
  </si>
  <si>
    <t>EMI.ktCO2.CY.Res.HH.Thermal.SH.ConvElc.SH</t>
  </si>
  <si>
    <t>EMI.ktCO2.CY.Res.HH.Thermal.SH.ConvElc.SH.Elec</t>
  </si>
  <si>
    <t>EMI.ktCO2.CY.Res.HH.Thermal.SH.ConvElc.SC</t>
  </si>
  <si>
    <t>EMI.ktCO2.CY.Res.HH.Thermal.SH.ConvElc.SC.AC.Elec</t>
  </si>
  <si>
    <t>EMI.ktCO2.CY.Res.HH.Thermal.SH.ConvElc.WH</t>
  </si>
  <si>
    <t>EMI.ktCO2.CY.Res.HH.Thermal.SH.ConvElc.WH.LPG.NoSolar.LPG</t>
  </si>
  <si>
    <t>EMI.ktCO2.CY.Res.HH.Thermal.SH.ConvElc.WH.LPG.Solar</t>
  </si>
  <si>
    <t>EMI.ktCO2.CY.Res.HH.Thermal.SH.ConvElc.WH.LPG.Solar.LPG</t>
  </si>
  <si>
    <t>EMI.ktCO2.CY.Res.HH.Thermal.SH.ConvElc.WH.LPG.Solar.Solar</t>
  </si>
  <si>
    <t>EMI.ktCO2.CY.Res.HH.Thermal.SH.ConvElc.WH.Elc.NoSolar.Elec</t>
  </si>
  <si>
    <t>EMI.ktCO2.CY.Res.HH.Thermal.SH.ConvElc.WH.Elc.Solar</t>
  </si>
  <si>
    <t>EMI.ktCO2.CY.Res.HH.Thermal.SH.ConvElc.WH.Elc.Solar.Elec</t>
  </si>
  <si>
    <t>EMI.ktCO2.CY.Res.HH.Thermal.SH.ConvElc.WH.Elc.Solar.Solar</t>
  </si>
  <si>
    <t>EMI.ktCO2.CY.Res.HH.Thermal.SH.ConvElc.CO</t>
  </si>
  <si>
    <t>EMI.ktCO2.CY.Res.HH.Thermal.SH.ConvElc.CO.LPG.LPG</t>
  </si>
  <si>
    <t>EMI.ktCO2.CY.Res.HH.Thermal.SH.ConvElc.CO.Elc.Elec</t>
  </si>
  <si>
    <t>CY - Final energy consumption per household (detailed structure)</t>
  </si>
  <si>
    <t>FEC_per_household.kWh.CY.Res.HH.Thermal.SH.Solids</t>
  </si>
  <si>
    <t>FEC_per_household.kWh.CY.Res.HH.Thermal.SH.Solids.SH</t>
  </si>
  <si>
    <t>FEC_per_household.kWh.CY.Res.HH.Thermal.SH.Solids.SH.Solids</t>
  </si>
  <si>
    <t>FEC_per_household.kWh.CY.Res.HH.Thermal.SH.Solids.SH.Elec</t>
  </si>
  <si>
    <t>FEC_per_household.kWh.CY.Res.HH.Thermal.SH.Solids.SC</t>
  </si>
  <si>
    <t>FEC_per_household.kWh.CY.Res.HH.Thermal.SH.Solids.SC.AC.Elec</t>
  </si>
  <si>
    <t>FEC_per_household.kWh.CY.Res.HH.Thermal.SH.Solids.WH</t>
  </si>
  <si>
    <t>FEC_per_household.kWh.CY.Res.HH.Thermal.SH.Solids.WH.Solids.NoSolar.Solids</t>
  </si>
  <si>
    <t>FEC_per_household.kWh.CY.Res.HH.Thermal.SH.Solids.WH.LPG.NoSolar.LPG</t>
  </si>
  <si>
    <t>FEC_per_household.kWh.CY.Res.HH.Thermal.SH.Solids.WH.LPG.Solar</t>
  </si>
  <si>
    <t>FEC_per_household.kWh.CY.Res.HH.Thermal.SH.Solids.WH.LPG.Solar.LPG</t>
  </si>
  <si>
    <t>FEC_per_household.kWh.CY.Res.HH.Thermal.SH.Solids.WH.LPG.Solar.Solar</t>
  </si>
  <si>
    <t>FEC_per_household.kWh.CY.Res.HH.Thermal.SH.Solids.WH.Elc.NoSolar.Elec</t>
  </si>
  <si>
    <t>FEC_per_household.kWh.CY.Res.HH.Thermal.SH.Solids.WH.Elc.Solar</t>
  </si>
  <si>
    <t>FEC_per_household.kWh.CY.Res.HH.Thermal.SH.Solids.WH.Elc.Solar.Elec</t>
  </si>
  <si>
    <t>FEC_per_household.kWh.CY.Res.HH.Thermal.SH.Solids.WH.Elc.Solar.Solar</t>
  </si>
  <si>
    <t>FEC_per_household.kWh.CY.Res.HH.Thermal.SH.Solids.CO</t>
  </si>
  <si>
    <t>FEC_per_household.kWh.CY.Res.HH.Thermal.SH.Solids.CO.Solids.Solids</t>
  </si>
  <si>
    <t>FEC_per_household.kWh.CY.Res.HH.Thermal.SH.Solids.CO.LPG.LPG</t>
  </si>
  <si>
    <t>FEC_per_household.kWh.CY.Res.HH.Thermal.SH.Solids.CO.Elc.Elec</t>
  </si>
  <si>
    <t>FEC_per_household.kWh.CY.Res.HH.Thermal.SH.LPG</t>
  </si>
  <si>
    <t>FEC_per_household.kWh.CY.Res.HH.Thermal.SH.LPG.SH</t>
  </si>
  <si>
    <t>FEC_per_household.kWh.CY.Res.HH.Thermal.SH.LPG.SH.LPG</t>
  </si>
  <si>
    <t>FEC_per_household.kWh.CY.Res.HH.Thermal.SH.LPG.SH.Elec</t>
  </si>
  <si>
    <t>FEC_per_household.kWh.CY.Res.HH.Thermal.SH.LPG.SC</t>
  </si>
  <si>
    <t>FEC_per_household.kWh.CY.Res.HH.Thermal.SH.LPG.SC.AC.Elec</t>
  </si>
  <si>
    <t>FEC_per_household.kWh.CY.Res.HH.Thermal.SH.LPG.WH</t>
  </si>
  <si>
    <t>FEC_per_household.kWh.CY.Res.HH.Thermal.SH.LPG.WH.LPG.NoSolar.LPG</t>
  </si>
  <si>
    <t>FEC_per_household.kWh.CY.Res.HH.Thermal.SH.LPG.WH.LPG.Solar</t>
  </si>
  <si>
    <t>FEC_per_household.kWh.CY.Res.HH.Thermal.SH.LPG.WH.LPG.Solar.LPG</t>
  </si>
  <si>
    <t>FEC_per_household.kWh.CY.Res.HH.Thermal.SH.LPG.WH.LPG.Solar.Solar</t>
  </si>
  <si>
    <t>FEC_per_household.kWh.CY.Res.HH.Thermal.SH.LPG.WH.Elc.NoSolar.Elec</t>
  </si>
  <si>
    <t>FEC_per_household.kWh.CY.Res.HH.Thermal.SH.LPG.WH.Elc.Solar</t>
  </si>
  <si>
    <t>FEC_per_household.kWh.CY.Res.HH.Thermal.SH.LPG.WH.Elc.Solar.Elec</t>
  </si>
  <si>
    <t>FEC_per_household.kWh.CY.Res.HH.Thermal.SH.LPG.WH.Elc.Solar.Solar</t>
  </si>
  <si>
    <t>FEC_per_household.kWh.CY.Res.HH.Thermal.SH.LPG.CO</t>
  </si>
  <si>
    <t>FEC_per_household.kWh.CY.Res.HH.Thermal.SH.LPG.CO.LPG.LPG</t>
  </si>
  <si>
    <t>FEC_per_household.kWh.CY.Res.HH.Thermal.SH.LPG.CO.Elc.Elec</t>
  </si>
  <si>
    <t>FEC_per_household.kWh.CY.Res.HH.Thermal.SH.Oil</t>
  </si>
  <si>
    <t>FEC_per_household.kWh.CY.Res.HH.Thermal.SH.Oil.SH</t>
  </si>
  <si>
    <t>FEC_per_household.kWh.CY.Res.HH.Thermal.SH.Oil.SH.Oil</t>
  </si>
  <si>
    <t>FEC_per_household.kWh.CY.Res.HH.Thermal.SH.Oil.SH.Elec</t>
  </si>
  <si>
    <t>FEC_per_household.kWh.CY.Res.HH.Thermal.SH.Oil.SC</t>
  </si>
  <si>
    <t>FEC_per_household.kWh.CY.Res.HH.Thermal.SH.Oil.SC.AC.Elec</t>
  </si>
  <si>
    <t>FEC_per_household.kWh.CY.Res.HH.Thermal.SH.Oil.WH</t>
  </si>
  <si>
    <t>FEC_per_household.kWh.CY.Res.HH.Thermal.SH.Oil.WH.Oil.NoSolar.Oil</t>
  </si>
  <si>
    <t>FEC_per_household.kWh.CY.Res.HH.Thermal.SH.Oil.WH.Oil.Solar</t>
  </si>
  <si>
    <t>FEC_per_household.kWh.CY.Res.HH.Thermal.SH.Oil.WH.Oil.Solar.Oil</t>
  </si>
  <si>
    <t>FEC_per_household.kWh.CY.Res.HH.Thermal.SH.Oil.WH.Oil.Solar.Solar</t>
  </si>
  <si>
    <t>FEC_per_household.kWh.CY.Res.HH.Thermal.SH.Oil.WH.Elc.NoSolar.Elec</t>
  </si>
  <si>
    <t>FEC_per_household.kWh.CY.Res.HH.Thermal.SH.Oil.WH.Elc.Solar</t>
  </si>
  <si>
    <t>FEC_per_household.kWh.CY.Res.HH.Thermal.SH.Oil.WH.Elc.Solar.Elec</t>
  </si>
  <si>
    <t>FEC_per_household.kWh.CY.Res.HH.Thermal.SH.Oil.WH.Elc.Solar.Solar</t>
  </si>
  <si>
    <t>FEC_per_household.kWh.CY.Res.HH.Thermal.SH.Oil.CO</t>
  </si>
  <si>
    <t>FEC_per_household.kWh.CY.Res.HH.Thermal.SH.Oil.CO.LPG.LPG</t>
  </si>
  <si>
    <t>FEC_per_household.kWh.CY.Res.HH.Thermal.SH.Oil.CO.Elc.Elec</t>
  </si>
  <si>
    <t>FEC_per_household.kWh.CY.Res.HH.Thermal.SH.Gas</t>
  </si>
  <si>
    <t>FEC_per_household.kWh.CY.Res.HH.Thermal.SH.Gas.SH</t>
  </si>
  <si>
    <t>FEC_per_household.kWh.CY.Res.HH.Thermal.SH.Gas.SH.Gas</t>
  </si>
  <si>
    <t>FEC_per_household.kWh.CY.Res.HH.Thermal.SH.Gas.SH.Elec</t>
  </si>
  <si>
    <t>FEC_per_household.kWh.CY.Res.HH.Thermal.SH.Gas.SC</t>
  </si>
  <si>
    <t>FEC_per_household.kWh.CY.Res.HH.Thermal.SH.Gas.SC.AC.Elec</t>
  </si>
  <si>
    <t>FEC_per_household.kWh.CY.Res.HH.Thermal.SH.Gas.WH</t>
  </si>
  <si>
    <t>FEC_per_household.kWh.CY.Res.HH.Thermal.SH.Gas.WH.Gas.NoSolar.Gas</t>
  </si>
  <si>
    <t>FEC_per_household.kWh.CY.Res.HH.Thermal.SH.Gas.WH.Gas.Solar</t>
  </si>
  <si>
    <t>FEC_per_household.kWh.CY.Res.HH.Thermal.SH.Gas.WH.Gas.Solar.Gas</t>
  </si>
  <si>
    <t>FEC_per_household.kWh.CY.Res.HH.Thermal.SH.Gas.WH.Gas.Solar.Solar</t>
  </si>
  <si>
    <t>FEC_per_household.kWh.CY.Res.HH.Thermal.SH.Gas.WH.Elc.NoSolar.Elec</t>
  </si>
  <si>
    <t>FEC_per_household.kWh.CY.Res.HH.Thermal.SH.Gas.WH.Elc.Solar</t>
  </si>
  <si>
    <t>FEC_per_household.kWh.CY.Res.HH.Thermal.SH.Gas.WH.Elc.Solar.Elec</t>
  </si>
  <si>
    <t>FEC_per_household.kWh.CY.Res.HH.Thermal.SH.Gas.WH.Elc.Solar.Solar</t>
  </si>
  <si>
    <t>FEC_per_household.kWh.CY.Res.HH.Thermal.SH.Gas.CO</t>
  </si>
  <si>
    <t>FEC_per_household.kWh.CY.Res.HH.Thermal.SH.Gas.CO.Gas.Gas</t>
  </si>
  <si>
    <t>FEC_per_household.kWh.CY.Res.HH.Thermal.SH.Gas.CO.Elc.Elec</t>
  </si>
  <si>
    <t>FEC_per_household.kWh.CY.Res.HH.Thermal.SH.Biomass</t>
  </si>
  <si>
    <t>FEC_per_household.kWh.CY.Res.HH.Thermal.SH.Biomass.SH</t>
  </si>
  <si>
    <t>FEC_per_household.kWh.CY.Res.HH.Thermal.SH.Biomass.SH.Biomass</t>
  </si>
  <si>
    <t>FEC_per_household.kWh.CY.Res.HH.Thermal.SH.Biomass.SH.Elec</t>
  </si>
  <si>
    <t>FEC_per_household.kWh.CY.Res.HH.Thermal.SH.Biomass.SC</t>
  </si>
  <si>
    <t>FEC_per_household.kWh.CY.Res.HH.Thermal.SH.Biomass.SC.AC.Elec</t>
  </si>
  <si>
    <t>FEC_per_household.kWh.CY.Res.HH.Thermal.SH.Biomass.WH</t>
  </si>
  <si>
    <t>FEC_per_household.kWh.CY.Res.HH.Thermal.SH.Biomass.WH.Biomass.NoSolar.Biomass</t>
  </si>
  <si>
    <t>FEC_per_household.kWh.CY.Res.HH.Thermal.SH.Biomass.WH.Biomass.Solar</t>
  </si>
  <si>
    <t>FEC_per_household.kWh.CY.Res.HH.Thermal.SH.Biomass.WH.Biomass.Solar.Biomass</t>
  </si>
  <si>
    <t>FEC_per_household.kWh.CY.Res.HH.Thermal.SH.Biomass.WH.Biomass.Solar.Solar</t>
  </si>
  <si>
    <t>FEC_per_household.kWh.CY.Res.HH.Thermal.SH.Biomass.WH.LPG.NoSolar.LPG</t>
  </si>
  <si>
    <t>FEC_per_household.kWh.CY.Res.HH.Thermal.SH.Biomass.WH.LPG.Solar</t>
  </si>
  <si>
    <t>FEC_per_household.kWh.CY.Res.HH.Thermal.SH.Biomass.WH.LPG.Solar.LPG</t>
  </si>
  <si>
    <t>FEC_per_household.kWh.CY.Res.HH.Thermal.SH.Biomass.WH.LPG.Solar.Solar</t>
  </si>
  <si>
    <t>FEC_per_household.kWh.CY.Res.HH.Thermal.SH.Biomass.WH.Elc.NoSolar.Elec</t>
  </si>
  <si>
    <t>FEC_per_household.kWh.CY.Res.HH.Thermal.SH.Biomass.WH.Elc.Solar</t>
  </si>
  <si>
    <t>FEC_per_household.kWh.CY.Res.HH.Thermal.SH.Biomass.WH.Elc.Solar.Elec</t>
  </si>
  <si>
    <t>FEC_per_household.kWh.CY.Res.HH.Thermal.SH.Biomass.WH.Elc.Solar.Solar</t>
  </si>
  <si>
    <t>FEC_per_household.kWh.CY.Res.HH.Thermal.SH.Biomass.CO</t>
  </si>
  <si>
    <t>FEC_per_household.kWh.CY.Res.HH.Thermal.SH.Biomass.CO.Biomass.Biomass</t>
  </si>
  <si>
    <t>FEC_per_household.kWh.CY.Res.HH.Thermal.SH.Biomass.CO.LPG.LPG</t>
  </si>
  <si>
    <t>FEC_per_household.kWh.CY.Res.HH.Thermal.SH.Biomass.CO.Elc.Elec</t>
  </si>
  <si>
    <t>FEC_per_household.kWh.CY.Res.HH.Thermal.SH.Geo</t>
  </si>
  <si>
    <t>FEC_per_household.kWh.CY.Res.HH.Thermal.SH.Geo.SH</t>
  </si>
  <si>
    <t>FEC_per_household.kWh.CY.Res.HH.Thermal.SH.Geo.SH.Geo</t>
  </si>
  <si>
    <t>FEC_per_household.kWh.CY.Res.HH.Thermal.SH.Geo.SH.Elec</t>
  </si>
  <si>
    <t>FEC_per_household.kWh.CY.Res.HH.Thermal.SH.Geo.SC</t>
  </si>
  <si>
    <t>FEC_per_household.kWh.CY.Res.HH.Thermal.SH.Geo.SC.AC.Elec</t>
  </si>
  <si>
    <t>FEC_per_household.kWh.CY.Res.HH.Thermal.SH.Geo.WH</t>
  </si>
  <si>
    <t>FEC_per_household.kWh.CY.Res.HH.Thermal.SH.Geo.WH.Geo.NoSolar.Geo</t>
  </si>
  <si>
    <t>FEC_per_household.kWh.CY.Res.HH.Thermal.SH.Geo.WH.Geo.Solar</t>
  </si>
  <si>
    <t>FEC_per_household.kWh.CY.Res.HH.Thermal.SH.Geo.WH.Geo.Solar.Geo</t>
  </si>
  <si>
    <t>FEC_per_household.kWh.CY.Res.HH.Thermal.SH.Geo.WH.Geo.Solar.Solar</t>
  </si>
  <si>
    <t>FEC_per_household.kWh.CY.Res.HH.Thermal.SH.Geo.WH.Elc.NoSolar.Elec</t>
  </si>
  <si>
    <t>FEC_per_household.kWh.CY.Res.HH.Thermal.SH.Geo.WH.Elc.Solar</t>
  </si>
  <si>
    <t>FEC_per_household.kWh.CY.Res.HH.Thermal.SH.Geo.WH.Elc.Solar.Elec</t>
  </si>
  <si>
    <t>FEC_per_household.kWh.CY.Res.HH.Thermal.SH.Geo.WH.Elc.Solar.Solar</t>
  </si>
  <si>
    <t>FEC_per_household.kWh.CY.Res.HH.Thermal.SH.Geo.CO</t>
  </si>
  <si>
    <t>FEC_per_household.kWh.CY.Res.HH.Thermal.SH.Geo.CO.LPG.LPG</t>
  </si>
  <si>
    <t>FEC_per_household.kWh.CY.Res.HH.Thermal.SH.Geo.CO.Elc.Elec</t>
  </si>
  <si>
    <t>FEC_per_household.kWh.CY.Res.HH.Thermal.SH.DistrHeat</t>
  </si>
  <si>
    <t>FEC_per_household.kWh.CY.Res.HH.Thermal.SH.DistrHeat.SH</t>
  </si>
  <si>
    <t>FEC_per_household.kWh.CY.Res.HH.Thermal.SH.DistrHeat.SH.Steam_Distr</t>
  </si>
  <si>
    <t>FEC_per_household.kWh.CY.Res.HH.Thermal.SH.DistrHeat.SH.Elec</t>
  </si>
  <si>
    <t>FEC_per_household.kWh.CY.Res.HH.Thermal.SH.DistrHeat.SC</t>
  </si>
  <si>
    <t>FEC_per_household.kWh.CY.Res.HH.Thermal.SH.DistrHeat.SC.AC.Elec</t>
  </si>
  <si>
    <t>FEC_per_household.kWh.CY.Res.HH.Thermal.SH.DistrHeat.WH</t>
  </si>
  <si>
    <t>FEC_per_household.kWh.CY.Res.HH.Thermal.SH.DistrHeat.WH.DistrHeat.NoSolar.Steam_Distr</t>
  </si>
  <si>
    <t>FEC_per_household.kWh.CY.Res.HH.Thermal.SH.DistrHeat.WH.DistrHeat.Solar</t>
  </si>
  <si>
    <t>FEC_per_household.kWh.CY.Res.HH.Thermal.SH.DistrHeat.WH.DistrHeat.Solar.Steam_Distr</t>
  </si>
  <si>
    <t>FEC_per_household.kWh.CY.Res.HH.Thermal.SH.DistrHeat.WH.DistrHeat.Solar.Solar</t>
  </si>
  <si>
    <t>FEC_per_household.kWh.CY.Res.HH.Thermal.SH.DistrHeat.WH.Elc.NoSolar.Elec</t>
  </si>
  <si>
    <t>FEC_per_household.kWh.CY.Res.HH.Thermal.SH.DistrHeat.WH.Elc.Solar</t>
  </si>
  <si>
    <t>FEC_per_household.kWh.CY.Res.HH.Thermal.SH.DistrHeat.WH.Elc.Solar.Elec</t>
  </si>
  <si>
    <t>FEC_per_household.kWh.CY.Res.HH.Thermal.SH.DistrHeat.WH.Elc.Solar.Solar</t>
  </si>
  <si>
    <t>FEC_per_household.kWh.CY.Res.HH.Thermal.SH.DistrHeat.CO</t>
  </si>
  <si>
    <t>FEC_per_household.kWh.CY.Res.HH.Thermal.SH.DistrHeat.CO.LPG.LPG</t>
  </si>
  <si>
    <t>FEC_per_household.kWh.CY.Res.HH.Thermal.SH.DistrHeat.CO.Elc.Elec</t>
  </si>
  <si>
    <t>FEC_per_household.kWh.CY.Res.HH.Thermal.SH.AdvElc</t>
  </si>
  <si>
    <t>FEC_per_household.kWh.CY.Res.HH.Thermal.SH.AdvElc.SH</t>
  </si>
  <si>
    <t>FEC_per_household.kWh.CY.Res.HH.Thermal.SH.AdvElc.SH.Elec</t>
  </si>
  <si>
    <t>FEC_per_household.kWh.CY.Res.HH.Thermal.SH.AdvElc.SC</t>
  </si>
  <si>
    <t>FEC_per_household.kWh.CY.Res.HH.Thermal.SH.AdvElc.SC.AC.Elec</t>
  </si>
  <si>
    <t>FEC_per_household.kWh.CY.Res.HH.Thermal.SH.AdvElc.WH</t>
  </si>
  <si>
    <t>FEC_per_household.kWh.CY.Res.HH.Thermal.SH.AdvElc.WH.LPG.NoSolar.LPG</t>
  </si>
  <si>
    <t>FEC_per_household.kWh.CY.Res.HH.Thermal.SH.AdvElc.WH.LPG.Solar</t>
  </si>
  <si>
    <t>FEC_per_household.kWh.CY.Res.HH.Thermal.SH.AdvElc.WH.LPG.Solar.LPG</t>
  </si>
  <si>
    <t>FEC_per_household.kWh.CY.Res.HH.Thermal.SH.AdvElc.WH.LPG.Solar.Solar</t>
  </si>
  <si>
    <t>FEC_per_household.kWh.CY.Res.HH.Thermal.SH.AdvElc.WH.Elc.NoSolar.Elec</t>
  </si>
  <si>
    <t>FEC_per_household.kWh.CY.Res.HH.Thermal.SH.AdvElc.WH.Elc.Solar</t>
  </si>
  <si>
    <t>FEC_per_household.kWh.CY.Res.HH.Thermal.SH.AdvElc.WH.Elc.Solar.Elec</t>
  </si>
  <si>
    <t>FEC_per_household.kWh.CY.Res.HH.Thermal.SH.AdvElc.WH.Elc.Solar.Solar</t>
  </si>
  <si>
    <t>FEC_per_household.kWh.CY.Res.HH.Thermal.SH.AdvElc.CO</t>
  </si>
  <si>
    <t>FEC_per_household.kWh.CY.Res.HH.Thermal.SH.AdvElc.CO.LPG.LPG</t>
  </si>
  <si>
    <t>FEC_per_household.kWh.CY.Res.HH.Thermal.SH.AdvElc.CO.Elc.Elec</t>
  </si>
  <si>
    <t>FEC_per_household.kWh.CY.Res.HH.Thermal.SH.ConvElc</t>
  </si>
  <si>
    <t>FEC_per_household.kWh.CY.Res.HH.Thermal.SH.ConvElc.SH</t>
  </si>
  <si>
    <t>FEC_per_household.kWh.CY.Res.HH.Thermal.SH.ConvElc.SH.Elec</t>
  </si>
  <si>
    <t>FEC_per_household.kWh.CY.Res.HH.Thermal.SH.ConvElc.SC</t>
  </si>
  <si>
    <t>FEC_per_household.kWh.CY.Res.HH.Thermal.SH.ConvElc.SC.AC.Elec</t>
  </si>
  <si>
    <t>FEC_per_household.kWh.CY.Res.HH.Thermal.SH.ConvElc.WH</t>
  </si>
  <si>
    <t>FEC_per_household.kWh.CY.Res.HH.Thermal.SH.ConvElc.WH.LPG.NoSolar.LPG</t>
  </si>
  <si>
    <t>FEC_per_household.kWh.CY.Res.HH.Thermal.SH.ConvElc.WH.LPG.Solar</t>
  </si>
  <si>
    <t>FEC_per_household.kWh.CY.Res.HH.Thermal.SH.ConvElc.WH.LPG.Solar.LPG</t>
  </si>
  <si>
    <t>FEC_per_household.kWh.CY.Res.HH.Thermal.SH.ConvElc.WH.LPG.Solar.Solar</t>
  </si>
  <si>
    <t>FEC_per_household.kWh.CY.Res.HH.Thermal.SH.ConvElc.WH.Elc.NoSolar.Elec</t>
  </si>
  <si>
    <t>FEC_per_household.kWh.CY.Res.HH.Thermal.SH.ConvElc.WH.Elc.Solar</t>
  </si>
  <si>
    <t>FEC_per_household.kWh.CY.Res.HH.Thermal.SH.ConvElc.WH.Elc.Solar.Elec</t>
  </si>
  <si>
    <t>FEC_per_household.kWh.CY.Res.HH.Thermal.SH.ConvElc.WH.Elc.Solar.Solar</t>
  </si>
  <si>
    <t>FEC_per_household.kWh.CY.Res.HH.Thermal.SH.ConvElc.CO</t>
  </si>
  <si>
    <t>FEC_per_household.kWh.CY.Res.HH.Thermal.SH.ConvElc.CO.LPG.LPG</t>
  </si>
  <si>
    <t>FEC_per_household.kWh.CY.Res.HH.Thermal.SH.ConvElc.CO.Elc.Elec</t>
  </si>
  <si>
    <t>CY - Thermal energy service per household (detailed structure)</t>
  </si>
  <si>
    <t>TES_per_household.kWh.CY.Res.HH.Thermal.SH.Solids</t>
  </si>
  <si>
    <t>TES_per_household.kWh.CY.Res.HH.Thermal.SH.Solids.SH</t>
  </si>
  <si>
    <t>TES_per_household.kWh.CY.Res.HH.Thermal.SH.Solids.SH.Solids</t>
  </si>
  <si>
    <t>TES_per_household.kWh.CY.Res.HH.Thermal.SH.Solids.SH.Elec</t>
  </si>
  <si>
    <t>TES_per_household.kWh.CY.Res.HH.Thermal.SH.Solids.SC</t>
  </si>
  <si>
    <t>TES_per_household.kWh.CY.Res.HH.Thermal.SH.Solids.SC.AC.Elec</t>
  </si>
  <si>
    <t>TES_per_household.kWh.CY.Res.HH.Thermal.SH.Solids.WH</t>
  </si>
  <si>
    <t>TES_per_household.kWh.CY.Res.HH.Thermal.SH.Solids.WH.Solids.NoSolar.Solids</t>
  </si>
  <si>
    <t>TES_per_household.kWh.CY.Res.HH.Thermal.SH.Solids.WH.LPG.NoSolar.LPG</t>
  </si>
  <si>
    <t>TES_per_household.kWh.CY.Res.HH.Thermal.SH.Solids.WH.LPG.Solar</t>
  </si>
  <si>
    <t>TES_per_household.kWh.CY.Res.HH.Thermal.SH.Solids.WH.LPG.Solar.LPG</t>
  </si>
  <si>
    <t>TES_per_household.kWh.CY.Res.HH.Thermal.SH.Solids.WH.LPG.Solar.Solar</t>
  </si>
  <si>
    <t>TES_per_household.kWh.CY.Res.HH.Thermal.SH.Solids.WH.Elc.NoSolar.Elec</t>
  </si>
  <si>
    <t>TES_per_household.kWh.CY.Res.HH.Thermal.SH.Solids.WH.Elc.Solar</t>
  </si>
  <si>
    <t>TES_per_household.kWh.CY.Res.HH.Thermal.SH.Solids.WH.Elc.Solar.Elec</t>
  </si>
  <si>
    <t>TES_per_household.kWh.CY.Res.HH.Thermal.SH.Solids.WH.Elc.Solar.Solar</t>
  </si>
  <si>
    <t>TES_per_household.kWh.CY.Res.HH.Thermal.SH.Solids.CO</t>
  </si>
  <si>
    <t>TES_per_household.kWh.CY.Res.HH.Thermal.SH.Solids.CO.Solids.Solids</t>
  </si>
  <si>
    <t>TES_per_household.kWh.CY.Res.HH.Thermal.SH.Solids.CO.LPG.LPG</t>
  </si>
  <si>
    <t>TES_per_household.kWh.CY.Res.HH.Thermal.SH.Solids.CO.Elc.Elec</t>
  </si>
  <si>
    <t>TES_per_household.kWh.CY.Res.HH.Thermal.SH.LPG</t>
  </si>
  <si>
    <t>TES_per_household.kWh.CY.Res.HH.Thermal.SH.LPG.SH</t>
  </si>
  <si>
    <t>TES_per_household.kWh.CY.Res.HH.Thermal.SH.LPG.SH.LPG</t>
  </si>
  <si>
    <t>TES_per_household.kWh.CY.Res.HH.Thermal.SH.LPG.SH.Elec</t>
  </si>
  <si>
    <t>TES_per_household.kWh.CY.Res.HH.Thermal.SH.LPG.SC</t>
  </si>
  <si>
    <t>TES_per_household.kWh.CY.Res.HH.Thermal.SH.LPG.SC.AC.Elec</t>
  </si>
  <si>
    <t>TES_per_household.kWh.CY.Res.HH.Thermal.SH.LPG.WH</t>
  </si>
  <si>
    <t>TES_per_household.kWh.CY.Res.HH.Thermal.SH.LPG.WH.LPG.NoSolar.LPG</t>
  </si>
  <si>
    <t>TES_per_household.kWh.CY.Res.HH.Thermal.SH.LPG.WH.LPG.Solar</t>
  </si>
  <si>
    <t>TES_per_household.kWh.CY.Res.HH.Thermal.SH.LPG.WH.LPG.Solar.LPG</t>
  </si>
  <si>
    <t>TES_per_household.kWh.CY.Res.HH.Thermal.SH.LPG.WH.LPG.Solar.Solar</t>
  </si>
  <si>
    <t>TES_per_household.kWh.CY.Res.HH.Thermal.SH.LPG.WH.Elc.NoSolar.Elec</t>
  </si>
  <si>
    <t>TES_per_household.kWh.CY.Res.HH.Thermal.SH.LPG.WH.Elc.Solar</t>
  </si>
  <si>
    <t>TES_per_household.kWh.CY.Res.HH.Thermal.SH.LPG.WH.Elc.Solar.Elec</t>
  </si>
  <si>
    <t>TES_per_household.kWh.CY.Res.HH.Thermal.SH.LPG.WH.Elc.Solar.Solar</t>
  </si>
  <si>
    <t>TES_per_household.kWh.CY.Res.HH.Thermal.SH.LPG.CO</t>
  </si>
  <si>
    <t>TES_per_household.kWh.CY.Res.HH.Thermal.SH.LPG.CO.LPG.LPG</t>
  </si>
  <si>
    <t>TES_per_household.kWh.CY.Res.HH.Thermal.SH.LPG.CO.Elc.Elec</t>
  </si>
  <si>
    <t>TES_per_household.kWh.CY.Res.HH.Thermal.SH.Oil</t>
  </si>
  <si>
    <t>TES_per_household.kWh.CY.Res.HH.Thermal.SH.Oil.SH</t>
  </si>
  <si>
    <t>TES_per_household.kWh.CY.Res.HH.Thermal.SH.Oil.SH.Oil</t>
  </si>
  <si>
    <t>TES_per_household.kWh.CY.Res.HH.Thermal.SH.Oil.SH.Elec</t>
  </si>
  <si>
    <t>TES_per_household.kWh.CY.Res.HH.Thermal.SH.Oil.SC</t>
  </si>
  <si>
    <t>TES_per_household.kWh.CY.Res.HH.Thermal.SH.Oil.SC.AC.Elec</t>
  </si>
  <si>
    <t>TES_per_household.kWh.CY.Res.HH.Thermal.SH.Oil.WH</t>
  </si>
  <si>
    <t>TES_per_household.kWh.CY.Res.HH.Thermal.SH.Oil.WH.Oil.NoSolar.Oil</t>
  </si>
  <si>
    <t>TES_per_household.kWh.CY.Res.HH.Thermal.SH.Oil.WH.Oil.Solar</t>
  </si>
  <si>
    <t>TES_per_household.kWh.CY.Res.HH.Thermal.SH.Oil.WH.Oil.Solar.Oil</t>
  </si>
  <si>
    <t>TES_per_household.kWh.CY.Res.HH.Thermal.SH.Oil.WH.Oil.Solar.Solar</t>
  </si>
  <si>
    <t>TES_per_household.kWh.CY.Res.HH.Thermal.SH.Oil.WH.Elc.NoSolar.Elec</t>
  </si>
  <si>
    <t>TES_per_household.kWh.CY.Res.HH.Thermal.SH.Oil.WH.Elc.Solar</t>
  </si>
  <si>
    <t>TES_per_household.kWh.CY.Res.HH.Thermal.SH.Oil.WH.Elc.Solar.Elec</t>
  </si>
  <si>
    <t>TES_per_household.kWh.CY.Res.HH.Thermal.SH.Oil.WH.Elc.Solar.Solar</t>
  </si>
  <si>
    <t>TES_per_household.kWh.CY.Res.HH.Thermal.SH.Oil.CO</t>
  </si>
  <si>
    <t>TES_per_household.kWh.CY.Res.HH.Thermal.SH.Oil.CO.LPG.LPG</t>
  </si>
  <si>
    <t>TES_per_household.kWh.CY.Res.HH.Thermal.SH.Oil.CO.Elc.Elec</t>
  </si>
  <si>
    <t>TES_per_household.kWh.CY.Res.HH.Thermal.SH.Gas</t>
  </si>
  <si>
    <t>TES_per_household.kWh.CY.Res.HH.Thermal.SH.Gas.SH</t>
  </si>
  <si>
    <t>TES_per_household.kWh.CY.Res.HH.Thermal.SH.Gas.SH.Gas</t>
  </si>
  <si>
    <t>TES_per_household.kWh.CY.Res.HH.Thermal.SH.Gas.SH.Elec</t>
  </si>
  <si>
    <t>TES_per_household.kWh.CY.Res.HH.Thermal.SH.Gas.SC</t>
  </si>
  <si>
    <t>TES_per_household.kWh.CY.Res.HH.Thermal.SH.Gas.SC.AC.Elec</t>
  </si>
  <si>
    <t>TES_per_household.kWh.CY.Res.HH.Thermal.SH.Gas.WH</t>
  </si>
  <si>
    <t>TES_per_household.kWh.CY.Res.HH.Thermal.SH.Gas.WH.Gas.NoSolar.Gas</t>
  </si>
  <si>
    <t>TES_per_household.kWh.CY.Res.HH.Thermal.SH.Gas.WH.Gas.Solar</t>
  </si>
  <si>
    <t>TES_per_household.kWh.CY.Res.HH.Thermal.SH.Gas.WH.Gas.Solar.Gas</t>
  </si>
  <si>
    <t>TES_per_household.kWh.CY.Res.HH.Thermal.SH.Gas.WH.Gas.Solar.Solar</t>
  </si>
  <si>
    <t>TES_per_household.kWh.CY.Res.HH.Thermal.SH.Gas.WH.Elc.NoSolar.Elec</t>
  </si>
  <si>
    <t>TES_per_household.kWh.CY.Res.HH.Thermal.SH.Gas.WH.Elc.Solar</t>
  </si>
  <si>
    <t>TES_per_household.kWh.CY.Res.HH.Thermal.SH.Gas.WH.Elc.Solar.Elec</t>
  </si>
  <si>
    <t>TES_per_household.kWh.CY.Res.HH.Thermal.SH.Gas.WH.Elc.Solar.Solar</t>
  </si>
  <si>
    <t>TES_per_household.kWh.CY.Res.HH.Thermal.SH.Gas.CO</t>
  </si>
  <si>
    <t>TES_per_household.kWh.CY.Res.HH.Thermal.SH.Gas.CO.Gas.Gas</t>
  </si>
  <si>
    <t>TES_per_household.kWh.CY.Res.HH.Thermal.SH.Gas.CO.Elc.Elec</t>
  </si>
  <si>
    <t>TES_per_household.kWh.CY.Res.HH.Thermal.SH.Biomass</t>
  </si>
  <si>
    <t>TES_per_household.kWh.CY.Res.HH.Thermal.SH.Biomass.SH</t>
  </si>
  <si>
    <t>TES_per_household.kWh.CY.Res.HH.Thermal.SH.Biomass.SH.Biomass</t>
  </si>
  <si>
    <t>TES_per_household.kWh.CY.Res.HH.Thermal.SH.Biomass.SH.Elec</t>
  </si>
  <si>
    <t>TES_per_household.kWh.CY.Res.HH.Thermal.SH.Biomass.SC</t>
  </si>
  <si>
    <t>TES_per_household.kWh.CY.Res.HH.Thermal.SH.Biomass.SC.AC.Elec</t>
  </si>
  <si>
    <t>TES_per_household.kWh.CY.Res.HH.Thermal.SH.Biomass.WH</t>
  </si>
  <si>
    <t>TES_per_household.kWh.CY.Res.HH.Thermal.SH.Biomass.WH.Biomass.NoSolar.Biomass</t>
  </si>
  <si>
    <t>TES_per_household.kWh.CY.Res.HH.Thermal.SH.Biomass.WH.Biomass.Solar</t>
  </si>
  <si>
    <t>TES_per_household.kWh.CY.Res.HH.Thermal.SH.Biomass.WH.Biomass.Solar.Biomass</t>
  </si>
  <si>
    <t>TES_per_household.kWh.CY.Res.HH.Thermal.SH.Biomass.WH.Biomass.Solar.Solar</t>
  </si>
  <si>
    <t>TES_per_household.kWh.CY.Res.HH.Thermal.SH.Biomass.WH.LPG.NoSolar.LPG</t>
  </si>
  <si>
    <t>TES_per_household.kWh.CY.Res.HH.Thermal.SH.Biomass.WH.LPG.Solar</t>
  </si>
  <si>
    <t>TES_per_household.kWh.CY.Res.HH.Thermal.SH.Biomass.WH.LPG.Solar.LPG</t>
  </si>
  <si>
    <t>TES_per_household.kWh.CY.Res.HH.Thermal.SH.Biomass.WH.LPG.Solar.Solar</t>
  </si>
  <si>
    <t>TES_per_household.kWh.CY.Res.HH.Thermal.SH.Biomass.WH.Elc.NoSolar.Elec</t>
  </si>
  <si>
    <t>TES_per_household.kWh.CY.Res.HH.Thermal.SH.Biomass.WH.Elc.Solar</t>
  </si>
  <si>
    <t>TES_per_household.kWh.CY.Res.HH.Thermal.SH.Biomass.WH.Elc.Solar.Elec</t>
  </si>
  <si>
    <t>TES_per_household.kWh.CY.Res.HH.Thermal.SH.Biomass.WH.Elc.Solar.Solar</t>
  </si>
  <si>
    <t>TES_per_household.kWh.CY.Res.HH.Thermal.SH.Biomass.CO</t>
  </si>
  <si>
    <t>TES_per_household.kWh.CY.Res.HH.Thermal.SH.Biomass.CO.Biomass.Biomass</t>
  </si>
  <si>
    <t>TES_per_household.kWh.CY.Res.HH.Thermal.SH.Biomass.CO.LPG.LPG</t>
  </si>
  <si>
    <t>TES_per_household.kWh.CY.Res.HH.Thermal.SH.Biomass.CO.Elc.Elec</t>
  </si>
  <si>
    <t>TES_per_household.kWh.CY.Res.HH.Thermal.SH.Geo</t>
  </si>
  <si>
    <t>TES_per_household.kWh.CY.Res.HH.Thermal.SH.Geo.SH</t>
  </si>
  <si>
    <t>TES_per_household.kWh.CY.Res.HH.Thermal.SH.Geo.SH.Geo</t>
  </si>
  <si>
    <t>TES_per_household.kWh.CY.Res.HH.Thermal.SH.Geo.SH.Elec</t>
  </si>
  <si>
    <t>TES_per_household.kWh.CY.Res.HH.Thermal.SH.Geo.SC</t>
  </si>
  <si>
    <t>TES_per_household.kWh.CY.Res.HH.Thermal.SH.Geo.SC.AC.Elec</t>
  </si>
  <si>
    <t>TES_per_household.kWh.CY.Res.HH.Thermal.SH.Geo.WH</t>
  </si>
  <si>
    <t>TES_per_household.kWh.CY.Res.HH.Thermal.SH.Geo.WH.Geo.NoSolar.Geo</t>
  </si>
  <si>
    <t>TES_per_household.kWh.CY.Res.HH.Thermal.SH.Geo.WH.Geo.Solar</t>
  </si>
  <si>
    <t>TES_per_household.kWh.CY.Res.HH.Thermal.SH.Geo.WH.Geo.Solar.Geo</t>
  </si>
  <si>
    <t>TES_per_household.kWh.CY.Res.HH.Thermal.SH.Geo.WH.Geo.Solar.Solar</t>
  </si>
  <si>
    <t>TES_per_household.kWh.CY.Res.HH.Thermal.SH.Geo.WH.Elc.NoSolar.Elec</t>
  </si>
  <si>
    <t>TES_per_household.kWh.CY.Res.HH.Thermal.SH.Geo.WH.Elc.Solar</t>
  </si>
  <si>
    <t>TES_per_household.kWh.CY.Res.HH.Thermal.SH.Geo.WH.Elc.Solar.Elec</t>
  </si>
  <si>
    <t>TES_per_household.kWh.CY.Res.HH.Thermal.SH.Geo.WH.Elc.Solar.Solar</t>
  </si>
  <si>
    <t>TES_per_household.kWh.CY.Res.HH.Thermal.SH.Geo.CO</t>
  </si>
  <si>
    <t>TES_per_household.kWh.CY.Res.HH.Thermal.SH.Geo.CO.LPG.LPG</t>
  </si>
  <si>
    <t>TES_per_household.kWh.CY.Res.HH.Thermal.SH.Geo.CO.Elc.Elec</t>
  </si>
  <si>
    <t>TES_per_household.kWh.CY.Res.HH.Thermal.SH.DistrHeat</t>
  </si>
  <si>
    <t>TES_per_household.kWh.CY.Res.HH.Thermal.SH.DistrHeat.SH</t>
  </si>
  <si>
    <t>TES_per_household.kWh.CY.Res.HH.Thermal.SH.DistrHeat.SH.Steam_Distr</t>
  </si>
  <si>
    <t>TES_per_household.kWh.CY.Res.HH.Thermal.SH.DistrHeat.SH.Elec</t>
  </si>
  <si>
    <t>TES_per_household.kWh.CY.Res.HH.Thermal.SH.DistrHeat.SC</t>
  </si>
  <si>
    <t>TES_per_household.kWh.CY.Res.HH.Thermal.SH.DistrHeat.SC.AC.Elec</t>
  </si>
  <si>
    <t>TES_per_household.kWh.CY.Res.HH.Thermal.SH.DistrHeat.WH</t>
  </si>
  <si>
    <t>TES_per_household.kWh.CY.Res.HH.Thermal.SH.DistrHeat.WH.DistrHeat.NoSolar.Steam_Distr</t>
  </si>
  <si>
    <t>TES_per_household.kWh.CY.Res.HH.Thermal.SH.DistrHeat.WH.DistrHeat.Solar</t>
  </si>
  <si>
    <t>TES_per_household.kWh.CY.Res.HH.Thermal.SH.DistrHeat.WH.DistrHeat.Solar.Steam_Distr</t>
  </si>
  <si>
    <t>TES_per_household.kWh.CY.Res.HH.Thermal.SH.DistrHeat.WH.DistrHeat.Solar.Solar</t>
  </si>
  <si>
    <t>TES_per_household.kWh.CY.Res.HH.Thermal.SH.DistrHeat.WH.Elc.NoSolar.Elec</t>
  </si>
  <si>
    <t>TES_per_household.kWh.CY.Res.HH.Thermal.SH.DistrHeat.WH.Elc.Solar</t>
  </si>
  <si>
    <t>TES_per_household.kWh.CY.Res.HH.Thermal.SH.DistrHeat.WH.Elc.Solar.Elec</t>
  </si>
  <si>
    <t>TES_per_household.kWh.CY.Res.HH.Thermal.SH.DistrHeat.WH.Elc.Solar.Solar</t>
  </si>
  <si>
    <t>TES_per_household.kWh.CY.Res.HH.Thermal.SH.DistrHeat.CO</t>
  </si>
  <si>
    <t>TES_per_household.kWh.CY.Res.HH.Thermal.SH.DistrHeat.CO.LPG.LPG</t>
  </si>
  <si>
    <t>TES_per_household.kWh.CY.Res.HH.Thermal.SH.DistrHeat.CO.Elc.Elec</t>
  </si>
  <si>
    <t>TES_per_household.kWh.CY.Res.HH.Thermal.SH.AdvElc</t>
  </si>
  <si>
    <t>TES_per_household.kWh.CY.Res.HH.Thermal.SH.AdvElc.SH</t>
  </si>
  <si>
    <t>TES_per_household.kWh.CY.Res.HH.Thermal.SH.AdvElc.SH.Elec</t>
  </si>
  <si>
    <t>TES_per_household.kWh.CY.Res.HH.Thermal.SH.AdvElc.SC</t>
  </si>
  <si>
    <t>TES_per_household.kWh.CY.Res.HH.Thermal.SH.AdvElc.SC.AC.Elec</t>
  </si>
  <si>
    <t>TES_per_household.kWh.CY.Res.HH.Thermal.SH.AdvElc.WH</t>
  </si>
  <si>
    <t>TES_per_household.kWh.CY.Res.HH.Thermal.SH.AdvElc.WH.LPG.NoSolar.LPG</t>
  </si>
  <si>
    <t>TES_per_household.kWh.CY.Res.HH.Thermal.SH.AdvElc.WH.LPG.Solar</t>
  </si>
  <si>
    <t>TES_per_household.kWh.CY.Res.HH.Thermal.SH.AdvElc.WH.LPG.Solar.LPG</t>
  </si>
  <si>
    <t>TES_per_household.kWh.CY.Res.HH.Thermal.SH.AdvElc.WH.LPG.Solar.Solar</t>
  </si>
  <si>
    <t>TES_per_household.kWh.CY.Res.HH.Thermal.SH.AdvElc.WH.Elc.NoSolar.Elec</t>
  </si>
  <si>
    <t>TES_per_household.kWh.CY.Res.HH.Thermal.SH.AdvElc.WH.Elc.Solar</t>
  </si>
  <si>
    <t>TES_per_household.kWh.CY.Res.HH.Thermal.SH.AdvElc.WH.Elc.Solar.Elec</t>
  </si>
  <si>
    <t>TES_per_household.kWh.CY.Res.HH.Thermal.SH.AdvElc.WH.Elc.Solar.Solar</t>
  </si>
  <si>
    <t>TES_per_household.kWh.CY.Res.HH.Thermal.SH.AdvElc.CO</t>
  </si>
  <si>
    <t>TES_per_household.kWh.CY.Res.HH.Thermal.SH.AdvElc.CO.LPG.LPG</t>
  </si>
  <si>
    <t>TES_per_household.kWh.CY.Res.HH.Thermal.SH.AdvElc.CO.Elc.Elec</t>
  </si>
  <si>
    <t>TES_per_household.kWh.CY.Res.HH.Thermal.SH.ConvElc</t>
  </si>
  <si>
    <t>TES_per_household.kWh.CY.Res.HH.Thermal.SH.ConvElc.SH</t>
  </si>
  <si>
    <t>TES_per_household.kWh.CY.Res.HH.Thermal.SH.ConvElc.SH.Elec</t>
  </si>
  <si>
    <t>TES_per_household.kWh.CY.Res.HH.Thermal.SH.ConvElc.SC</t>
  </si>
  <si>
    <t>TES_per_household.kWh.CY.Res.HH.Thermal.SH.ConvElc.SC.AC.Elec</t>
  </si>
  <si>
    <t>TES_per_household.kWh.CY.Res.HH.Thermal.SH.ConvElc.WH</t>
  </si>
  <si>
    <t>TES_per_household.kWh.CY.Res.HH.Thermal.SH.ConvElc.WH.LPG.NoSolar.LPG</t>
  </si>
  <si>
    <t>TES_per_household.kWh.CY.Res.HH.Thermal.SH.ConvElc.WH.LPG.Solar</t>
  </si>
  <si>
    <t>TES_per_household.kWh.CY.Res.HH.Thermal.SH.ConvElc.WH.LPG.Solar.LPG</t>
  </si>
  <si>
    <t>TES_per_household.kWh.CY.Res.HH.Thermal.SH.ConvElc.WH.LPG.Solar.Solar</t>
  </si>
  <si>
    <t>TES_per_household.kWh.CY.Res.HH.Thermal.SH.ConvElc.WH.Elc.NoSolar.Elec</t>
  </si>
  <si>
    <t>TES_per_household.kWh.CY.Res.HH.Thermal.SH.ConvElc.WH.Elc.Solar</t>
  </si>
  <si>
    <t>TES_per_household.kWh.CY.Res.HH.Thermal.SH.ConvElc.WH.Elc.Solar.Elec</t>
  </si>
  <si>
    <t>TES_per_household.kWh.CY.Res.HH.Thermal.SH.ConvElc.WH.Elc.Solar.Solar</t>
  </si>
  <si>
    <t>TES_per_household.kWh.CY.Res.HH.Thermal.SH.ConvElc.CO</t>
  </si>
  <si>
    <t>TES_per_household.kWh.CY.Res.HH.Thermal.SH.ConvElc.CO.LPG.LPG</t>
  </si>
  <si>
    <t>TES_per_household.kWh.CY.Res.HH.Thermal.SH.ConvElc.CO.Elc.Elec</t>
  </si>
  <si>
    <t>CY - CO2 emissions per household (detailed structure)</t>
  </si>
  <si>
    <t>EMI_per_household.kgCO2.CY.Res.HH.Thermal.SH.Solids</t>
  </si>
  <si>
    <t>EMI_per_household.kgCO2.CY.Res.HH.Thermal.SH.Solids.SH</t>
  </si>
  <si>
    <t>EMI_per_household.kgCO2.CY.Res.HH.Thermal.SH.Solids.SH.Solids</t>
  </si>
  <si>
    <t>EMI_per_household.kgCO2.CY.Res.HH.Thermal.SH.Solids.SH.Elec</t>
  </si>
  <si>
    <t>EMI_per_household.kgCO2.CY.Res.HH.Thermal.SH.Solids.SC</t>
  </si>
  <si>
    <t>EMI_per_household.kgCO2.CY.Res.HH.Thermal.SH.Solids.SC.AC.Elec</t>
  </si>
  <si>
    <t>EMI_per_household.kgCO2.CY.Res.HH.Thermal.SH.Solids.WH</t>
  </si>
  <si>
    <t>EMI_per_household.kgCO2.CY.Res.HH.Thermal.SH.Solids.WH.Solids.NoSolar.Solids</t>
  </si>
  <si>
    <t>EMI_per_household.kgCO2.CY.Res.HH.Thermal.SH.Solids.WH.LPG.NoSolar.LPG</t>
  </si>
  <si>
    <t>EMI_per_household.kgCO2.CY.Res.HH.Thermal.SH.Solids.WH.LPG.Solar</t>
  </si>
  <si>
    <t>EMI_per_household.kgCO2.CY.Res.HH.Thermal.SH.Solids.WH.LPG.Solar.LPG</t>
  </si>
  <si>
    <t>EMI_per_household.kgCO2.CY.Res.HH.Thermal.SH.Solids.WH.LPG.Solar.Solar</t>
  </si>
  <si>
    <t>EMI_per_household.kgCO2.CY.Res.HH.Thermal.SH.Solids.WH.Elc.NoSolar.Elec</t>
  </si>
  <si>
    <t>EMI_per_household.kgCO2.CY.Res.HH.Thermal.SH.Solids.WH.Elc.Solar</t>
  </si>
  <si>
    <t>EMI_per_household.kgCO2.CY.Res.HH.Thermal.SH.Solids.WH.Elc.Solar.Elec</t>
  </si>
  <si>
    <t>EMI_per_household.kgCO2.CY.Res.HH.Thermal.SH.Solids.WH.Elc.Solar.Solar</t>
  </si>
  <si>
    <t>EMI_per_household.kgCO2.CY.Res.HH.Thermal.SH.Solids.CO</t>
  </si>
  <si>
    <t>EMI_per_household.kgCO2.CY.Res.HH.Thermal.SH.Solids.CO.Solids.Solids</t>
  </si>
  <si>
    <t>EMI_per_household.kgCO2.CY.Res.HH.Thermal.SH.Solids.CO.LPG.LPG</t>
  </si>
  <si>
    <t>EMI_per_household.kgCO2.CY.Res.HH.Thermal.SH.Solids.CO.Elc.Elec</t>
  </si>
  <si>
    <t>EMI_per_household.kgCO2.CY.Res.HH.Thermal.SH.LPG</t>
  </si>
  <si>
    <t>EMI_per_household.kgCO2.CY.Res.HH.Thermal.SH.LPG.SH</t>
  </si>
  <si>
    <t>EMI_per_household.kgCO2.CY.Res.HH.Thermal.SH.LPG.SH.LPG</t>
  </si>
  <si>
    <t>EMI_per_household.kgCO2.CY.Res.HH.Thermal.SH.LPG.SH.Elec</t>
  </si>
  <si>
    <t>EMI_per_household.kgCO2.CY.Res.HH.Thermal.SH.LPG.SC</t>
  </si>
  <si>
    <t>EMI_per_household.kgCO2.CY.Res.HH.Thermal.SH.LPG.SC.AC.Elec</t>
  </si>
  <si>
    <t>EMI_per_household.kgCO2.CY.Res.HH.Thermal.SH.LPG.WH</t>
  </si>
  <si>
    <t>EMI_per_household.kgCO2.CY.Res.HH.Thermal.SH.LPG.WH.LPG.NoSolar.LPG</t>
  </si>
  <si>
    <t>EMI_per_household.kgCO2.CY.Res.HH.Thermal.SH.LPG.WH.LPG.Solar</t>
  </si>
  <si>
    <t>EMI_per_household.kgCO2.CY.Res.HH.Thermal.SH.LPG.WH.LPG.Solar.LPG</t>
  </si>
  <si>
    <t>EMI_per_household.kgCO2.CY.Res.HH.Thermal.SH.LPG.WH.LPG.Solar.Solar</t>
  </si>
  <si>
    <t>EMI_per_household.kgCO2.CY.Res.HH.Thermal.SH.LPG.WH.Elc.NoSolar.Elec</t>
  </si>
  <si>
    <t>EMI_per_household.kgCO2.CY.Res.HH.Thermal.SH.LPG.WH.Elc.Solar</t>
  </si>
  <si>
    <t>EMI_per_household.kgCO2.CY.Res.HH.Thermal.SH.LPG.WH.Elc.Solar.Elec</t>
  </si>
  <si>
    <t>EMI_per_household.kgCO2.CY.Res.HH.Thermal.SH.LPG.WH.Elc.Solar.Solar</t>
  </si>
  <si>
    <t>EMI_per_household.kgCO2.CY.Res.HH.Thermal.SH.LPG.CO</t>
  </si>
  <si>
    <t>EMI_per_household.kgCO2.CY.Res.HH.Thermal.SH.LPG.CO.LPG.LPG</t>
  </si>
  <si>
    <t>EMI_per_household.kgCO2.CY.Res.HH.Thermal.SH.LPG.CO.Elc.Elec</t>
  </si>
  <si>
    <t>EMI_per_household.kgCO2.CY.Res.HH.Thermal.SH.Oil</t>
  </si>
  <si>
    <t>EMI_per_household.kgCO2.CY.Res.HH.Thermal.SH.Oil.SH</t>
  </si>
  <si>
    <t>EMI_per_household.kgCO2.CY.Res.HH.Thermal.SH.Oil.SH.Oil</t>
  </si>
  <si>
    <t>EMI_per_household.kgCO2.CY.Res.HH.Thermal.SH.Oil.SH.Elec</t>
  </si>
  <si>
    <t>EMI_per_household.kgCO2.CY.Res.HH.Thermal.SH.Oil.SC</t>
  </si>
  <si>
    <t>EMI_per_household.kgCO2.CY.Res.HH.Thermal.SH.Oil.SC.AC.Elec</t>
  </si>
  <si>
    <t>EMI_per_household.kgCO2.CY.Res.HH.Thermal.SH.Oil.WH</t>
  </si>
  <si>
    <t>EMI_per_household.kgCO2.CY.Res.HH.Thermal.SH.Oil.WH.Oil.NoSolar.Oil</t>
  </si>
  <si>
    <t>EMI_per_household.kgCO2.CY.Res.HH.Thermal.SH.Oil.WH.Oil.Solar</t>
  </si>
  <si>
    <t>EMI_per_household.kgCO2.CY.Res.HH.Thermal.SH.Oil.WH.Oil.Solar.Oil</t>
  </si>
  <si>
    <t>EMI_per_household.kgCO2.CY.Res.HH.Thermal.SH.Oil.WH.Oil.Solar.Solar</t>
  </si>
  <si>
    <t>EMI_per_household.kgCO2.CY.Res.HH.Thermal.SH.Oil.WH.Elc.NoSolar.Elec</t>
  </si>
  <si>
    <t>EMI_per_household.kgCO2.CY.Res.HH.Thermal.SH.Oil.WH.Elc.Solar</t>
  </si>
  <si>
    <t>EMI_per_household.kgCO2.CY.Res.HH.Thermal.SH.Oil.WH.Elc.Solar.Elec</t>
  </si>
  <si>
    <t>EMI_per_household.kgCO2.CY.Res.HH.Thermal.SH.Oil.WH.Elc.Solar.Solar</t>
  </si>
  <si>
    <t>EMI_per_household.kgCO2.CY.Res.HH.Thermal.SH.Oil.CO</t>
  </si>
  <si>
    <t>EMI_per_household.kgCO2.CY.Res.HH.Thermal.SH.Oil.CO.LPG.LPG</t>
  </si>
  <si>
    <t>EMI_per_household.kgCO2.CY.Res.HH.Thermal.SH.Oil.CO.Elc.Elec</t>
  </si>
  <si>
    <t>EMI_per_household.kgCO2.CY.Res.HH.Thermal.SH.Gas</t>
  </si>
  <si>
    <t>EMI_per_household.kgCO2.CY.Res.HH.Thermal.SH.Gas.SH</t>
  </si>
  <si>
    <t>EMI_per_household.kgCO2.CY.Res.HH.Thermal.SH.Gas.SH.Gas</t>
  </si>
  <si>
    <t>EMI_per_household.kgCO2.CY.Res.HH.Thermal.SH.Gas.SH.Elec</t>
  </si>
  <si>
    <t>EMI_per_household.kgCO2.CY.Res.HH.Thermal.SH.Gas.SC</t>
  </si>
  <si>
    <t>EMI_per_household.kgCO2.CY.Res.HH.Thermal.SH.Gas.SC.AC.Elec</t>
  </si>
  <si>
    <t>EMI_per_household.kgCO2.CY.Res.HH.Thermal.SH.Gas.WH</t>
  </si>
  <si>
    <t>EMI_per_household.kgCO2.CY.Res.HH.Thermal.SH.Gas.WH.Gas.NoSolar.Gas</t>
  </si>
  <si>
    <t>EMI_per_household.kgCO2.CY.Res.HH.Thermal.SH.Gas.WH.Gas.Solar</t>
  </si>
  <si>
    <t>EMI_per_household.kgCO2.CY.Res.HH.Thermal.SH.Gas.WH.Gas.Solar.Gas</t>
  </si>
  <si>
    <t>EMI_per_household.kgCO2.CY.Res.HH.Thermal.SH.Gas.WH.Gas.Solar.Solar</t>
  </si>
  <si>
    <t>EMI_per_household.kgCO2.CY.Res.HH.Thermal.SH.Gas.WH.Elc.NoSolar.Elec</t>
  </si>
  <si>
    <t>EMI_per_household.kgCO2.CY.Res.HH.Thermal.SH.Gas.WH.Elc.Solar</t>
  </si>
  <si>
    <t>EMI_per_household.kgCO2.CY.Res.HH.Thermal.SH.Gas.WH.Elc.Solar.Elec</t>
  </si>
  <si>
    <t>EMI_per_household.kgCO2.CY.Res.HH.Thermal.SH.Gas.WH.Elc.Solar.Solar</t>
  </si>
  <si>
    <t>EMI_per_household.kgCO2.CY.Res.HH.Thermal.SH.Gas.CO</t>
  </si>
  <si>
    <t>EMI_per_household.kgCO2.CY.Res.HH.Thermal.SH.Gas.CO.Gas.Gas</t>
  </si>
  <si>
    <t>EMI_per_household.kgCO2.CY.Res.HH.Thermal.SH.Gas.CO.Elc.Elec</t>
  </si>
  <si>
    <t>EMI_per_household.kgCO2.CY.Res.HH.Thermal.SH.Biomass</t>
  </si>
  <si>
    <t>EMI_per_household.kgCO2.CY.Res.HH.Thermal.SH.Biomass.SH</t>
  </si>
  <si>
    <t>EMI_per_household.kgCO2.CY.Res.HH.Thermal.SH.Biomass.SH.Biomass</t>
  </si>
  <si>
    <t>EMI_per_household.kgCO2.CY.Res.HH.Thermal.SH.Biomass.SH.Elec</t>
  </si>
  <si>
    <t>EMI_per_household.kgCO2.CY.Res.HH.Thermal.SH.Biomass.SC</t>
  </si>
  <si>
    <t>EMI_per_household.kgCO2.CY.Res.HH.Thermal.SH.Biomass.SC.AC.Elec</t>
  </si>
  <si>
    <t>EMI_per_household.kgCO2.CY.Res.HH.Thermal.SH.Biomass.WH</t>
  </si>
  <si>
    <t>EMI_per_household.kgCO2.CY.Res.HH.Thermal.SH.Biomass.WH.Biomass.NoSolar.Biomass</t>
  </si>
  <si>
    <t>EMI_per_household.kgCO2.CY.Res.HH.Thermal.SH.Biomass.WH.Biomass.Solar</t>
  </si>
  <si>
    <t>EMI_per_household.kgCO2.CY.Res.HH.Thermal.SH.Biomass.WH.Biomass.Solar.Biomass</t>
  </si>
  <si>
    <t>EMI_per_household.kgCO2.CY.Res.HH.Thermal.SH.Biomass.WH.Biomass.Solar.Solar</t>
  </si>
  <si>
    <t>EMI_per_household.kgCO2.CY.Res.HH.Thermal.SH.Biomass.WH.LPG.NoSolar.LPG</t>
  </si>
  <si>
    <t>EMI_per_household.kgCO2.CY.Res.HH.Thermal.SH.Biomass.WH.LPG.Solar</t>
  </si>
  <si>
    <t>EMI_per_household.kgCO2.CY.Res.HH.Thermal.SH.Biomass.WH.LPG.Solar.LPG</t>
  </si>
  <si>
    <t>EMI_per_household.kgCO2.CY.Res.HH.Thermal.SH.Biomass.WH.LPG.Solar.Solar</t>
  </si>
  <si>
    <t>EMI_per_household.kgCO2.CY.Res.HH.Thermal.SH.Biomass.WH.Elc.NoSolar.Elec</t>
  </si>
  <si>
    <t>EMI_per_household.kgCO2.CY.Res.HH.Thermal.SH.Biomass.WH.Elc.Solar</t>
  </si>
  <si>
    <t>EMI_per_household.kgCO2.CY.Res.HH.Thermal.SH.Biomass.WH.Elc.Solar.Elec</t>
  </si>
  <si>
    <t>EMI_per_household.kgCO2.CY.Res.HH.Thermal.SH.Biomass.WH.Elc.Solar.Solar</t>
  </si>
  <si>
    <t>EMI_per_household.kgCO2.CY.Res.HH.Thermal.SH.Biomass.CO</t>
  </si>
  <si>
    <t>EMI_per_household.kgCO2.CY.Res.HH.Thermal.SH.Biomass.CO.Biomass.Biomass</t>
  </si>
  <si>
    <t>EMI_per_household.kgCO2.CY.Res.HH.Thermal.SH.Biomass.CO.LPG.LPG</t>
  </si>
  <si>
    <t>EMI_per_household.kgCO2.CY.Res.HH.Thermal.SH.Biomass.CO.Elc.Elec</t>
  </si>
  <si>
    <t>EMI_per_household.kgCO2.CY.Res.HH.Thermal.SH.Geo</t>
  </si>
  <si>
    <t>EMI_per_household.kgCO2.CY.Res.HH.Thermal.SH.Geo.SH</t>
  </si>
  <si>
    <t>EMI_per_household.kgCO2.CY.Res.HH.Thermal.SH.Geo.SH.Geo</t>
  </si>
  <si>
    <t>EMI_per_household.kgCO2.CY.Res.HH.Thermal.SH.Geo.SH.Elec</t>
  </si>
  <si>
    <t>EMI_per_household.kgCO2.CY.Res.HH.Thermal.SH.Geo.SC</t>
  </si>
  <si>
    <t>EMI_per_household.kgCO2.CY.Res.HH.Thermal.SH.Geo.SC.AC.Elec</t>
  </si>
  <si>
    <t>EMI_per_household.kgCO2.CY.Res.HH.Thermal.SH.Geo.WH</t>
  </si>
  <si>
    <t>EMI_per_household.kgCO2.CY.Res.HH.Thermal.SH.Geo.WH.Geo.NoSolar.Geo</t>
  </si>
  <si>
    <t>EMI_per_household.kgCO2.CY.Res.HH.Thermal.SH.Geo.WH.Geo.Solar</t>
  </si>
  <si>
    <t>EMI_per_household.kgCO2.CY.Res.HH.Thermal.SH.Geo.WH.Geo.Solar.Geo</t>
  </si>
  <si>
    <t>EMI_per_household.kgCO2.CY.Res.HH.Thermal.SH.Geo.WH.Geo.Solar.Solar</t>
  </si>
  <si>
    <t>EMI_per_household.kgCO2.CY.Res.HH.Thermal.SH.Geo.WH.Elc.NoSolar.Elec</t>
  </si>
  <si>
    <t>EMI_per_household.kgCO2.CY.Res.HH.Thermal.SH.Geo.WH.Elc.Solar</t>
  </si>
  <si>
    <t>EMI_per_household.kgCO2.CY.Res.HH.Thermal.SH.Geo.WH.Elc.Solar.Elec</t>
  </si>
  <si>
    <t>EMI_per_household.kgCO2.CY.Res.HH.Thermal.SH.Geo.WH.Elc.Solar.Solar</t>
  </si>
  <si>
    <t>EMI_per_household.kgCO2.CY.Res.HH.Thermal.SH.Geo.CO</t>
  </si>
  <si>
    <t>EMI_per_household.kgCO2.CY.Res.HH.Thermal.SH.Geo.CO.LPG.LPG</t>
  </si>
  <si>
    <t>EMI_per_household.kgCO2.CY.Res.HH.Thermal.SH.Geo.CO.Elc.Elec</t>
  </si>
  <si>
    <t>EMI_per_household.kgCO2.CY.Res.HH.Thermal.SH.DistrHeat</t>
  </si>
  <si>
    <t>EMI_per_household.kgCO2.CY.Res.HH.Thermal.SH.DistrHeat.SH</t>
  </si>
  <si>
    <t>EMI_per_household.kgCO2.CY.Res.HH.Thermal.SH.DistrHeat.SH.Steam_Distr</t>
  </si>
  <si>
    <t>EMI_per_household.kgCO2.CY.Res.HH.Thermal.SH.DistrHeat.SH.Elec</t>
  </si>
  <si>
    <t>EMI_per_household.kgCO2.CY.Res.HH.Thermal.SH.DistrHeat.SC</t>
  </si>
  <si>
    <t>EMI_per_household.kgCO2.CY.Res.HH.Thermal.SH.DistrHeat.SC.AC.Elec</t>
  </si>
  <si>
    <t>EMI_per_household.kgCO2.CY.Res.HH.Thermal.SH.DistrHeat.WH</t>
  </si>
  <si>
    <t>EMI_per_household.kgCO2.CY.Res.HH.Thermal.SH.DistrHeat.WH.DistrHeat.NoSolar.Steam_Distr</t>
  </si>
  <si>
    <t>EMI_per_household.kgCO2.CY.Res.HH.Thermal.SH.DistrHeat.WH.DistrHeat.Solar</t>
  </si>
  <si>
    <t>EMI_per_household.kgCO2.CY.Res.HH.Thermal.SH.DistrHeat.WH.DistrHeat.Solar.Steam_Distr</t>
  </si>
  <si>
    <t>EMI_per_household.kgCO2.CY.Res.HH.Thermal.SH.DistrHeat.WH.DistrHeat.Solar.Solar</t>
  </si>
  <si>
    <t>EMI_per_household.kgCO2.CY.Res.HH.Thermal.SH.DistrHeat.WH.Elc.NoSolar.Elec</t>
  </si>
  <si>
    <t>EMI_per_household.kgCO2.CY.Res.HH.Thermal.SH.DistrHeat.WH.Elc.Solar</t>
  </si>
  <si>
    <t>EMI_per_household.kgCO2.CY.Res.HH.Thermal.SH.DistrHeat.WH.Elc.Solar.Elec</t>
  </si>
  <si>
    <t>EMI_per_household.kgCO2.CY.Res.HH.Thermal.SH.DistrHeat.WH.Elc.Solar.Solar</t>
  </si>
  <si>
    <t>EMI_per_household.kgCO2.CY.Res.HH.Thermal.SH.DistrHeat.CO</t>
  </si>
  <si>
    <t>EMI_per_household.kgCO2.CY.Res.HH.Thermal.SH.DistrHeat.CO.LPG.LPG</t>
  </si>
  <si>
    <t>EMI_per_household.kgCO2.CY.Res.HH.Thermal.SH.DistrHeat.CO.Elc.Elec</t>
  </si>
  <si>
    <t>EMI_per_household.kgCO2.CY.Res.HH.Thermal.SH.AdvElc</t>
  </si>
  <si>
    <t>EMI_per_household.kgCO2.CY.Res.HH.Thermal.SH.AdvElc.SH</t>
  </si>
  <si>
    <t>EMI_per_household.kgCO2.CY.Res.HH.Thermal.SH.AdvElc.SH.Elec</t>
  </si>
  <si>
    <t>EMI_per_household.kgCO2.CY.Res.HH.Thermal.SH.AdvElc.SC</t>
  </si>
  <si>
    <t>EMI_per_household.kgCO2.CY.Res.HH.Thermal.SH.AdvElc.SC.AC.Elec</t>
  </si>
  <si>
    <t>EMI_per_household.kgCO2.CY.Res.HH.Thermal.SH.AdvElc.WH</t>
  </si>
  <si>
    <t>EMI_per_household.kgCO2.CY.Res.HH.Thermal.SH.AdvElc.WH.LPG.NoSolar.LPG</t>
  </si>
  <si>
    <t>EMI_per_household.kgCO2.CY.Res.HH.Thermal.SH.AdvElc.WH.LPG.Solar</t>
  </si>
  <si>
    <t>EMI_per_household.kgCO2.CY.Res.HH.Thermal.SH.AdvElc.WH.LPG.Solar.LPG</t>
  </si>
  <si>
    <t>EMI_per_household.kgCO2.CY.Res.HH.Thermal.SH.AdvElc.WH.LPG.Solar.Solar</t>
  </si>
  <si>
    <t>EMI_per_household.kgCO2.CY.Res.HH.Thermal.SH.AdvElc.WH.Elc.NoSolar.Elec</t>
  </si>
  <si>
    <t>EMI_per_household.kgCO2.CY.Res.HH.Thermal.SH.AdvElc.WH.Elc.Solar</t>
  </si>
  <si>
    <t>EMI_per_household.kgCO2.CY.Res.HH.Thermal.SH.AdvElc.WH.Elc.Solar.Elec</t>
  </si>
  <si>
    <t>EMI_per_household.kgCO2.CY.Res.HH.Thermal.SH.AdvElc.WH.Elc.Solar.Solar</t>
  </si>
  <si>
    <t>EMI_per_household.kgCO2.CY.Res.HH.Thermal.SH.AdvElc.CO</t>
  </si>
  <si>
    <t>EMI_per_household.kgCO2.CY.Res.HH.Thermal.SH.AdvElc.CO.LPG.LPG</t>
  </si>
  <si>
    <t>EMI_per_household.kgCO2.CY.Res.HH.Thermal.SH.AdvElc.CO.Elc.Elec</t>
  </si>
  <si>
    <t>EMI_per_household.kgCO2.CY.Res.HH.Thermal.SH.ConvElc</t>
  </si>
  <si>
    <t>EMI_per_household.kgCO2.CY.Res.HH.Thermal.SH.ConvElc.SH</t>
  </si>
  <si>
    <t>EMI_per_household.kgCO2.CY.Res.HH.Thermal.SH.ConvElc.SH.Elec</t>
  </si>
  <si>
    <t>EMI_per_household.kgCO2.CY.Res.HH.Thermal.SH.ConvElc.SC</t>
  </si>
  <si>
    <t>EMI_per_household.kgCO2.CY.Res.HH.Thermal.SH.ConvElc.SC.AC.Elec</t>
  </si>
  <si>
    <t>EMI_per_household.kgCO2.CY.Res.HH.Thermal.SH.ConvElc.WH</t>
  </si>
  <si>
    <t>EMI_per_household.kgCO2.CY.Res.HH.Thermal.SH.ConvElc.WH.LPG.NoSolar.LPG</t>
  </si>
  <si>
    <t>EMI_per_household.kgCO2.CY.Res.HH.Thermal.SH.ConvElc.WH.LPG.Solar</t>
  </si>
  <si>
    <t>EMI_per_household.kgCO2.CY.Res.HH.Thermal.SH.ConvElc.WH.LPG.Solar.LPG</t>
  </si>
  <si>
    <t>EMI_per_household.kgCO2.CY.Res.HH.Thermal.SH.ConvElc.WH.LPG.Solar.Solar</t>
  </si>
  <si>
    <t>EMI_per_household.kgCO2.CY.Res.HH.Thermal.SH.ConvElc.WH.Elc.NoSolar.Elec</t>
  </si>
  <si>
    <t>EMI_per_household.kgCO2.CY.Res.HH.Thermal.SH.ConvElc.WH.Elc.Solar</t>
  </si>
  <si>
    <t>EMI_per_household.kgCO2.CY.Res.HH.Thermal.SH.ConvElc.WH.Elc.Solar.Elec</t>
  </si>
  <si>
    <t>EMI_per_household.kgCO2.CY.Res.HH.Thermal.SH.ConvElc.WH.Elc.Solar.Solar</t>
  </si>
  <si>
    <t>EMI_per_household.kgCO2.CY.Res.HH.Thermal.SH.ConvElc.CO</t>
  </si>
  <si>
    <t>EMI_per_household.kgCO2.CY.Res.HH.Thermal.SH.ConvElc.CO.LPG.LPG</t>
  </si>
  <si>
    <t>EMI_per_household.kgCO2.CY.Res.HH.Thermal.SH.ConvElc.CO.Elc.Elec</t>
  </si>
  <si>
    <t>CY - Final energy consumption per surface area (detailed structure)</t>
  </si>
  <si>
    <t>FEC_per_sqm.kWh.CY.Res.HH.Thermal.SH.Solids</t>
  </si>
  <si>
    <t>FEC_per_sqm.kWh.CY.Res.HH.Thermal.SH.Solids.SH</t>
  </si>
  <si>
    <t>FEC_per_sqm.kWh.CY.Res.HH.Thermal.SH.Solids.SH.Solids</t>
  </si>
  <si>
    <t>FEC_per_sqm.kWh.CY.Res.HH.Thermal.SH.Solids.SH.Elec</t>
  </si>
  <si>
    <t>FEC_per_sqm.kWh.CY.Res.HH.Thermal.SH.Solids.SC</t>
  </si>
  <si>
    <t>FEC_per_sqm.kWh.CY.Res.HH.Thermal.SH.Solids.SC.AC.Elec</t>
  </si>
  <si>
    <t>FEC_per_sqm.kWh.CY.Res.HH.Thermal.SH.Solids.WH</t>
  </si>
  <si>
    <t>FEC_per_sqm.kWh.CY.Res.HH.Thermal.SH.Solids.WH.Solids.NoSolar.Solids</t>
  </si>
  <si>
    <t>FEC_per_sqm.kWh.CY.Res.HH.Thermal.SH.Solids.WH.LPG.NoSolar.LPG</t>
  </si>
  <si>
    <t>FEC_per_sqm.kWh.CY.Res.HH.Thermal.SH.Solids.WH.LPG.Solar</t>
  </si>
  <si>
    <t>FEC_per_sqm.kWh.CY.Res.HH.Thermal.SH.Solids.WH.LPG.Solar.LPG</t>
  </si>
  <si>
    <t>FEC_per_sqm.kWh.CY.Res.HH.Thermal.SH.Solids.WH.LPG.Solar.Solar</t>
  </si>
  <si>
    <t>FEC_per_sqm.kWh.CY.Res.HH.Thermal.SH.Solids.WH.Elc.NoSolar.Elec</t>
  </si>
  <si>
    <t>FEC_per_sqm.kWh.CY.Res.HH.Thermal.SH.Solids.WH.Elc.Solar</t>
  </si>
  <si>
    <t>FEC_per_sqm.kWh.CY.Res.HH.Thermal.SH.Solids.WH.Elc.Solar.Elec</t>
  </si>
  <si>
    <t>FEC_per_sqm.kWh.CY.Res.HH.Thermal.SH.Solids.WH.Elc.Solar.Solar</t>
  </si>
  <si>
    <t>FEC_per_sqm.kWh.CY.Res.HH.Thermal.SH.Solids.CO</t>
  </si>
  <si>
    <t>FEC_per_sqm.kWh.CY.Res.HH.Thermal.SH.Solids.CO.Solids.Solids</t>
  </si>
  <si>
    <t>FEC_per_sqm.kWh.CY.Res.HH.Thermal.SH.Solids.CO.LPG.LPG</t>
  </si>
  <si>
    <t>FEC_per_sqm.kWh.CY.Res.HH.Thermal.SH.Solids.CO.Elc.Elec</t>
  </si>
  <si>
    <t>FEC_per_sqm.kWh.CY.Res.HH.Thermal.SH.LPG</t>
  </si>
  <si>
    <t>FEC_per_sqm.kWh.CY.Res.HH.Thermal.SH.LPG.SH</t>
  </si>
  <si>
    <t>FEC_per_sqm.kWh.CY.Res.HH.Thermal.SH.LPG.SH.LPG</t>
  </si>
  <si>
    <t>FEC_per_sqm.kWh.CY.Res.HH.Thermal.SH.LPG.SH.Elec</t>
  </si>
  <si>
    <t>FEC_per_sqm.kWh.CY.Res.HH.Thermal.SH.LPG.SC</t>
  </si>
  <si>
    <t>FEC_per_sqm.kWh.CY.Res.HH.Thermal.SH.LPG.SC.AC.Elec</t>
  </si>
  <si>
    <t>FEC_per_sqm.kWh.CY.Res.HH.Thermal.SH.LPG.WH</t>
  </si>
  <si>
    <t>FEC_per_sqm.kWh.CY.Res.HH.Thermal.SH.LPG.WH.LPG.NoSolar.LPG</t>
  </si>
  <si>
    <t>FEC_per_sqm.kWh.CY.Res.HH.Thermal.SH.LPG.WH.LPG.Solar</t>
  </si>
  <si>
    <t>FEC_per_sqm.kWh.CY.Res.HH.Thermal.SH.LPG.WH.LPG.Solar.LPG</t>
  </si>
  <si>
    <t>FEC_per_sqm.kWh.CY.Res.HH.Thermal.SH.LPG.WH.LPG.Solar.Solar</t>
  </si>
  <si>
    <t>FEC_per_sqm.kWh.CY.Res.HH.Thermal.SH.LPG.WH.Elc.NoSolar.Elec</t>
  </si>
  <si>
    <t>FEC_per_sqm.kWh.CY.Res.HH.Thermal.SH.LPG.WH.Elc.Solar</t>
  </si>
  <si>
    <t>FEC_per_sqm.kWh.CY.Res.HH.Thermal.SH.LPG.WH.Elc.Solar.Elec</t>
  </si>
  <si>
    <t>FEC_per_sqm.kWh.CY.Res.HH.Thermal.SH.LPG.WH.Elc.Solar.Solar</t>
  </si>
  <si>
    <t>FEC_per_sqm.kWh.CY.Res.HH.Thermal.SH.LPG.CO</t>
  </si>
  <si>
    <t>FEC_per_sqm.kWh.CY.Res.HH.Thermal.SH.LPG.CO.LPG.LPG</t>
  </si>
  <si>
    <t>FEC_per_sqm.kWh.CY.Res.HH.Thermal.SH.LPG.CO.Elc.Elec</t>
  </si>
  <si>
    <t>FEC_per_sqm.kWh.CY.Res.HH.Thermal.SH.Oil</t>
  </si>
  <si>
    <t>FEC_per_sqm.kWh.CY.Res.HH.Thermal.SH.Oil.SH</t>
  </si>
  <si>
    <t>FEC_per_sqm.kWh.CY.Res.HH.Thermal.SH.Oil.SH.Oil</t>
  </si>
  <si>
    <t>FEC_per_sqm.kWh.CY.Res.HH.Thermal.SH.Oil.SH.Elec</t>
  </si>
  <si>
    <t>FEC_per_sqm.kWh.CY.Res.HH.Thermal.SH.Oil.SC</t>
  </si>
  <si>
    <t>FEC_per_sqm.kWh.CY.Res.HH.Thermal.SH.Oil.SC.AC.Elec</t>
  </si>
  <si>
    <t>FEC_per_sqm.kWh.CY.Res.HH.Thermal.SH.Oil.WH</t>
  </si>
  <si>
    <t>FEC_per_sqm.kWh.CY.Res.HH.Thermal.SH.Oil.WH.Oil.NoSolar.Oil</t>
  </si>
  <si>
    <t>FEC_per_sqm.kWh.CY.Res.HH.Thermal.SH.Oil.WH.Oil.Solar</t>
  </si>
  <si>
    <t>FEC_per_sqm.kWh.CY.Res.HH.Thermal.SH.Oil.WH.Oil.Solar.Oil</t>
  </si>
  <si>
    <t>FEC_per_sqm.kWh.CY.Res.HH.Thermal.SH.Oil.WH.Oil.Solar.Solar</t>
  </si>
  <si>
    <t>FEC_per_sqm.kWh.CY.Res.HH.Thermal.SH.Oil.WH.Elc.NoSolar.Elec</t>
  </si>
  <si>
    <t>FEC_per_sqm.kWh.CY.Res.HH.Thermal.SH.Oil.WH.Elc.Solar</t>
  </si>
  <si>
    <t>FEC_per_sqm.kWh.CY.Res.HH.Thermal.SH.Oil.WH.Elc.Solar.Elec</t>
  </si>
  <si>
    <t>FEC_per_sqm.kWh.CY.Res.HH.Thermal.SH.Oil.WH.Elc.Solar.Solar</t>
  </si>
  <si>
    <t>FEC_per_sqm.kWh.CY.Res.HH.Thermal.SH.Oil.CO</t>
  </si>
  <si>
    <t>FEC_per_sqm.kWh.CY.Res.HH.Thermal.SH.Oil.CO.LPG.LPG</t>
  </si>
  <si>
    <t>FEC_per_sqm.kWh.CY.Res.HH.Thermal.SH.Oil.CO.Elc.Elec</t>
  </si>
  <si>
    <t>FEC_per_sqm.kWh.CY.Res.HH.Thermal.SH.Gas</t>
  </si>
  <si>
    <t>FEC_per_sqm.kWh.CY.Res.HH.Thermal.SH.Gas.SH</t>
  </si>
  <si>
    <t>FEC_per_sqm.kWh.CY.Res.HH.Thermal.SH.Gas.SH.Gas</t>
  </si>
  <si>
    <t>FEC_per_sqm.kWh.CY.Res.HH.Thermal.SH.Gas.SH.Elec</t>
  </si>
  <si>
    <t>FEC_per_sqm.kWh.CY.Res.HH.Thermal.SH.Gas.SC</t>
  </si>
  <si>
    <t>FEC_per_sqm.kWh.CY.Res.HH.Thermal.SH.Gas.SC.AC.Elec</t>
  </si>
  <si>
    <t>FEC_per_sqm.kWh.CY.Res.HH.Thermal.SH.Gas.WH</t>
  </si>
  <si>
    <t>FEC_per_sqm.kWh.CY.Res.HH.Thermal.SH.Gas.WH.Gas.NoSolar.Gas</t>
  </si>
  <si>
    <t>FEC_per_sqm.kWh.CY.Res.HH.Thermal.SH.Gas.WH.Gas.Solar</t>
  </si>
  <si>
    <t>FEC_per_sqm.kWh.CY.Res.HH.Thermal.SH.Gas.WH.Gas.Solar.Gas</t>
  </si>
  <si>
    <t>FEC_per_sqm.kWh.CY.Res.HH.Thermal.SH.Gas.WH.Gas.Solar.Solar</t>
  </si>
  <si>
    <t>FEC_per_sqm.kWh.CY.Res.HH.Thermal.SH.Gas.WH.Elc.NoSolar.Elec</t>
  </si>
  <si>
    <t>FEC_per_sqm.kWh.CY.Res.HH.Thermal.SH.Gas.WH.Elc.Solar</t>
  </si>
  <si>
    <t>FEC_per_sqm.kWh.CY.Res.HH.Thermal.SH.Gas.WH.Elc.Solar.Elec</t>
  </si>
  <si>
    <t>FEC_per_sqm.kWh.CY.Res.HH.Thermal.SH.Gas.WH.Elc.Solar.Solar</t>
  </si>
  <si>
    <t>FEC_per_sqm.kWh.CY.Res.HH.Thermal.SH.Gas.CO</t>
  </si>
  <si>
    <t>FEC_per_sqm.kWh.CY.Res.HH.Thermal.SH.Gas.CO.Gas.Gas</t>
  </si>
  <si>
    <t>FEC_per_sqm.kWh.CY.Res.HH.Thermal.SH.Gas.CO.Elc.Elec</t>
  </si>
  <si>
    <t>FEC_per_sqm.kWh.CY.Res.HH.Thermal.SH.Biomass</t>
  </si>
  <si>
    <t>FEC_per_sqm.kWh.CY.Res.HH.Thermal.SH.Biomass.SH</t>
  </si>
  <si>
    <t>FEC_per_sqm.kWh.CY.Res.HH.Thermal.SH.Biomass.SH.Biomass</t>
  </si>
  <si>
    <t>FEC_per_sqm.kWh.CY.Res.HH.Thermal.SH.Biomass.SH.Elec</t>
  </si>
  <si>
    <t>FEC_per_sqm.kWh.CY.Res.HH.Thermal.SH.Biomass.SC</t>
  </si>
  <si>
    <t>FEC_per_sqm.kWh.CY.Res.HH.Thermal.SH.Biomass.SC.AC.Elec</t>
  </si>
  <si>
    <t>FEC_per_sqm.kWh.CY.Res.HH.Thermal.SH.Biomass.WH</t>
  </si>
  <si>
    <t>FEC_per_sqm.kWh.CY.Res.HH.Thermal.SH.Biomass.WH.Biomass.NoSolar.Biomass</t>
  </si>
  <si>
    <t>FEC_per_sqm.kWh.CY.Res.HH.Thermal.SH.Biomass.WH.Biomass.Solar</t>
  </si>
  <si>
    <t>FEC_per_sqm.kWh.CY.Res.HH.Thermal.SH.Biomass.WH.Biomass.Solar.Biomass</t>
  </si>
  <si>
    <t>FEC_per_sqm.kWh.CY.Res.HH.Thermal.SH.Biomass.WH.Biomass.Solar.Solar</t>
  </si>
  <si>
    <t>FEC_per_sqm.kWh.CY.Res.HH.Thermal.SH.Biomass.WH.LPG.NoSolar.LPG</t>
  </si>
  <si>
    <t>FEC_per_sqm.kWh.CY.Res.HH.Thermal.SH.Biomass.WH.LPG.Solar</t>
  </si>
  <si>
    <t>FEC_per_sqm.kWh.CY.Res.HH.Thermal.SH.Biomass.WH.LPG.Solar.LPG</t>
  </si>
  <si>
    <t>FEC_per_sqm.kWh.CY.Res.HH.Thermal.SH.Biomass.WH.LPG.Solar.Solar</t>
  </si>
  <si>
    <t>FEC_per_sqm.kWh.CY.Res.HH.Thermal.SH.Biomass.WH.Elc.NoSolar.Elec</t>
  </si>
  <si>
    <t>FEC_per_sqm.kWh.CY.Res.HH.Thermal.SH.Biomass.WH.Elc.Solar</t>
  </si>
  <si>
    <t>FEC_per_sqm.kWh.CY.Res.HH.Thermal.SH.Biomass.WH.Elc.Solar.Elec</t>
  </si>
  <si>
    <t>FEC_per_sqm.kWh.CY.Res.HH.Thermal.SH.Biomass.WH.Elc.Solar.Solar</t>
  </si>
  <si>
    <t>FEC_per_sqm.kWh.CY.Res.HH.Thermal.SH.Biomass.CO</t>
  </si>
  <si>
    <t>FEC_per_sqm.kWh.CY.Res.HH.Thermal.SH.Biomass.CO.Biomass.Biomass</t>
  </si>
  <si>
    <t>FEC_per_sqm.kWh.CY.Res.HH.Thermal.SH.Biomass.CO.LPG.LPG</t>
  </si>
  <si>
    <t>FEC_per_sqm.kWh.CY.Res.HH.Thermal.SH.Biomass.CO.Elc.Elec</t>
  </si>
  <si>
    <t>FEC_per_sqm.kWh.CY.Res.HH.Thermal.SH.Geo</t>
  </si>
  <si>
    <t>FEC_per_sqm.kWh.CY.Res.HH.Thermal.SH.Geo.SH</t>
  </si>
  <si>
    <t>FEC_per_sqm.kWh.CY.Res.HH.Thermal.SH.Geo.SH.Geo</t>
  </si>
  <si>
    <t>FEC_per_sqm.kWh.CY.Res.HH.Thermal.SH.Geo.SH.Elec</t>
  </si>
  <si>
    <t>FEC_per_sqm.kWh.CY.Res.HH.Thermal.SH.Geo.SC</t>
  </si>
  <si>
    <t>FEC_per_sqm.kWh.CY.Res.HH.Thermal.SH.Geo.SC.AC.Elec</t>
  </si>
  <si>
    <t>FEC_per_sqm.kWh.CY.Res.HH.Thermal.SH.Geo.WH</t>
  </si>
  <si>
    <t>FEC_per_sqm.kWh.CY.Res.HH.Thermal.SH.Geo.WH.Geo.NoSolar.Geo</t>
  </si>
  <si>
    <t>FEC_per_sqm.kWh.CY.Res.HH.Thermal.SH.Geo.WH.Geo.Solar</t>
  </si>
  <si>
    <t>FEC_per_sqm.kWh.CY.Res.HH.Thermal.SH.Geo.WH.Geo.Solar.Geo</t>
  </si>
  <si>
    <t>FEC_per_sqm.kWh.CY.Res.HH.Thermal.SH.Geo.WH.Geo.Solar.Solar</t>
  </si>
  <si>
    <t>FEC_per_sqm.kWh.CY.Res.HH.Thermal.SH.Geo.WH.Elc.NoSolar.Elec</t>
  </si>
  <si>
    <t>FEC_per_sqm.kWh.CY.Res.HH.Thermal.SH.Geo.WH.Elc.Solar</t>
  </si>
  <si>
    <t>FEC_per_sqm.kWh.CY.Res.HH.Thermal.SH.Geo.WH.Elc.Solar.Elec</t>
  </si>
  <si>
    <t>FEC_per_sqm.kWh.CY.Res.HH.Thermal.SH.Geo.WH.Elc.Solar.Solar</t>
  </si>
  <si>
    <t>FEC_per_sqm.kWh.CY.Res.HH.Thermal.SH.Geo.CO</t>
  </si>
  <si>
    <t>FEC_per_sqm.kWh.CY.Res.HH.Thermal.SH.Geo.CO.LPG.LPG</t>
  </si>
  <si>
    <t>FEC_per_sqm.kWh.CY.Res.HH.Thermal.SH.Geo.CO.Elc.Elec</t>
  </si>
  <si>
    <t>FEC_per_sqm.kWh.CY.Res.HH.Thermal.SH.DistrHeat</t>
  </si>
  <si>
    <t>FEC_per_sqm.kWh.CY.Res.HH.Thermal.SH.DistrHeat.SH</t>
  </si>
  <si>
    <t>FEC_per_sqm.kWh.CY.Res.HH.Thermal.SH.DistrHeat.SH.Steam_Distr</t>
  </si>
  <si>
    <t>FEC_per_sqm.kWh.CY.Res.HH.Thermal.SH.DistrHeat.SH.Elec</t>
  </si>
  <si>
    <t>FEC_per_sqm.kWh.CY.Res.HH.Thermal.SH.DistrHeat.SC</t>
  </si>
  <si>
    <t>FEC_per_sqm.kWh.CY.Res.HH.Thermal.SH.DistrHeat.SC.AC.Elec</t>
  </si>
  <si>
    <t>FEC_per_sqm.kWh.CY.Res.HH.Thermal.SH.DistrHeat.WH</t>
  </si>
  <si>
    <t>FEC_per_sqm.kWh.CY.Res.HH.Thermal.SH.DistrHeat.WH.DistrHeat.NoSolar.Steam_Distr</t>
  </si>
  <si>
    <t>FEC_per_sqm.kWh.CY.Res.HH.Thermal.SH.DistrHeat.WH.DistrHeat.Solar</t>
  </si>
  <si>
    <t>FEC_per_sqm.kWh.CY.Res.HH.Thermal.SH.DistrHeat.WH.DistrHeat.Solar.Steam_Distr</t>
  </si>
  <si>
    <t>FEC_per_sqm.kWh.CY.Res.HH.Thermal.SH.DistrHeat.WH.DistrHeat.Solar.Solar</t>
  </si>
  <si>
    <t>FEC_per_sqm.kWh.CY.Res.HH.Thermal.SH.DistrHeat.WH.Elc.NoSolar.Elec</t>
  </si>
  <si>
    <t>FEC_per_sqm.kWh.CY.Res.HH.Thermal.SH.DistrHeat.WH.Elc.Solar</t>
  </si>
  <si>
    <t>FEC_per_sqm.kWh.CY.Res.HH.Thermal.SH.DistrHeat.WH.Elc.Solar.Elec</t>
  </si>
  <si>
    <t>FEC_per_sqm.kWh.CY.Res.HH.Thermal.SH.DistrHeat.WH.Elc.Solar.Solar</t>
  </si>
  <si>
    <t>FEC_per_sqm.kWh.CY.Res.HH.Thermal.SH.DistrHeat.CO</t>
  </si>
  <si>
    <t>FEC_per_sqm.kWh.CY.Res.HH.Thermal.SH.DistrHeat.CO.LPG.LPG</t>
  </si>
  <si>
    <t>FEC_per_sqm.kWh.CY.Res.HH.Thermal.SH.DistrHeat.CO.Elc.Elec</t>
  </si>
  <si>
    <t>FEC_per_sqm.kWh.CY.Res.HH.Thermal.SH.AdvElc</t>
  </si>
  <si>
    <t>FEC_per_sqm.kWh.CY.Res.HH.Thermal.SH.AdvElc.SH</t>
  </si>
  <si>
    <t>FEC_per_sqm.kWh.CY.Res.HH.Thermal.SH.AdvElc.SH.Elec</t>
  </si>
  <si>
    <t>FEC_per_sqm.kWh.CY.Res.HH.Thermal.SH.AdvElc.SC</t>
  </si>
  <si>
    <t>FEC_per_sqm.kWh.CY.Res.HH.Thermal.SH.AdvElc.SC.AC.Elec</t>
  </si>
  <si>
    <t>FEC_per_sqm.kWh.CY.Res.HH.Thermal.SH.AdvElc.WH</t>
  </si>
  <si>
    <t>FEC_per_sqm.kWh.CY.Res.HH.Thermal.SH.AdvElc.WH.LPG.NoSolar.LPG</t>
  </si>
  <si>
    <t>FEC_per_sqm.kWh.CY.Res.HH.Thermal.SH.AdvElc.WH.LPG.Solar</t>
  </si>
  <si>
    <t>FEC_per_sqm.kWh.CY.Res.HH.Thermal.SH.AdvElc.WH.LPG.Solar.LPG</t>
  </si>
  <si>
    <t>FEC_per_sqm.kWh.CY.Res.HH.Thermal.SH.AdvElc.WH.LPG.Solar.Solar</t>
  </si>
  <si>
    <t>FEC_per_sqm.kWh.CY.Res.HH.Thermal.SH.AdvElc.WH.Elc.NoSolar.Elec</t>
  </si>
  <si>
    <t>FEC_per_sqm.kWh.CY.Res.HH.Thermal.SH.AdvElc.WH.Elc.Solar</t>
  </si>
  <si>
    <t>FEC_per_sqm.kWh.CY.Res.HH.Thermal.SH.AdvElc.WH.Elc.Solar.Elec</t>
  </si>
  <si>
    <t>FEC_per_sqm.kWh.CY.Res.HH.Thermal.SH.AdvElc.WH.Elc.Solar.Solar</t>
  </si>
  <si>
    <t>FEC_per_sqm.kWh.CY.Res.HH.Thermal.SH.AdvElc.CO</t>
  </si>
  <si>
    <t>FEC_per_sqm.kWh.CY.Res.HH.Thermal.SH.AdvElc.CO.LPG.LPG</t>
  </si>
  <si>
    <t>FEC_per_sqm.kWh.CY.Res.HH.Thermal.SH.AdvElc.CO.Elc.Elec</t>
  </si>
  <si>
    <t>FEC_per_sqm.kWh.CY.Res.HH.Thermal.SH.ConvElc</t>
  </si>
  <si>
    <t>FEC_per_sqm.kWh.CY.Res.HH.Thermal.SH.ConvElc.SH</t>
  </si>
  <si>
    <t>FEC_per_sqm.kWh.CY.Res.HH.Thermal.SH.ConvElc.SH.Elec</t>
  </si>
  <si>
    <t>FEC_per_sqm.kWh.CY.Res.HH.Thermal.SH.ConvElc.SC</t>
  </si>
  <si>
    <t>FEC_per_sqm.kWh.CY.Res.HH.Thermal.SH.ConvElc.SC.AC.Elec</t>
  </si>
  <si>
    <t>FEC_per_sqm.kWh.CY.Res.HH.Thermal.SH.ConvElc.WH</t>
  </si>
  <si>
    <t>FEC_per_sqm.kWh.CY.Res.HH.Thermal.SH.ConvElc.WH.LPG.NoSolar.LPG</t>
  </si>
  <si>
    <t>FEC_per_sqm.kWh.CY.Res.HH.Thermal.SH.ConvElc.WH.LPG.Solar</t>
  </si>
  <si>
    <t>FEC_per_sqm.kWh.CY.Res.HH.Thermal.SH.ConvElc.WH.LPG.Solar.LPG</t>
  </si>
  <si>
    <t>FEC_per_sqm.kWh.CY.Res.HH.Thermal.SH.ConvElc.WH.LPG.Solar.Solar</t>
  </si>
  <si>
    <t>FEC_per_sqm.kWh.CY.Res.HH.Thermal.SH.ConvElc.WH.Elc.NoSolar.Elec</t>
  </si>
  <si>
    <t>FEC_per_sqm.kWh.CY.Res.HH.Thermal.SH.ConvElc.WH.Elc.Solar</t>
  </si>
  <si>
    <t>FEC_per_sqm.kWh.CY.Res.HH.Thermal.SH.ConvElc.WH.Elc.Solar.Elec</t>
  </si>
  <si>
    <t>FEC_per_sqm.kWh.CY.Res.HH.Thermal.SH.ConvElc.WH.Elc.Solar.Solar</t>
  </si>
  <si>
    <t>FEC_per_sqm.kWh.CY.Res.HH.Thermal.SH.ConvElc.CO</t>
  </si>
  <si>
    <t>FEC_per_sqm.kWh.CY.Res.HH.Thermal.SH.ConvElc.CO.LPG.LPG</t>
  </si>
  <si>
    <t>FEC_per_sqm.kWh.CY.Res.HH.Thermal.SH.ConvElc.CO.Elc.Elec</t>
  </si>
  <si>
    <t>CY - Thermal energy service per surface area (detailed structure)</t>
  </si>
  <si>
    <t>TES_per_sqm.kWh.CY.Res.HH.Thermal.SH.Solids</t>
  </si>
  <si>
    <t>TES_per_sqm.kWh.CY.Res.HH.Thermal.SH.Solids.SH</t>
  </si>
  <si>
    <t>TES_per_sqm.kWh.CY.Res.HH.Thermal.SH.Solids.SH.Solids</t>
  </si>
  <si>
    <t>TES_per_sqm.kWh.CY.Res.HH.Thermal.SH.Solids.SH.Elec</t>
  </si>
  <si>
    <t>TES_per_sqm.kWh.CY.Res.HH.Thermal.SH.Solids.SC</t>
  </si>
  <si>
    <t>TES_per_sqm.kWh.CY.Res.HH.Thermal.SH.Solids.SC.AC.Elec</t>
  </si>
  <si>
    <t>TES_per_sqm.kWh.CY.Res.HH.Thermal.SH.Solids.WH</t>
  </si>
  <si>
    <t>TES_per_sqm.kWh.CY.Res.HH.Thermal.SH.Solids.WH.Solids.NoSolar.Solids</t>
  </si>
  <si>
    <t>TES_per_sqm.kWh.CY.Res.HH.Thermal.SH.Solids.WH.LPG.NoSolar.LPG</t>
  </si>
  <si>
    <t>TES_per_sqm.kWh.CY.Res.HH.Thermal.SH.Solids.WH.LPG.Solar</t>
  </si>
  <si>
    <t>TES_per_sqm.kWh.CY.Res.HH.Thermal.SH.Solids.WH.LPG.Solar.LPG</t>
  </si>
  <si>
    <t>TES_per_sqm.kWh.CY.Res.HH.Thermal.SH.Solids.WH.LPG.Solar.Solar</t>
  </si>
  <si>
    <t>TES_per_sqm.kWh.CY.Res.HH.Thermal.SH.Solids.WH.Elc.NoSolar.Elec</t>
  </si>
  <si>
    <t>TES_per_sqm.kWh.CY.Res.HH.Thermal.SH.Solids.WH.Elc.Solar</t>
  </si>
  <si>
    <t>TES_per_sqm.kWh.CY.Res.HH.Thermal.SH.Solids.WH.Elc.Solar.Elec</t>
  </si>
  <si>
    <t>TES_per_sqm.kWh.CY.Res.HH.Thermal.SH.Solids.WH.Elc.Solar.Solar</t>
  </si>
  <si>
    <t>TES_per_sqm.kWh.CY.Res.HH.Thermal.SH.Solids.CO</t>
  </si>
  <si>
    <t>TES_per_sqm.kWh.CY.Res.HH.Thermal.SH.Solids.CO.Solids.Solids</t>
  </si>
  <si>
    <t>TES_per_sqm.kWh.CY.Res.HH.Thermal.SH.Solids.CO.LPG.LPG</t>
  </si>
  <si>
    <t>TES_per_sqm.kWh.CY.Res.HH.Thermal.SH.Solids.CO.Elc.Elec</t>
  </si>
  <si>
    <t>TES_per_sqm.kWh.CY.Res.HH.Thermal.SH.LPG</t>
  </si>
  <si>
    <t>TES_per_sqm.kWh.CY.Res.HH.Thermal.SH.LPG.SH</t>
  </si>
  <si>
    <t>TES_per_sqm.kWh.CY.Res.HH.Thermal.SH.LPG.SH.LPG</t>
  </si>
  <si>
    <t>TES_per_sqm.kWh.CY.Res.HH.Thermal.SH.LPG.SH.Elec</t>
  </si>
  <si>
    <t>TES_per_sqm.kWh.CY.Res.HH.Thermal.SH.LPG.SC</t>
  </si>
  <si>
    <t>TES_per_sqm.kWh.CY.Res.HH.Thermal.SH.LPG.SC.AC.Elec</t>
  </si>
  <si>
    <t>TES_per_sqm.kWh.CY.Res.HH.Thermal.SH.LPG.WH</t>
  </si>
  <si>
    <t>TES_per_sqm.kWh.CY.Res.HH.Thermal.SH.LPG.WH.LPG.NoSolar.LPG</t>
  </si>
  <si>
    <t>TES_per_sqm.kWh.CY.Res.HH.Thermal.SH.LPG.WH.LPG.Solar</t>
  </si>
  <si>
    <t>TES_per_sqm.kWh.CY.Res.HH.Thermal.SH.LPG.WH.LPG.Solar.LPG</t>
  </si>
  <si>
    <t>TES_per_sqm.kWh.CY.Res.HH.Thermal.SH.LPG.WH.LPG.Solar.Solar</t>
  </si>
  <si>
    <t>TES_per_sqm.kWh.CY.Res.HH.Thermal.SH.LPG.WH.Elc.NoSolar.Elec</t>
  </si>
  <si>
    <t>TES_per_sqm.kWh.CY.Res.HH.Thermal.SH.LPG.WH.Elc.Solar</t>
  </si>
  <si>
    <t>TES_per_sqm.kWh.CY.Res.HH.Thermal.SH.LPG.WH.Elc.Solar.Elec</t>
  </si>
  <si>
    <t>TES_per_sqm.kWh.CY.Res.HH.Thermal.SH.LPG.WH.Elc.Solar.Solar</t>
  </si>
  <si>
    <t>TES_per_sqm.kWh.CY.Res.HH.Thermal.SH.LPG.CO</t>
  </si>
  <si>
    <t>TES_per_sqm.kWh.CY.Res.HH.Thermal.SH.LPG.CO.LPG.LPG</t>
  </si>
  <si>
    <t>TES_per_sqm.kWh.CY.Res.HH.Thermal.SH.LPG.CO.Elc.Elec</t>
  </si>
  <si>
    <t>TES_per_sqm.kWh.CY.Res.HH.Thermal.SH.Oil</t>
  </si>
  <si>
    <t>TES_per_sqm.kWh.CY.Res.HH.Thermal.SH.Oil.SH</t>
  </si>
  <si>
    <t>TES_per_sqm.kWh.CY.Res.HH.Thermal.SH.Oil.SH.Oil</t>
  </si>
  <si>
    <t>TES_per_sqm.kWh.CY.Res.HH.Thermal.SH.Oil.SH.Elec</t>
  </si>
  <si>
    <t>TES_per_sqm.kWh.CY.Res.HH.Thermal.SH.Oil.SC</t>
  </si>
  <si>
    <t>TES_per_sqm.kWh.CY.Res.HH.Thermal.SH.Oil.SC.AC.Elec</t>
  </si>
  <si>
    <t>TES_per_sqm.kWh.CY.Res.HH.Thermal.SH.Oil.WH</t>
  </si>
  <si>
    <t>TES_per_sqm.kWh.CY.Res.HH.Thermal.SH.Oil.WH.Oil.NoSolar.Oil</t>
  </si>
  <si>
    <t>TES_per_sqm.kWh.CY.Res.HH.Thermal.SH.Oil.WH.Oil.Solar</t>
  </si>
  <si>
    <t>TES_per_sqm.kWh.CY.Res.HH.Thermal.SH.Oil.WH.Oil.Solar.Oil</t>
  </si>
  <si>
    <t>TES_per_sqm.kWh.CY.Res.HH.Thermal.SH.Oil.WH.Oil.Solar.Solar</t>
  </si>
  <si>
    <t>TES_per_sqm.kWh.CY.Res.HH.Thermal.SH.Oil.WH.Elc.NoSolar.Elec</t>
  </si>
  <si>
    <t>TES_per_sqm.kWh.CY.Res.HH.Thermal.SH.Oil.WH.Elc.Solar</t>
  </si>
  <si>
    <t>TES_per_sqm.kWh.CY.Res.HH.Thermal.SH.Oil.WH.Elc.Solar.Elec</t>
  </si>
  <si>
    <t>TES_per_sqm.kWh.CY.Res.HH.Thermal.SH.Oil.WH.Elc.Solar.Solar</t>
  </si>
  <si>
    <t>TES_per_sqm.kWh.CY.Res.HH.Thermal.SH.Oil.CO</t>
  </si>
  <si>
    <t>TES_per_sqm.kWh.CY.Res.HH.Thermal.SH.Oil.CO.LPG.LPG</t>
  </si>
  <si>
    <t>TES_per_sqm.kWh.CY.Res.HH.Thermal.SH.Oil.CO.Elc.Elec</t>
  </si>
  <si>
    <t>TES_per_sqm.kWh.CY.Res.HH.Thermal.SH.Gas</t>
  </si>
  <si>
    <t>TES_per_sqm.kWh.CY.Res.HH.Thermal.SH.Gas.SH</t>
  </si>
  <si>
    <t>TES_per_sqm.kWh.CY.Res.HH.Thermal.SH.Gas.SH.Gas</t>
  </si>
  <si>
    <t>TES_per_sqm.kWh.CY.Res.HH.Thermal.SH.Gas.SH.Elec</t>
  </si>
  <si>
    <t>TES_per_sqm.kWh.CY.Res.HH.Thermal.SH.Gas.SC</t>
  </si>
  <si>
    <t>TES_per_sqm.kWh.CY.Res.HH.Thermal.SH.Gas.SC.AC.Elec</t>
  </si>
  <si>
    <t>TES_per_sqm.kWh.CY.Res.HH.Thermal.SH.Gas.WH</t>
  </si>
  <si>
    <t>TES_per_sqm.kWh.CY.Res.HH.Thermal.SH.Gas.WH.Gas.NoSolar.Gas</t>
  </si>
  <si>
    <t>TES_per_sqm.kWh.CY.Res.HH.Thermal.SH.Gas.WH.Gas.Solar</t>
  </si>
  <si>
    <t>TES_per_sqm.kWh.CY.Res.HH.Thermal.SH.Gas.WH.Gas.Solar.Gas</t>
  </si>
  <si>
    <t>TES_per_sqm.kWh.CY.Res.HH.Thermal.SH.Gas.WH.Gas.Solar.Solar</t>
  </si>
  <si>
    <t>TES_per_sqm.kWh.CY.Res.HH.Thermal.SH.Gas.WH.Elc.NoSolar.Elec</t>
  </si>
  <si>
    <t>TES_per_sqm.kWh.CY.Res.HH.Thermal.SH.Gas.WH.Elc.Solar</t>
  </si>
  <si>
    <t>TES_per_sqm.kWh.CY.Res.HH.Thermal.SH.Gas.WH.Elc.Solar.Elec</t>
  </si>
  <si>
    <t>TES_per_sqm.kWh.CY.Res.HH.Thermal.SH.Gas.WH.Elc.Solar.Solar</t>
  </si>
  <si>
    <t>TES_per_sqm.kWh.CY.Res.HH.Thermal.SH.Gas.CO</t>
  </si>
  <si>
    <t>TES_per_sqm.kWh.CY.Res.HH.Thermal.SH.Gas.CO.Gas.Gas</t>
  </si>
  <si>
    <t>TES_per_sqm.kWh.CY.Res.HH.Thermal.SH.Gas.CO.Elc.Elec</t>
  </si>
  <si>
    <t>TES_per_sqm.kWh.CY.Res.HH.Thermal.SH.Biomass</t>
  </si>
  <si>
    <t>TES_per_sqm.kWh.CY.Res.HH.Thermal.SH.Biomass.SH</t>
  </si>
  <si>
    <t>TES_per_sqm.kWh.CY.Res.HH.Thermal.SH.Biomass.SH.Biomass</t>
  </si>
  <si>
    <t>TES_per_sqm.kWh.CY.Res.HH.Thermal.SH.Biomass.SH.Elec</t>
  </si>
  <si>
    <t>TES_per_sqm.kWh.CY.Res.HH.Thermal.SH.Biomass.SC</t>
  </si>
  <si>
    <t>TES_per_sqm.kWh.CY.Res.HH.Thermal.SH.Biomass.SC.AC.Elec</t>
  </si>
  <si>
    <t>TES_per_sqm.kWh.CY.Res.HH.Thermal.SH.Biomass.WH</t>
  </si>
  <si>
    <t>TES_per_sqm.kWh.CY.Res.HH.Thermal.SH.Biomass.WH.Biomass.NoSolar.Biomass</t>
  </si>
  <si>
    <t>TES_per_sqm.kWh.CY.Res.HH.Thermal.SH.Biomass.WH.Biomass.Solar</t>
  </si>
  <si>
    <t>TES_per_sqm.kWh.CY.Res.HH.Thermal.SH.Biomass.WH.Biomass.Solar.Biomass</t>
  </si>
  <si>
    <t>TES_per_sqm.kWh.CY.Res.HH.Thermal.SH.Biomass.WH.Biomass.Solar.Solar</t>
  </si>
  <si>
    <t>TES_per_sqm.kWh.CY.Res.HH.Thermal.SH.Biomass.WH.LPG.NoSolar.LPG</t>
  </si>
  <si>
    <t>TES_per_sqm.kWh.CY.Res.HH.Thermal.SH.Biomass.WH.LPG.Solar</t>
  </si>
  <si>
    <t>TES_per_sqm.kWh.CY.Res.HH.Thermal.SH.Biomass.WH.LPG.Solar.LPG</t>
  </si>
  <si>
    <t>TES_per_sqm.kWh.CY.Res.HH.Thermal.SH.Biomass.WH.LPG.Solar.Solar</t>
  </si>
  <si>
    <t>TES_per_sqm.kWh.CY.Res.HH.Thermal.SH.Biomass.WH.Elc.NoSolar.Elec</t>
  </si>
  <si>
    <t>TES_per_sqm.kWh.CY.Res.HH.Thermal.SH.Biomass.WH.Elc.Solar</t>
  </si>
  <si>
    <t>TES_per_sqm.kWh.CY.Res.HH.Thermal.SH.Biomass.WH.Elc.Solar.Elec</t>
  </si>
  <si>
    <t>TES_per_sqm.kWh.CY.Res.HH.Thermal.SH.Biomass.WH.Elc.Solar.Solar</t>
  </si>
  <si>
    <t>TES_per_sqm.kWh.CY.Res.HH.Thermal.SH.Biomass.CO</t>
  </si>
  <si>
    <t>TES_per_sqm.kWh.CY.Res.HH.Thermal.SH.Biomass.CO.Biomass.Biomass</t>
  </si>
  <si>
    <t>TES_per_sqm.kWh.CY.Res.HH.Thermal.SH.Biomass.CO.LPG.LPG</t>
  </si>
  <si>
    <t>TES_per_sqm.kWh.CY.Res.HH.Thermal.SH.Biomass.CO.Elc.Elec</t>
  </si>
  <si>
    <t>TES_per_sqm.kWh.CY.Res.HH.Thermal.SH.Geo</t>
  </si>
  <si>
    <t>TES_per_sqm.kWh.CY.Res.HH.Thermal.SH.Geo.SH</t>
  </si>
  <si>
    <t>TES_per_sqm.kWh.CY.Res.HH.Thermal.SH.Geo.SH.Geo</t>
  </si>
  <si>
    <t>TES_per_sqm.kWh.CY.Res.HH.Thermal.SH.Geo.SH.Elec</t>
  </si>
  <si>
    <t>TES_per_sqm.kWh.CY.Res.HH.Thermal.SH.Geo.SC</t>
  </si>
  <si>
    <t>TES_per_sqm.kWh.CY.Res.HH.Thermal.SH.Geo.SC.AC.Elec</t>
  </si>
  <si>
    <t>TES_per_sqm.kWh.CY.Res.HH.Thermal.SH.Geo.WH</t>
  </si>
  <si>
    <t>TES_per_sqm.kWh.CY.Res.HH.Thermal.SH.Geo.WH.Geo.NoSolar.Geo</t>
  </si>
  <si>
    <t>TES_per_sqm.kWh.CY.Res.HH.Thermal.SH.Geo.WH.Geo.Solar</t>
  </si>
  <si>
    <t>TES_per_sqm.kWh.CY.Res.HH.Thermal.SH.Geo.WH.Geo.Solar.Geo</t>
  </si>
  <si>
    <t>TES_per_sqm.kWh.CY.Res.HH.Thermal.SH.Geo.WH.Geo.Solar.Solar</t>
  </si>
  <si>
    <t>TES_per_sqm.kWh.CY.Res.HH.Thermal.SH.Geo.WH.Elc.NoSolar.Elec</t>
  </si>
  <si>
    <t>TES_per_sqm.kWh.CY.Res.HH.Thermal.SH.Geo.WH.Elc.Solar</t>
  </si>
  <si>
    <t>TES_per_sqm.kWh.CY.Res.HH.Thermal.SH.Geo.WH.Elc.Solar.Elec</t>
  </si>
  <si>
    <t>TES_per_sqm.kWh.CY.Res.HH.Thermal.SH.Geo.WH.Elc.Solar.Solar</t>
  </si>
  <si>
    <t>TES_per_sqm.kWh.CY.Res.HH.Thermal.SH.Geo.CO</t>
  </si>
  <si>
    <t>TES_per_sqm.kWh.CY.Res.HH.Thermal.SH.Geo.CO.LPG.LPG</t>
  </si>
  <si>
    <t>TES_per_sqm.kWh.CY.Res.HH.Thermal.SH.Geo.CO.Elc.Elec</t>
  </si>
  <si>
    <t>TES_per_sqm.kWh.CY.Res.HH.Thermal.SH.DistrHeat</t>
  </si>
  <si>
    <t>TES_per_sqm.kWh.CY.Res.HH.Thermal.SH.DistrHeat.SH</t>
  </si>
  <si>
    <t>TES_per_sqm.kWh.CY.Res.HH.Thermal.SH.DistrHeat.SH.Steam_Distr</t>
  </si>
  <si>
    <t>TES_per_sqm.kWh.CY.Res.HH.Thermal.SH.DistrHeat.SH.Elec</t>
  </si>
  <si>
    <t>TES_per_sqm.kWh.CY.Res.HH.Thermal.SH.DistrHeat.SC</t>
  </si>
  <si>
    <t>TES_per_sqm.kWh.CY.Res.HH.Thermal.SH.DistrHeat.SC.AC.Elec</t>
  </si>
  <si>
    <t>TES_per_sqm.kWh.CY.Res.HH.Thermal.SH.DistrHeat.WH</t>
  </si>
  <si>
    <t>TES_per_sqm.kWh.CY.Res.HH.Thermal.SH.DistrHeat.WH.DistrHeat.NoSolar.Steam_Distr</t>
  </si>
  <si>
    <t>TES_per_sqm.kWh.CY.Res.HH.Thermal.SH.DistrHeat.WH.DistrHeat.Solar</t>
  </si>
  <si>
    <t>TES_per_sqm.kWh.CY.Res.HH.Thermal.SH.DistrHeat.WH.DistrHeat.Solar.Steam_Distr</t>
  </si>
  <si>
    <t>TES_per_sqm.kWh.CY.Res.HH.Thermal.SH.DistrHeat.WH.DistrHeat.Solar.Solar</t>
  </si>
  <si>
    <t>TES_per_sqm.kWh.CY.Res.HH.Thermal.SH.DistrHeat.WH.Elc.NoSolar.Elec</t>
  </si>
  <si>
    <t>TES_per_sqm.kWh.CY.Res.HH.Thermal.SH.DistrHeat.WH.Elc.Solar</t>
  </si>
  <si>
    <t>TES_per_sqm.kWh.CY.Res.HH.Thermal.SH.DistrHeat.WH.Elc.Solar.Elec</t>
  </si>
  <si>
    <t>TES_per_sqm.kWh.CY.Res.HH.Thermal.SH.DistrHeat.WH.Elc.Solar.Solar</t>
  </si>
  <si>
    <t>TES_per_sqm.kWh.CY.Res.HH.Thermal.SH.DistrHeat.CO</t>
  </si>
  <si>
    <t>TES_per_sqm.kWh.CY.Res.HH.Thermal.SH.DistrHeat.CO.LPG.LPG</t>
  </si>
  <si>
    <t>TES_per_sqm.kWh.CY.Res.HH.Thermal.SH.DistrHeat.CO.Elc.Elec</t>
  </si>
  <si>
    <t>TES_per_sqm.kWh.CY.Res.HH.Thermal.SH.AdvElc</t>
  </si>
  <si>
    <t>TES_per_sqm.kWh.CY.Res.HH.Thermal.SH.AdvElc.SH</t>
  </si>
  <si>
    <t>TES_per_sqm.kWh.CY.Res.HH.Thermal.SH.AdvElc.SH.Elec</t>
  </si>
  <si>
    <t>TES_per_sqm.kWh.CY.Res.HH.Thermal.SH.AdvElc.SC</t>
  </si>
  <si>
    <t>TES_per_sqm.kWh.CY.Res.HH.Thermal.SH.AdvElc.SC.AC.Elec</t>
  </si>
  <si>
    <t>TES_per_sqm.kWh.CY.Res.HH.Thermal.SH.AdvElc.WH</t>
  </si>
  <si>
    <t>TES_per_sqm.kWh.CY.Res.HH.Thermal.SH.AdvElc.WH.LPG.NoSolar.LPG</t>
  </si>
  <si>
    <t>TES_per_sqm.kWh.CY.Res.HH.Thermal.SH.AdvElc.WH.LPG.Solar</t>
  </si>
  <si>
    <t>TES_per_sqm.kWh.CY.Res.HH.Thermal.SH.AdvElc.WH.LPG.Solar.LPG</t>
  </si>
  <si>
    <t>TES_per_sqm.kWh.CY.Res.HH.Thermal.SH.AdvElc.WH.LPG.Solar.Solar</t>
  </si>
  <si>
    <t>TES_per_sqm.kWh.CY.Res.HH.Thermal.SH.AdvElc.WH.Elc.NoSolar.Elec</t>
  </si>
  <si>
    <t>TES_per_sqm.kWh.CY.Res.HH.Thermal.SH.AdvElc.WH.Elc.Solar</t>
  </si>
  <si>
    <t>TES_per_sqm.kWh.CY.Res.HH.Thermal.SH.AdvElc.WH.Elc.Solar.Elec</t>
  </si>
  <si>
    <t>TES_per_sqm.kWh.CY.Res.HH.Thermal.SH.AdvElc.WH.Elc.Solar.Solar</t>
  </si>
  <si>
    <t>TES_per_sqm.kWh.CY.Res.HH.Thermal.SH.AdvElc.CO</t>
  </si>
  <si>
    <t>TES_per_sqm.kWh.CY.Res.HH.Thermal.SH.AdvElc.CO.LPG.LPG</t>
  </si>
  <si>
    <t>TES_per_sqm.kWh.CY.Res.HH.Thermal.SH.AdvElc.CO.Elc.Elec</t>
  </si>
  <si>
    <t>TES_per_sqm.kWh.CY.Res.HH.Thermal.SH.ConvElc</t>
  </si>
  <si>
    <t>TES_per_sqm.kWh.CY.Res.HH.Thermal.SH.ConvElc.SH</t>
  </si>
  <si>
    <t>TES_per_sqm.kWh.CY.Res.HH.Thermal.SH.ConvElc.SH.Elec</t>
  </si>
  <si>
    <t>TES_per_sqm.kWh.CY.Res.HH.Thermal.SH.ConvElc.SC</t>
  </si>
  <si>
    <t>TES_per_sqm.kWh.CY.Res.HH.Thermal.SH.ConvElc.SC.AC.Elec</t>
  </si>
  <si>
    <t>TES_per_sqm.kWh.CY.Res.HH.Thermal.SH.ConvElc.WH</t>
  </si>
  <si>
    <t>TES_per_sqm.kWh.CY.Res.HH.Thermal.SH.ConvElc.WH.LPG.NoSolar.LPG</t>
  </si>
  <si>
    <t>TES_per_sqm.kWh.CY.Res.HH.Thermal.SH.ConvElc.WH.LPG.Solar</t>
  </si>
  <si>
    <t>TES_per_sqm.kWh.CY.Res.HH.Thermal.SH.ConvElc.WH.LPG.Solar.LPG</t>
  </si>
  <si>
    <t>TES_per_sqm.kWh.CY.Res.HH.Thermal.SH.ConvElc.WH.LPG.Solar.Solar</t>
  </si>
  <si>
    <t>TES_per_sqm.kWh.CY.Res.HH.Thermal.SH.ConvElc.WH.Elc.NoSolar.Elec</t>
  </si>
  <si>
    <t>TES_per_sqm.kWh.CY.Res.HH.Thermal.SH.ConvElc.WH.Elc.Solar</t>
  </si>
  <si>
    <t>TES_per_sqm.kWh.CY.Res.HH.Thermal.SH.ConvElc.WH.Elc.Solar.Elec</t>
  </si>
  <si>
    <t>TES_per_sqm.kWh.CY.Res.HH.Thermal.SH.ConvElc.WH.Elc.Solar.Solar</t>
  </si>
  <si>
    <t>TES_per_sqm.kWh.CY.Res.HH.Thermal.SH.ConvElc.CO</t>
  </si>
  <si>
    <t>TES_per_sqm.kWh.CY.Res.HH.Thermal.SH.ConvElc.CO.LPG.LPG</t>
  </si>
  <si>
    <t>TES_per_sqm.kWh.CY.Res.HH.Thermal.SH.ConvElc.CO.Elc.Elec</t>
  </si>
  <si>
    <t>CY - CO2 emissions per surface area (detailed structure)</t>
  </si>
  <si>
    <t>EMI_per_sqm.kgCO2.CY.Res.HH.Thermal.SH.Solids</t>
  </si>
  <si>
    <t>EMI_per_sqm.kgCO2.CY.Res.HH.Thermal.SH.Solids.SH</t>
  </si>
  <si>
    <t>EMI_per_sqm.kgCO2.CY.Res.HH.Thermal.SH.Solids.SH.Solids</t>
  </si>
  <si>
    <t>EMI_per_sqm.kgCO2.CY.Res.HH.Thermal.SH.Solids.SH.Elec</t>
  </si>
  <si>
    <t>EMI_per_sqm.kgCO2.CY.Res.HH.Thermal.SH.Solids.SC</t>
  </si>
  <si>
    <t>EMI_per_sqm.kgCO2.CY.Res.HH.Thermal.SH.Solids.SC.AC.Elec</t>
  </si>
  <si>
    <t>EMI_per_sqm.kgCO2.CY.Res.HH.Thermal.SH.Solids.WH</t>
  </si>
  <si>
    <t>EMI_per_sqm.kgCO2.CY.Res.HH.Thermal.SH.Solids.WH.Solids.NoSolar.Solids</t>
  </si>
  <si>
    <t>EMI_per_sqm.kgCO2.CY.Res.HH.Thermal.SH.Solids.WH.LPG.NoSolar.LPG</t>
  </si>
  <si>
    <t>EMI_per_sqm.kgCO2.CY.Res.HH.Thermal.SH.Solids.WH.LPG.Solar</t>
  </si>
  <si>
    <t>EMI_per_sqm.kgCO2.CY.Res.HH.Thermal.SH.Solids.WH.LPG.Solar.LPG</t>
  </si>
  <si>
    <t>EMI_per_sqm.kgCO2.CY.Res.HH.Thermal.SH.Solids.WH.LPG.Solar.Solar</t>
  </si>
  <si>
    <t>EMI_per_sqm.kgCO2.CY.Res.HH.Thermal.SH.Solids.WH.Elc.NoSolar.Elec</t>
  </si>
  <si>
    <t>EMI_per_sqm.kgCO2.CY.Res.HH.Thermal.SH.Solids.WH.Elc.Solar</t>
  </si>
  <si>
    <t>EMI_per_sqm.kgCO2.CY.Res.HH.Thermal.SH.Solids.WH.Elc.Solar.Elec</t>
  </si>
  <si>
    <t>EMI_per_sqm.kgCO2.CY.Res.HH.Thermal.SH.Solids.WH.Elc.Solar.Solar</t>
  </si>
  <si>
    <t>EMI_per_sqm.kgCO2.CY.Res.HH.Thermal.SH.Solids.CO</t>
  </si>
  <si>
    <t>EMI_per_sqm.kgCO2.CY.Res.HH.Thermal.SH.Solids.CO.Solids.Solids</t>
  </si>
  <si>
    <t>EMI_per_sqm.kgCO2.CY.Res.HH.Thermal.SH.Solids.CO.LPG.LPG</t>
  </si>
  <si>
    <t>EMI_per_sqm.kgCO2.CY.Res.HH.Thermal.SH.Solids.CO.Elc.Elec</t>
  </si>
  <si>
    <t>EMI_per_sqm.kgCO2.CY.Res.HH.Thermal.SH.LPG</t>
  </si>
  <si>
    <t>EMI_per_sqm.kgCO2.CY.Res.HH.Thermal.SH.LPG.SH</t>
  </si>
  <si>
    <t>EMI_per_sqm.kgCO2.CY.Res.HH.Thermal.SH.LPG.SH.LPG</t>
  </si>
  <si>
    <t>EMI_per_sqm.kgCO2.CY.Res.HH.Thermal.SH.LPG.SH.Elec</t>
  </si>
  <si>
    <t>EMI_per_sqm.kgCO2.CY.Res.HH.Thermal.SH.LPG.SC</t>
  </si>
  <si>
    <t>EMI_per_sqm.kgCO2.CY.Res.HH.Thermal.SH.LPG.SC.AC.Elec</t>
  </si>
  <si>
    <t>EMI_per_sqm.kgCO2.CY.Res.HH.Thermal.SH.LPG.WH</t>
  </si>
  <si>
    <t>EMI_per_sqm.kgCO2.CY.Res.HH.Thermal.SH.LPG.WH.LPG.NoSolar.LPG</t>
  </si>
  <si>
    <t>EMI_per_sqm.kgCO2.CY.Res.HH.Thermal.SH.LPG.WH.LPG.Solar</t>
  </si>
  <si>
    <t>EMI_per_sqm.kgCO2.CY.Res.HH.Thermal.SH.LPG.WH.LPG.Solar.LPG</t>
  </si>
  <si>
    <t>EMI_per_sqm.kgCO2.CY.Res.HH.Thermal.SH.LPG.WH.LPG.Solar.Solar</t>
  </si>
  <si>
    <t>EMI_per_sqm.kgCO2.CY.Res.HH.Thermal.SH.LPG.WH.Elc.NoSolar.Elec</t>
  </si>
  <si>
    <t>EMI_per_sqm.kgCO2.CY.Res.HH.Thermal.SH.LPG.WH.Elc.Solar</t>
  </si>
  <si>
    <t>EMI_per_sqm.kgCO2.CY.Res.HH.Thermal.SH.LPG.WH.Elc.Solar.Elec</t>
  </si>
  <si>
    <t>EMI_per_sqm.kgCO2.CY.Res.HH.Thermal.SH.LPG.WH.Elc.Solar.Solar</t>
  </si>
  <si>
    <t>EMI_per_sqm.kgCO2.CY.Res.HH.Thermal.SH.LPG.CO</t>
  </si>
  <si>
    <t>EMI_per_sqm.kgCO2.CY.Res.HH.Thermal.SH.LPG.CO.LPG.LPG</t>
  </si>
  <si>
    <t>EMI_per_sqm.kgCO2.CY.Res.HH.Thermal.SH.LPG.CO.Elc.Elec</t>
  </si>
  <si>
    <t>EMI_per_sqm.kgCO2.CY.Res.HH.Thermal.SH.Oil</t>
  </si>
  <si>
    <t>EMI_per_sqm.kgCO2.CY.Res.HH.Thermal.SH.Oil.SH</t>
  </si>
  <si>
    <t>EMI_per_sqm.kgCO2.CY.Res.HH.Thermal.SH.Oil.SH.Oil</t>
  </si>
  <si>
    <t>EMI_per_sqm.kgCO2.CY.Res.HH.Thermal.SH.Oil.SH.Elec</t>
  </si>
  <si>
    <t>EMI_per_sqm.kgCO2.CY.Res.HH.Thermal.SH.Oil.SC</t>
  </si>
  <si>
    <t>EMI_per_sqm.kgCO2.CY.Res.HH.Thermal.SH.Oil.SC.AC.Elec</t>
  </si>
  <si>
    <t>EMI_per_sqm.kgCO2.CY.Res.HH.Thermal.SH.Oil.WH</t>
  </si>
  <si>
    <t>EMI_per_sqm.kgCO2.CY.Res.HH.Thermal.SH.Oil.WH.Oil.NoSolar.Oil</t>
  </si>
  <si>
    <t>EMI_per_sqm.kgCO2.CY.Res.HH.Thermal.SH.Oil.WH.Oil.Solar</t>
  </si>
  <si>
    <t>EMI_per_sqm.kgCO2.CY.Res.HH.Thermal.SH.Oil.WH.Oil.Solar.Oil</t>
  </si>
  <si>
    <t>EMI_per_sqm.kgCO2.CY.Res.HH.Thermal.SH.Oil.WH.Oil.Solar.Solar</t>
  </si>
  <si>
    <t>EMI_per_sqm.kgCO2.CY.Res.HH.Thermal.SH.Oil.WH.Elc.NoSolar.Elec</t>
  </si>
  <si>
    <t>EMI_per_sqm.kgCO2.CY.Res.HH.Thermal.SH.Oil.WH.Elc.Solar</t>
  </si>
  <si>
    <t>EMI_per_sqm.kgCO2.CY.Res.HH.Thermal.SH.Oil.WH.Elc.Solar.Elec</t>
  </si>
  <si>
    <t>EMI_per_sqm.kgCO2.CY.Res.HH.Thermal.SH.Oil.WH.Elc.Solar.Solar</t>
  </si>
  <si>
    <t>EMI_per_sqm.kgCO2.CY.Res.HH.Thermal.SH.Oil.CO</t>
  </si>
  <si>
    <t>EMI_per_sqm.kgCO2.CY.Res.HH.Thermal.SH.Oil.CO.LPG.LPG</t>
  </si>
  <si>
    <t>EMI_per_sqm.kgCO2.CY.Res.HH.Thermal.SH.Oil.CO.Elc.Elec</t>
  </si>
  <si>
    <t>EMI_per_sqm.kgCO2.CY.Res.HH.Thermal.SH.Gas</t>
  </si>
  <si>
    <t>EMI_per_sqm.kgCO2.CY.Res.HH.Thermal.SH.Gas.SH</t>
  </si>
  <si>
    <t>EMI_per_sqm.kgCO2.CY.Res.HH.Thermal.SH.Gas.SH.Gas</t>
  </si>
  <si>
    <t>EMI_per_sqm.kgCO2.CY.Res.HH.Thermal.SH.Gas.SH.Elec</t>
  </si>
  <si>
    <t>EMI_per_sqm.kgCO2.CY.Res.HH.Thermal.SH.Gas.SC</t>
  </si>
  <si>
    <t>EMI_per_sqm.kgCO2.CY.Res.HH.Thermal.SH.Gas.SC.AC.Elec</t>
  </si>
  <si>
    <t>EMI_per_sqm.kgCO2.CY.Res.HH.Thermal.SH.Gas.WH</t>
  </si>
  <si>
    <t>EMI_per_sqm.kgCO2.CY.Res.HH.Thermal.SH.Gas.WH.Gas.NoSolar.Gas</t>
  </si>
  <si>
    <t>EMI_per_sqm.kgCO2.CY.Res.HH.Thermal.SH.Gas.WH.Gas.Solar</t>
  </si>
  <si>
    <t>EMI_per_sqm.kgCO2.CY.Res.HH.Thermal.SH.Gas.WH.Gas.Solar.Gas</t>
  </si>
  <si>
    <t>EMI_per_sqm.kgCO2.CY.Res.HH.Thermal.SH.Gas.WH.Gas.Solar.Solar</t>
  </si>
  <si>
    <t>EMI_per_sqm.kgCO2.CY.Res.HH.Thermal.SH.Gas.WH.Elc.NoSolar.Elec</t>
  </si>
  <si>
    <t>EMI_per_sqm.kgCO2.CY.Res.HH.Thermal.SH.Gas.WH.Elc.Solar</t>
  </si>
  <si>
    <t>EMI_per_sqm.kgCO2.CY.Res.HH.Thermal.SH.Gas.WH.Elc.Solar.Elec</t>
  </si>
  <si>
    <t>EMI_per_sqm.kgCO2.CY.Res.HH.Thermal.SH.Gas.WH.Elc.Solar.Solar</t>
  </si>
  <si>
    <t>EMI_per_sqm.kgCO2.CY.Res.HH.Thermal.SH.Gas.CO</t>
  </si>
  <si>
    <t>EMI_per_sqm.kgCO2.CY.Res.HH.Thermal.SH.Gas.CO.Gas.Gas</t>
  </si>
  <si>
    <t>EMI_per_sqm.kgCO2.CY.Res.HH.Thermal.SH.Gas.CO.Elc.Elec</t>
  </si>
  <si>
    <t>EMI_per_sqm.kgCO2.CY.Res.HH.Thermal.SH.Biomass</t>
  </si>
  <si>
    <t>EMI_per_sqm.kgCO2.CY.Res.HH.Thermal.SH.Biomass.SH</t>
  </si>
  <si>
    <t>EMI_per_sqm.kgCO2.CY.Res.HH.Thermal.SH.Biomass.SH.Biomass</t>
  </si>
  <si>
    <t>EMI_per_sqm.kgCO2.CY.Res.HH.Thermal.SH.Biomass.SH.Elec</t>
  </si>
  <si>
    <t>EMI_per_sqm.kgCO2.CY.Res.HH.Thermal.SH.Biomass.SC</t>
  </si>
  <si>
    <t>EMI_per_sqm.kgCO2.CY.Res.HH.Thermal.SH.Biomass.SC.AC.Elec</t>
  </si>
  <si>
    <t>EMI_per_sqm.kgCO2.CY.Res.HH.Thermal.SH.Biomass.WH</t>
  </si>
  <si>
    <t>EMI_per_sqm.kgCO2.CY.Res.HH.Thermal.SH.Biomass.WH.Biomass.NoSolar.Biomass</t>
  </si>
  <si>
    <t>EMI_per_sqm.kgCO2.CY.Res.HH.Thermal.SH.Biomass.WH.Biomass.Solar</t>
  </si>
  <si>
    <t>EMI_per_sqm.kgCO2.CY.Res.HH.Thermal.SH.Biomass.WH.Biomass.Solar.Biomass</t>
  </si>
  <si>
    <t>EMI_per_sqm.kgCO2.CY.Res.HH.Thermal.SH.Biomass.WH.Biomass.Solar.Solar</t>
  </si>
  <si>
    <t>EMI_per_sqm.kgCO2.CY.Res.HH.Thermal.SH.Biomass.WH.LPG.NoSolar.LPG</t>
  </si>
  <si>
    <t>EMI_per_sqm.kgCO2.CY.Res.HH.Thermal.SH.Biomass.WH.LPG.Solar</t>
  </si>
  <si>
    <t>EMI_per_sqm.kgCO2.CY.Res.HH.Thermal.SH.Biomass.WH.LPG.Solar.LPG</t>
  </si>
  <si>
    <t>EMI_per_sqm.kgCO2.CY.Res.HH.Thermal.SH.Biomass.WH.LPG.Solar.Solar</t>
  </si>
  <si>
    <t>EMI_per_sqm.kgCO2.CY.Res.HH.Thermal.SH.Biomass.WH.Elc.NoSolar.Elec</t>
  </si>
  <si>
    <t>EMI_per_sqm.kgCO2.CY.Res.HH.Thermal.SH.Biomass.WH.Elc.Solar</t>
  </si>
  <si>
    <t>EMI_per_sqm.kgCO2.CY.Res.HH.Thermal.SH.Biomass.WH.Elc.Solar.Elec</t>
  </si>
  <si>
    <t>EMI_per_sqm.kgCO2.CY.Res.HH.Thermal.SH.Biomass.WH.Elc.Solar.Solar</t>
  </si>
  <si>
    <t>EMI_per_sqm.kgCO2.CY.Res.HH.Thermal.SH.Biomass.CO</t>
  </si>
  <si>
    <t>EMI_per_sqm.kgCO2.CY.Res.HH.Thermal.SH.Biomass.CO.Biomass.Biomass</t>
  </si>
  <si>
    <t>EMI_per_sqm.kgCO2.CY.Res.HH.Thermal.SH.Biomass.CO.LPG.LPG</t>
  </si>
  <si>
    <t>EMI_per_sqm.kgCO2.CY.Res.HH.Thermal.SH.Biomass.CO.Elc.Elec</t>
  </si>
  <si>
    <t>EMI_per_sqm.kgCO2.CY.Res.HH.Thermal.SH.Geo</t>
  </si>
  <si>
    <t>EMI_per_sqm.kgCO2.CY.Res.HH.Thermal.SH.Geo.SH</t>
  </si>
  <si>
    <t>EMI_per_sqm.kgCO2.CY.Res.HH.Thermal.SH.Geo.SH.Geo</t>
  </si>
  <si>
    <t>EMI_per_sqm.kgCO2.CY.Res.HH.Thermal.SH.Geo.SH.Elec</t>
  </si>
  <si>
    <t>EMI_per_sqm.kgCO2.CY.Res.HH.Thermal.SH.Geo.SC</t>
  </si>
  <si>
    <t>EMI_per_sqm.kgCO2.CY.Res.HH.Thermal.SH.Geo.SC.AC.Elec</t>
  </si>
  <si>
    <t>EMI_per_sqm.kgCO2.CY.Res.HH.Thermal.SH.Geo.WH</t>
  </si>
  <si>
    <t>EMI_per_sqm.kgCO2.CY.Res.HH.Thermal.SH.Geo.WH.Geo.NoSolar.Geo</t>
  </si>
  <si>
    <t>EMI_per_sqm.kgCO2.CY.Res.HH.Thermal.SH.Geo.WH.Geo.Solar</t>
  </si>
  <si>
    <t>EMI_per_sqm.kgCO2.CY.Res.HH.Thermal.SH.Geo.WH.Geo.Solar.Geo</t>
  </si>
  <si>
    <t>EMI_per_sqm.kgCO2.CY.Res.HH.Thermal.SH.Geo.WH.Geo.Solar.Solar</t>
  </si>
  <si>
    <t>EMI_per_sqm.kgCO2.CY.Res.HH.Thermal.SH.Geo.WH.Elc.NoSolar.Elec</t>
  </si>
  <si>
    <t>EMI_per_sqm.kgCO2.CY.Res.HH.Thermal.SH.Geo.WH.Elc.Solar</t>
  </si>
  <si>
    <t>EMI_per_sqm.kgCO2.CY.Res.HH.Thermal.SH.Geo.WH.Elc.Solar.Elec</t>
  </si>
  <si>
    <t>EMI_per_sqm.kgCO2.CY.Res.HH.Thermal.SH.Geo.WH.Elc.Solar.Solar</t>
  </si>
  <si>
    <t>EMI_per_sqm.kgCO2.CY.Res.HH.Thermal.SH.Geo.CO</t>
  </si>
  <si>
    <t>EMI_per_sqm.kgCO2.CY.Res.HH.Thermal.SH.Geo.CO.LPG.LPG</t>
  </si>
  <si>
    <t>EMI_per_sqm.kgCO2.CY.Res.HH.Thermal.SH.Geo.CO.Elc.Elec</t>
  </si>
  <si>
    <t>EMI_per_sqm.kgCO2.CY.Res.HH.Thermal.SH.DistrHeat</t>
  </si>
  <si>
    <t>EMI_per_sqm.kgCO2.CY.Res.HH.Thermal.SH.DistrHeat.SH</t>
  </si>
  <si>
    <t>EMI_per_sqm.kgCO2.CY.Res.HH.Thermal.SH.DistrHeat.SH.Steam_Distr</t>
  </si>
  <si>
    <t>EMI_per_sqm.kgCO2.CY.Res.HH.Thermal.SH.DistrHeat.SH.Elec</t>
  </si>
  <si>
    <t>EMI_per_sqm.kgCO2.CY.Res.HH.Thermal.SH.DistrHeat.SC</t>
  </si>
  <si>
    <t>EMI_per_sqm.kgCO2.CY.Res.HH.Thermal.SH.DistrHeat.SC.AC.Elec</t>
  </si>
  <si>
    <t>EMI_per_sqm.kgCO2.CY.Res.HH.Thermal.SH.DistrHeat.WH</t>
  </si>
  <si>
    <t>EMI_per_sqm.kgCO2.CY.Res.HH.Thermal.SH.DistrHeat.WH.DistrHeat.NoSolar.Steam_Distr</t>
  </si>
  <si>
    <t>EMI_per_sqm.kgCO2.CY.Res.HH.Thermal.SH.DistrHeat.WH.DistrHeat.Solar</t>
  </si>
  <si>
    <t>EMI_per_sqm.kgCO2.CY.Res.HH.Thermal.SH.DistrHeat.WH.DistrHeat.Solar.Steam_Distr</t>
  </si>
  <si>
    <t>EMI_per_sqm.kgCO2.CY.Res.HH.Thermal.SH.DistrHeat.WH.DistrHeat.Solar.Solar</t>
  </si>
  <si>
    <t>EMI_per_sqm.kgCO2.CY.Res.HH.Thermal.SH.DistrHeat.WH.Elc.NoSolar.Elec</t>
  </si>
  <si>
    <t>EMI_per_sqm.kgCO2.CY.Res.HH.Thermal.SH.DistrHeat.WH.Elc.Solar</t>
  </si>
  <si>
    <t>EMI_per_sqm.kgCO2.CY.Res.HH.Thermal.SH.DistrHeat.WH.Elc.Solar.Elec</t>
  </si>
  <si>
    <t>EMI_per_sqm.kgCO2.CY.Res.HH.Thermal.SH.DistrHeat.WH.Elc.Solar.Solar</t>
  </si>
  <si>
    <t>EMI_per_sqm.kgCO2.CY.Res.HH.Thermal.SH.DistrHeat.CO</t>
  </si>
  <si>
    <t>EMI_per_sqm.kgCO2.CY.Res.HH.Thermal.SH.DistrHeat.CO.LPG.LPG</t>
  </si>
  <si>
    <t>EMI_per_sqm.kgCO2.CY.Res.HH.Thermal.SH.DistrHeat.CO.Elc.Elec</t>
  </si>
  <si>
    <t>EMI_per_sqm.kgCO2.CY.Res.HH.Thermal.SH.AdvElc</t>
  </si>
  <si>
    <t>EMI_per_sqm.kgCO2.CY.Res.HH.Thermal.SH.AdvElc.SH</t>
  </si>
  <si>
    <t>EMI_per_sqm.kgCO2.CY.Res.HH.Thermal.SH.AdvElc.SH.Elec</t>
  </si>
  <si>
    <t>EMI_per_sqm.kgCO2.CY.Res.HH.Thermal.SH.AdvElc.SC</t>
  </si>
  <si>
    <t>EMI_per_sqm.kgCO2.CY.Res.HH.Thermal.SH.AdvElc.SC.AC.Elec</t>
  </si>
  <si>
    <t>EMI_per_sqm.kgCO2.CY.Res.HH.Thermal.SH.AdvElc.WH</t>
  </si>
  <si>
    <t>EMI_per_sqm.kgCO2.CY.Res.HH.Thermal.SH.AdvElc.WH.LPG.NoSolar.LPG</t>
  </si>
  <si>
    <t>EMI_per_sqm.kgCO2.CY.Res.HH.Thermal.SH.AdvElc.WH.LPG.Solar</t>
  </si>
  <si>
    <t>EMI_per_sqm.kgCO2.CY.Res.HH.Thermal.SH.AdvElc.WH.LPG.Solar.LPG</t>
  </si>
  <si>
    <t>EMI_per_sqm.kgCO2.CY.Res.HH.Thermal.SH.AdvElc.WH.LPG.Solar.Solar</t>
  </si>
  <si>
    <t>EMI_per_sqm.kgCO2.CY.Res.HH.Thermal.SH.AdvElc.WH.Elc.NoSolar.Elec</t>
  </si>
  <si>
    <t>EMI_per_sqm.kgCO2.CY.Res.HH.Thermal.SH.AdvElc.WH.Elc.Solar</t>
  </si>
  <si>
    <t>EMI_per_sqm.kgCO2.CY.Res.HH.Thermal.SH.AdvElc.WH.Elc.Solar.Elec</t>
  </si>
  <si>
    <t>EMI_per_sqm.kgCO2.CY.Res.HH.Thermal.SH.AdvElc.WH.Elc.Solar.Solar</t>
  </si>
  <si>
    <t>EMI_per_sqm.kgCO2.CY.Res.HH.Thermal.SH.AdvElc.CO</t>
  </si>
  <si>
    <t>EMI_per_sqm.kgCO2.CY.Res.HH.Thermal.SH.AdvElc.CO.LPG.LPG</t>
  </si>
  <si>
    <t>EMI_per_sqm.kgCO2.CY.Res.HH.Thermal.SH.AdvElc.CO.Elc.Elec</t>
  </si>
  <si>
    <t>EMI_per_sqm.kgCO2.CY.Res.HH.Thermal.SH.ConvElc</t>
  </si>
  <si>
    <t>EMI_per_sqm.kgCO2.CY.Res.HH.Thermal.SH.ConvElc.SH</t>
  </si>
  <si>
    <t>EMI_per_sqm.kgCO2.CY.Res.HH.Thermal.SH.ConvElc.SH.Elec</t>
  </si>
  <si>
    <t>EMI_per_sqm.kgCO2.CY.Res.HH.Thermal.SH.ConvElc.SC</t>
  </si>
  <si>
    <t>EMI_per_sqm.kgCO2.CY.Res.HH.Thermal.SH.ConvElc.SC.AC.Elec</t>
  </si>
  <si>
    <t>EMI_per_sqm.kgCO2.CY.Res.HH.Thermal.SH.ConvElc.WH</t>
  </si>
  <si>
    <t>EMI_per_sqm.kgCO2.CY.Res.HH.Thermal.SH.ConvElc.WH.LPG.NoSolar.LPG</t>
  </si>
  <si>
    <t>EMI_per_sqm.kgCO2.CY.Res.HH.Thermal.SH.ConvElc.WH.LPG.Solar</t>
  </si>
  <si>
    <t>EMI_per_sqm.kgCO2.CY.Res.HH.Thermal.SH.ConvElc.WH.LPG.Solar.LPG</t>
  </si>
  <si>
    <t>EMI_per_sqm.kgCO2.CY.Res.HH.Thermal.SH.ConvElc.WH.LPG.Solar.Solar</t>
  </si>
  <si>
    <t>EMI_per_sqm.kgCO2.CY.Res.HH.Thermal.SH.ConvElc.WH.Elc.NoSolar.Elec</t>
  </si>
  <si>
    <t>EMI_per_sqm.kgCO2.CY.Res.HH.Thermal.SH.ConvElc.WH.Elc.Solar</t>
  </si>
  <si>
    <t>EMI_per_sqm.kgCO2.CY.Res.HH.Thermal.SH.ConvElc.WH.Elc.Solar.Elec</t>
  </si>
  <si>
    <t>EMI_per_sqm.kgCO2.CY.Res.HH.Thermal.SH.ConvElc.WH.Elc.Solar.Solar</t>
  </si>
  <si>
    <t>EMI_per_sqm.kgCO2.CY.Res.HH.Thermal.SH.ConvElc.CO</t>
  </si>
  <si>
    <t>EMI_per_sqm.kgCO2.CY.Res.HH.Thermal.SH.ConvElc.CO.LPG.LPG</t>
  </si>
  <si>
    <t>EMI_per_sqm.kgCO2.CY.Res.HH.Thermal.SH.ConvElc.CO.Elc.Elec</t>
  </si>
  <si>
    <t>CY - Final energy consumption in new and renovated households (detailed structure)</t>
  </si>
  <si>
    <t>FEC.ktoe.CY.Res.HHnew.Thermal.SH.Solids</t>
  </si>
  <si>
    <t>FEC.ktoe.CY.Res.HHnew.Thermal.SH.Solids.SH</t>
  </si>
  <si>
    <t>FEC.ktoe.CY.Res.HHnew.Thermal.SH.Solids.SH.Solids</t>
  </si>
  <si>
    <t>FEC.ktoe.CY.Res.HHnew.Thermal.SH.Solids.SH.Elec</t>
  </si>
  <si>
    <t>FEC.ktoe.CY.Res.HHnew.Thermal.SH.Solids.SC</t>
  </si>
  <si>
    <t>FEC.ktoe.CY.Res.HHnew.Thermal.SH.Solids.SC.AC.Elec</t>
  </si>
  <si>
    <t>FEC.ktoe.CY.Res.HHnew.Thermal.SH.Solids.WH</t>
  </si>
  <si>
    <t>FEC.ktoe.CY.Res.HHnew.Thermal.SH.Solids.WH.Solids.NoSolar.Solids</t>
  </si>
  <si>
    <t>FEC.ktoe.CY.Res.HHnew.Thermal.SH.Solids.WH.LPG.NoSolar.LPG</t>
  </si>
  <si>
    <t>FEC.ktoe.CY.Res.HHnew.Thermal.SH.Solids.WH.LPG.Solar</t>
  </si>
  <si>
    <t>FEC.ktoe.CY.Res.HHnew.Thermal.SH.Solids.WH.LPG.Solar.LPG</t>
  </si>
  <si>
    <t>FEC.ktoe.CY.Res.HHnew.Thermal.SH.Solids.WH.LPG.Solar.Solar</t>
  </si>
  <si>
    <t>FEC.ktoe.CY.Res.HHnew.Thermal.SH.Solids.WH.Elc.NoSolar.Elec</t>
  </si>
  <si>
    <t>FEC.ktoe.CY.Res.HHnew.Thermal.SH.Solids.WH.Elc.Solar</t>
  </si>
  <si>
    <t>FEC.ktoe.CY.Res.HHnew.Thermal.SH.Solids.WH.Elc.Solar.Elec</t>
  </si>
  <si>
    <t>FEC.ktoe.CY.Res.HHnew.Thermal.SH.Solids.WH.Elc.Solar.Solar</t>
  </si>
  <si>
    <t>FEC.ktoe.CY.Res.HHnew.Thermal.SH.Solids.CO</t>
  </si>
  <si>
    <t>FEC.ktoe.CY.Res.HHnew.Thermal.SH.Solids.CO.Solids.Solids</t>
  </si>
  <si>
    <t>FEC.ktoe.CY.Res.HHnew.Thermal.SH.Solids.CO.LPG.LPG</t>
  </si>
  <si>
    <t>FEC.ktoe.CY.Res.HHnew.Thermal.SH.Solids.CO.Elc.Elec</t>
  </si>
  <si>
    <t>FEC.ktoe.CY.Res.HHnew.Thermal.SH.LPG</t>
  </si>
  <si>
    <t>FEC.ktoe.CY.Res.HHnew.Thermal.SH.LPG.SH</t>
  </si>
  <si>
    <t>FEC.ktoe.CY.Res.HHnew.Thermal.SH.LPG.SH.LPG</t>
  </si>
  <si>
    <t>FEC.ktoe.CY.Res.HHnew.Thermal.SH.LPG.SH.Elec</t>
  </si>
  <si>
    <t>FEC.ktoe.CY.Res.HHnew.Thermal.SH.LPG.SC</t>
  </si>
  <si>
    <t>FEC.ktoe.CY.Res.HHnew.Thermal.SH.LPG.SC.AC.Elec</t>
  </si>
  <si>
    <t>FEC.ktoe.CY.Res.HHnew.Thermal.SH.LPG.WH</t>
  </si>
  <si>
    <t>FEC.ktoe.CY.Res.HHnew.Thermal.SH.LPG.WH.LPG.NoSolar.LPG</t>
  </si>
  <si>
    <t>FEC.ktoe.CY.Res.HHnew.Thermal.SH.LPG.WH.LPG.Solar</t>
  </si>
  <si>
    <t>FEC.ktoe.CY.Res.HHnew.Thermal.SH.LPG.WH.LPG.Solar.LPG</t>
  </si>
  <si>
    <t>FEC.ktoe.CY.Res.HHnew.Thermal.SH.LPG.WH.LPG.Solar.Solar</t>
  </si>
  <si>
    <t>FEC.ktoe.CY.Res.HHnew.Thermal.SH.LPG.WH.Elc.NoSolar.Elec</t>
  </si>
  <si>
    <t>FEC.ktoe.CY.Res.HHnew.Thermal.SH.LPG.WH.Elc.Solar</t>
  </si>
  <si>
    <t>FEC.ktoe.CY.Res.HHnew.Thermal.SH.LPG.WH.Elc.Solar.Elec</t>
  </si>
  <si>
    <t>FEC.ktoe.CY.Res.HHnew.Thermal.SH.LPG.WH.Elc.Solar.Solar</t>
  </si>
  <si>
    <t>FEC.ktoe.CY.Res.HHnew.Thermal.SH.LPG.CO</t>
  </si>
  <si>
    <t>FEC.ktoe.CY.Res.HHnew.Thermal.SH.LPG.CO.LPG.LPG</t>
  </si>
  <si>
    <t>FEC.ktoe.CY.Res.HHnew.Thermal.SH.LPG.CO.Elc.Elec</t>
  </si>
  <si>
    <t>FEC.ktoe.CY.Res.HHnew.Thermal.SH.Oil</t>
  </si>
  <si>
    <t>FEC.ktoe.CY.Res.HHnew.Thermal.SH.Oil.SH</t>
  </si>
  <si>
    <t>FEC.ktoe.CY.Res.HHnew.Thermal.SH.Oil.SH.Oil</t>
  </si>
  <si>
    <t>FEC.ktoe.CY.Res.HHnew.Thermal.SH.Oil.SH.Elec</t>
  </si>
  <si>
    <t>FEC.ktoe.CY.Res.HHnew.Thermal.SH.Oil.SC</t>
  </si>
  <si>
    <t>FEC.ktoe.CY.Res.HHnew.Thermal.SH.Oil.SC.AC.Elec</t>
  </si>
  <si>
    <t>FEC.ktoe.CY.Res.HHnew.Thermal.SH.Oil.WH</t>
  </si>
  <si>
    <t>FEC.ktoe.CY.Res.HHnew.Thermal.SH.Oil.WH.Oil.NoSolar.Oil</t>
  </si>
  <si>
    <t>FEC.ktoe.CY.Res.HHnew.Thermal.SH.Oil.WH.Oil.Solar</t>
  </si>
  <si>
    <t>FEC.ktoe.CY.Res.HHnew.Thermal.SH.Oil.WH.Oil.Solar.Oil</t>
  </si>
  <si>
    <t>FEC.ktoe.CY.Res.HHnew.Thermal.SH.Oil.WH.Oil.Solar.Solar</t>
  </si>
  <si>
    <t>FEC.ktoe.CY.Res.HHnew.Thermal.SH.Oil.WH.Elc.NoSolar.Elec</t>
  </si>
  <si>
    <t>FEC.ktoe.CY.Res.HHnew.Thermal.SH.Oil.WH.Elc.Solar</t>
  </si>
  <si>
    <t>FEC.ktoe.CY.Res.HHnew.Thermal.SH.Oil.WH.Elc.Solar.Elec</t>
  </si>
  <si>
    <t>FEC.ktoe.CY.Res.HHnew.Thermal.SH.Oil.WH.Elc.Solar.Solar</t>
  </si>
  <si>
    <t>FEC.ktoe.CY.Res.HHnew.Thermal.SH.Oil.CO</t>
  </si>
  <si>
    <t>FEC.ktoe.CY.Res.HHnew.Thermal.SH.Oil.CO.LPG.LPG</t>
  </si>
  <si>
    <t>FEC.ktoe.CY.Res.HHnew.Thermal.SH.Oil.CO.Elc.Elec</t>
  </si>
  <si>
    <t>FEC.ktoe.CY.Res.HHnew.Thermal.SH.Gas</t>
  </si>
  <si>
    <t>FEC.ktoe.CY.Res.HHnew.Thermal.SH.Gas.SH</t>
  </si>
  <si>
    <t>FEC.ktoe.CY.Res.HHnew.Thermal.SH.Gas.SH.Gas</t>
  </si>
  <si>
    <t>FEC.ktoe.CY.Res.HHnew.Thermal.SH.Gas.SH.Elec</t>
  </si>
  <si>
    <t>FEC.ktoe.CY.Res.HHnew.Thermal.SH.Gas.SC</t>
  </si>
  <si>
    <t>FEC.ktoe.CY.Res.HHnew.Thermal.SH.Gas.SC.AC.Elec</t>
  </si>
  <si>
    <t>FEC.ktoe.CY.Res.HHnew.Thermal.SH.Gas.WH</t>
  </si>
  <si>
    <t>FEC.ktoe.CY.Res.HHnew.Thermal.SH.Gas.WH.Gas.NoSolar.Gas</t>
  </si>
  <si>
    <t>FEC.ktoe.CY.Res.HHnew.Thermal.SH.Gas.WH.Gas.Solar</t>
  </si>
  <si>
    <t>FEC.ktoe.CY.Res.HHnew.Thermal.SH.Gas.WH.Gas.Solar.Gas</t>
  </si>
  <si>
    <t>FEC.ktoe.CY.Res.HHnew.Thermal.SH.Gas.WH.Gas.Solar.Solar</t>
  </si>
  <si>
    <t>FEC.ktoe.CY.Res.HHnew.Thermal.SH.Gas.WH.Elc.NoSolar.Elec</t>
  </si>
  <si>
    <t>FEC.ktoe.CY.Res.HHnew.Thermal.SH.Gas.WH.Elc.Solar</t>
  </si>
  <si>
    <t>FEC.ktoe.CY.Res.HHnew.Thermal.SH.Gas.WH.Elc.Solar.Elec</t>
  </si>
  <si>
    <t>FEC.ktoe.CY.Res.HHnew.Thermal.SH.Gas.WH.Elc.Solar.Solar</t>
  </si>
  <si>
    <t>FEC.ktoe.CY.Res.HHnew.Thermal.SH.Gas.CO</t>
  </si>
  <si>
    <t>FEC.ktoe.CY.Res.HHnew.Thermal.SH.Gas.CO.Gas.Gas</t>
  </si>
  <si>
    <t>FEC.ktoe.CY.Res.HHnew.Thermal.SH.Gas.CO.Elc.Elec</t>
  </si>
  <si>
    <t>FEC.ktoe.CY.Res.HHnew.Thermal.SH.Biomass</t>
  </si>
  <si>
    <t>FEC.ktoe.CY.Res.HHnew.Thermal.SH.Biomass.SH</t>
  </si>
  <si>
    <t>FEC.ktoe.CY.Res.HHnew.Thermal.SH.Biomass.SH.Biomass</t>
  </si>
  <si>
    <t>FEC.ktoe.CY.Res.HHnew.Thermal.SH.Biomass.SH.Elec</t>
  </si>
  <si>
    <t>FEC.ktoe.CY.Res.HHnew.Thermal.SH.Biomass.SC</t>
  </si>
  <si>
    <t>FEC.ktoe.CY.Res.HHnew.Thermal.SH.Biomass.SC.AC.Elec</t>
  </si>
  <si>
    <t>FEC.ktoe.CY.Res.HHnew.Thermal.SH.Biomass.WH</t>
  </si>
  <si>
    <t>FEC.ktoe.CY.Res.HHnew.Thermal.SH.Biomass.WH.Biomass.NoSolar.Biomass</t>
  </si>
  <si>
    <t>FEC.ktoe.CY.Res.HHnew.Thermal.SH.Biomass.WH.Biomass.Solar</t>
  </si>
  <si>
    <t>FEC.ktoe.CY.Res.HHnew.Thermal.SH.Biomass.WH.Biomass.Solar.Biomass</t>
  </si>
  <si>
    <t>FEC.ktoe.CY.Res.HHnew.Thermal.SH.Biomass.WH.Biomass.Solar.Solar</t>
  </si>
  <si>
    <t>FEC.ktoe.CY.Res.HHnew.Thermal.SH.Biomass.WH.LPG.NoSolar.LPG</t>
  </si>
  <si>
    <t>FEC.ktoe.CY.Res.HHnew.Thermal.SH.Biomass.WH.LPG.Solar</t>
  </si>
  <si>
    <t>FEC.ktoe.CY.Res.HHnew.Thermal.SH.Biomass.WH.LPG.Solar.LPG</t>
  </si>
  <si>
    <t>FEC.ktoe.CY.Res.HHnew.Thermal.SH.Biomass.WH.LPG.Solar.Solar</t>
  </si>
  <si>
    <t>FEC.ktoe.CY.Res.HHnew.Thermal.SH.Biomass.WH.Elc.NoSolar.Elec</t>
  </si>
  <si>
    <t>FEC.ktoe.CY.Res.HHnew.Thermal.SH.Biomass.WH.Elc.Solar</t>
  </si>
  <si>
    <t>FEC.ktoe.CY.Res.HHnew.Thermal.SH.Biomass.WH.Elc.Solar.Elec</t>
  </si>
  <si>
    <t>FEC.ktoe.CY.Res.HHnew.Thermal.SH.Biomass.WH.Elc.Solar.Solar</t>
  </si>
  <si>
    <t>FEC.ktoe.CY.Res.HHnew.Thermal.SH.Biomass.CO</t>
  </si>
  <si>
    <t>FEC.ktoe.CY.Res.HHnew.Thermal.SH.Biomass.CO.Biomass.Biomass</t>
  </si>
  <si>
    <t>FEC.ktoe.CY.Res.HHnew.Thermal.SH.Biomass.CO.LPG.LPG</t>
  </si>
  <si>
    <t>FEC.ktoe.CY.Res.HHnew.Thermal.SH.Biomass.CO.Elc.Elec</t>
  </si>
  <si>
    <t>FEC.ktoe.CY.Res.HHnew.Thermal.SH.Geo</t>
  </si>
  <si>
    <t>FEC.ktoe.CY.Res.HHnew.Thermal.SH.Geo.SH</t>
  </si>
  <si>
    <t>FEC.ktoe.CY.Res.HHnew.Thermal.SH.Geo.SH.Geo</t>
  </si>
  <si>
    <t>FEC.ktoe.CY.Res.HHnew.Thermal.SH.Geo.SH.Elec</t>
  </si>
  <si>
    <t>FEC.ktoe.CY.Res.HHnew.Thermal.SH.Geo.SC</t>
  </si>
  <si>
    <t>FEC.ktoe.CY.Res.HHnew.Thermal.SH.Geo.SC.AC.Elec</t>
  </si>
  <si>
    <t>FEC.ktoe.CY.Res.HHnew.Thermal.SH.Geo.WH</t>
  </si>
  <si>
    <t>FEC.ktoe.CY.Res.HHnew.Thermal.SH.Geo.WH.Geo.NoSolar.Geo</t>
  </si>
  <si>
    <t>FEC.ktoe.CY.Res.HHnew.Thermal.SH.Geo.WH.Geo.Solar</t>
  </si>
  <si>
    <t>FEC.ktoe.CY.Res.HHnew.Thermal.SH.Geo.WH.Geo.Solar.Geo</t>
  </si>
  <si>
    <t>FEC.ktoe.CY.Res.HHnew.Thermal.SH.Geo.WH.Geo.Solar.Solar</t>
  </si>
  <si>
    <t>FEC.ktoe.CY.Res.HHnew.Thermal.SH.Geo.WH.Elc.NoSolar.Elec</t>
  </si>
  <si>
    <t>FEC.ktoe.CY.Res.HHnew.Thermal.SH.Geo.WH.Elc.Solar</t>
  </si>
  <si>
    <t>FEC.ktoe.CY.Res.HHnew.Thermal.SH.Geo.WH.Elc.Solar.Elec</t>
  </si>
  <si>
    <t>FEC.ktoe.CY.Res.HHnew.Thermal.SH.Geo.WH.Elc.Solar.Solar</t>
  </si>
  <si>
    <t>FEC.ktoe.CY.Res.HHnew.Thermal.SH.Geo.CO</t>
  </si>
  <si>
    <t>FEC.ktoe.CY.Res.HHnew.Thermal.SH.Geo.CO.LPG.LPG</t>
  </si>
  <si>
    <t>FEC.ktoe.CY.Res.HHnew.Thermal.SH.Geo.CO.Elc.Elec</t>
  </si>
  <si>
    <t>FEC.ktoe.CY.Res.HHnew.Thermal.SH.DistrHeat</t>
  </si>
  <si>
    <t>FEC.ktoe.CY.Res.HHnew.Thermal.SH.DistrHeat.SH</t>
  </si>
  <si>
    <t>FEC.ktoe.CY.Res.HHnew.Thermal.SH.DistrHeat.SH.Steam_Distr</t>
  </si>
  <si>
    <t>FEC.ktoe.CY.Res.HHnew.Thermal.SH.DistrHeat.SH.Elec</t>
  </si>
  <si>
    <t>FEC.ktoe.CY.Res.HHnew.Thermal.SH.DistrHeat.SC</t>
  </si>
  <si>
    <t>FEC.ktoe.CY.Res.HHnew.Thermal.SH.DistrHeat.SC.AC.Elec</t>
  </si>
  <si>
    <t>FEC.ktoe.CY.Res.HHnew.Thermal.SH.DistrHeat.WH</t>
  </si>
  <si>
    <t>FEC.ktoe.CY.Res.HHnew.Thermal.SH.DistrHeat.WH.DistrHeat.NoSolar.Steam_Distr</t>
  </si>
  <si>
    <t>FEC.ktoe.CY.Res.HHnew.Thermal.SH.DistrHeat.WH.DistrHeat.Solar</t>
  </si>
  <si>
    <t>FEC.ktoe.CY.Res.HHnew.Thermal.SH.DistrHeat.WH.DistrHeat.Solar.Steam_Distr</t>
  </si>
  <si>
    <t>FEC.ktoe.CY.Res.HHnew.Thermal.SH.DistrHeat.WH.DistrHeat.Solar.Solar</t>
  </si>
  <si>
    <t>FEC.ktoe.CY.Res.HHnew.Thermal.SH.DistrHeat.WH.Elc.NoSolar.Elec</t>
  </si>
  <si>
    <t>FEC.ktoe.CY.Res.HHnew.Thermal.SH.DistrHeat.WH.Elc.Solar</t>
  </si>
  <si>
    <t>FEC.ktoe.CY.Res.HHnew.Thermal.SH.DistrHeat.WH.Elc.Solar.Elec</t>
  </si>
  <si>
    <t>FEC.ktoe.CY.Res.HHnew.Thermal.SH.DistrHeat.WH.Elc.Solar.Solar</t>
  </si>
  <si>
    <t>FEC.ktoe.CY.Res.HHnew.Thermal.SH.DistrHeat.CO</t>
  </si>
  <si>
    <t>FEC.ktoe.CY.Res.HHnew.Thermal.SH.DistrHeat.CO.LPG.LPG</t>
  </si>
  <si>
    <t>FEC.ktoe.CY.Res.HHnew.Thermal.SH.DistrHeat.CO.Elc.Elec</t>
  </si>
  <si>
    <t>FEC.ktoe.CY.Res.HHnew.Thermal.SH.AdvElc</t>
  </si>
  <si>
    <t>FEC.ktoe.CY.Res.HHnew.Thermal.SH.AdvElc.SH</t>
  </si>
  <si>
    <t>FEC.ktoe.CY.Res.HHnew.Thermal.SH.AdvElc.SH.Elec</t>
  </si>
  <si>
    <t>FEC.ktoe.CY.Res.HHnew.Thermal.SH.AdvElc.SC</t>
  </si>
  <si>
    <t>FEC.ktoe.CY.Res.HHnew.Thermal.SH.AdvElc.SC.AC.Elec</t>
  </si>
  <si>
    <t>FEC.ktoe.CY.Res.HHnew.Thermal.SH.AdvElc.WH</t>
  </si>
  <si>
    <t>FEC.ktoe.CY.Res.HHnew.Thermal.SH.AdvElc.WH.LPG.NoSolar.LPG</t>
  </si>
  <si>
    <t>FEC.ktoe.CY.Res.HHnew.Thermal.SH.AdvElc.WH.LPG.Solar</t>
  </si>
  <si>
    <t>FEC.ktoe.CY.Res.HHnew.Thermal.SH.AdvElc.WH.LPG.Solar.LPG</t>
  </si>
  <si>
    <t>FEC.ktoe.CY.Res.HHnew.Thermal.SH.AdvElc.WH.LPG.Solar.Solar</t>
  </si>
  <si>
    <t>FEC.ktoe.CY.Res.HHnew.Thermal.SH.AdvElc.WH.Elc.NoSolar.Elec</t>
  </si>
  <si>
    <t>FEC.ktoe.CY.Res.HHnew.Thermal.SH.AdvElc.WH.Elc.Solar</t>
  </si>
  <si>
    <t>FEC.ktoe.CY.Res.HHnew.Thermal.SH.AdvElc.WH.Elc.Solar.Elec</t>
  </si>
  <si>
    <t>FEC.ktoe.CY.Res.HHnew.Thermal.SH.AdvElc.WH.Elc.Solar.Solar</t>
  </si>
  <si>
    <t>FEC.ktoe.CY.Res.HHnew.Thermal.SH.AdvElc.CO</t>
  </si>
  <si>
    <t>FEC.ktoe.CY.Res.HHnew.Thermal.SH.AdvElc.CO.LPG.LPG</t>
  </si>
  <si>
    <t>FEC.ktoe.CY.Res.HHnew.Thermal.SH.AdvElc.CO.Elc.Elec</t>
  </si>
  <si>
    <t>FEC.ktoe.CY.Res.HHnew.Thermal.SH.ConvElc</t>
  </si>
  <si>
    <t>FEC.ktoe.CY.Res.HHnew.Thermal.SH.ConvElc.SH</t>
  </si>
  <si>
    <t>FEC.ktoe.CY.Res.HHnew.Thermal.SH.ConvElc.SH.Elec</t>
  </si>
  <si>
    <t>FEC.ktoe.CY.Res.HHnew.Thermal.SH.ConvElc.SC</t>
  </si>
  <si>
    <t>FEC.ktoe.CY.Res.HHnew.Thermal.SH.ConvElc.SC.AC.Elec</t>
  </si>
  <si>
    <t>FEC.ktoe.CY.Res.HHnew.Thermal.SH.ConvElc.WH</t>
  </si>
  <si>
    <t>FEC.ktoe.CY.Res.HHnew.Thermal.SH.ConvElc.WH.LPG.NoSolar.LPG</t>
  </si>
  <si>
    <t>FEC.ktoe.CY.Res.HHnew.Thermal.SH.ConvElc.WH.LPG.Solar</t>
  </si>
  <si>
    <t>FEC.ktoe.CY.Res.HHnew.Thermal.SH.ConvElc.WH.LPG.Solar.LPG</t>
  </si>
  <si>
    <t>FEC.ktoe.CY.Res.HHnew.Thermal.SH.ConvElc.WH.LPG.Solar.Solar</t>
  </si>
  <si>
    <t>FEC.ktoe.CY.Res.HHnew.Thermal.SH.ConvElc.WH.Elc.NoSolar.Elec</t>
  </si>
  <si>
    <t>FEC.ktoe.CY.Res.HHnew.Thermal.SH.ConvElc.WH.Elc.Solar</t>
  </si>
  <si>
    <t>FEC.ktoe.CY.Res.HHnew.Thermal.SH.ConvElc.WH.Elc.Solar.Elec</t>
  </si>
  <si>
    <t>FEC.ktoe.CY.Res.HHnew.Thermal.SH.ConvElc.WH.Elc.Solar.Solar</t>
  </si>
  <si>
    <t>FEC.ktoe.CY.Res.HHnew.Thermal.SH.ConvElc.CO</t>
  </si>
  <si>
    <t>FEC.ktoe.CY.Res.HHnew.Thermal.SH.ConvElc.CO.LPG.LPG</t>
  </si>
  <si>
    <t>FEC.ktoe.CY.Res.HHnew.Thermal.SH.ConvElc.CO.Elc.Elec</t>
  </si>
  <si>
    <t>CY - Thermal energy service in new and renovated households (detailed structure)</t>
  </si>
  <si>
    <t>TES.ktoe.CY.Res.HHnew.Thermal.SH.Solids</t>
  </si>
  <si>
    <t>TES.ktoe.CY.Res.HHnew.Thermal.SH.Solids.SH</t>
  </si>
  <si>
    <t>TES.ktoe.CY.Res.HHnew.Thermal.SH.Solids.SH.Solids</t>
  </si>
  <si>
    <t>TES.ktoe.CY.Res.HHnew.Thermal.SH.Solids.SH.Elec</t>
  </si>
  <si>
    <t>TES.ktoe.CY.Res.HHnew.Thermal.SH.Solids.SC</t>
  </si>
  <si>
    <t>TES.ktoe.CY.Res.HHnew.Thermal.SH.Solids.SC.AC.Elec</t>
  </si>
  <si>
    <t>TES.ktoe.CY.Res.HHnew.Thermal.SH.Solids.WH</t>
  </si>
  <si>
    <t>TES.ktoe.CY.Res.HHnew.Thermal.SH.Solids.WH.Solids.NoSolar.Solids</t>
  </si>
  <si>
    <t>TES.ktoe.CY.Res.HHnew.Thermal.SH.Solids.WH.LPG.NoSolar.LPG</t>
  </si>
  <si>
    <t>TES.ktoe.CY.Res.HHnew.Thermal.SH.Solids.WH.LPG.Solar</t>
  </si>
  <si>
    <t>TES.ktoe.CY.Res.HHnew.Thermal.SH.Solids.WH.LPG.Solar.LPG</t>
  </si>
  <si>
    <t>TES.ktoe.CY.Res.HHnew.Thermal.SH.Solids.WH.LPG.Solar.Solar</t>
  </si>
  <si>
    <t>TES.ktoe.CY.Res.HHnew.Thermal.SH.Solids.WH.Elc.NoSolar.Elec</t>
  </si>
  <si>
    <t>TES.ktoe.CY.Res.HHnew.Thermal.SH.Solids.WH.Elc.Solar</t>
  </si>
  <si>
    <t>TES.ktoe.CY.Res.HHnew.Thermal.SH.Solids.WH.Elc.Solar.Elec</t>
  </si>
  <si>
    <t>TES.ktoe.CY.Res.HHnew.Thermal.SH.Solids.WH.Elc.Solar.Solar</t>
  </si>
  <si>
    <t>TES.ktoe.CY.Res.HHnew.Thermal.SH.Solids.CO</t>
  </si>
  <si>
    <t>TES.ktoe.CY.Res.HHnew.Thermal.SH.Solids.CO.Solids.Solids</t>
  </si>
  <si>
    <t>TES.ktoe.CY.Res.HHnew.Thermal.SH.Solids.CO.LPG.LPG</t>
  </si>
  <si>
    <t>TES.ktoe.CY.Res.HHnew.Thermal.SH.Solids.CO.Elc.Elec</t>
  </si>
  <si>
    <t>TES.ktoe.CY.Res.HHnew.Thermal.SH.LPG</t>
  </si>
  <si>
    <t>TES.ktoe.CY.Res.HHnew.Thermal.SH.LPG.SH</t>
  </si>
  <si>
    <t>TES.ktoe.CY.Res.HHnew.Thermal.SH.LPG.SH.LPG</t>
  </si>
  <si>
    <t>TES.ktoe.CY.Res.HHnew.Thermal.SH.LPG.SH.Elec</t>
  </si>
  <si>
    <t>TES.ktoe.CY.Res.HHnew.Thermal.SH.LPG.SC</t>
  </si>
  <si>
    <t>TES.ktoe.CY.Res.HHnew.Thermal.SH.LPG.SC.AC.Elec</t>
  </si>
  <si>
    <t>TES.ktoe.CY.Res.HHnew.Thermal.SH.LPG.WH</t>
  </si>
  <si>
    <t>TES.ktoe.CY.Res.HHnew.Thermal.SH.LPG.WH.LPG.NoSolar.LPG</t>
  </si>
  <si>
    <t>TES.ktoe.CY.Res.HHnew.Thermal.SH.LPG.WH.LPG.Solar</t>
  </si>
  <si>
    <t>TES.ktoe.CY.Res.HHnew.Thermal.SH.LPG.WH.LPG.Solar.LPG</t>
  </si>
  <si>
    <t>TES.ktoe.CY.Res.HHnew.Thermal.SH.LPG.WH.LPG.Solar.Solar</t>
  </si>
  <si>
    <t>TES.ktoe.CY.Res.HHnew.Thermal.SH.LPG.WH.Elc.NoSolar.Elec</t>
  </si>
  <si>
    <t>TES.ktoe.CY.Res.HHnew.Thermal.SH.LPG.WH.Elc.Solar</t>
  </si>
  <si>
    <t>TES.ktoe.CY.Res.HHnew.Thermal.SH.LPG.WH.Elc.Solar.Elec</t>
  </si>
  <si>
    <t>TES.ktoe.CY.Res.HHnew.Thermal.SH.LPG.WH.Elc.Solar.Solar</t>
  </si>
  <si>
    <t>TES.ktoe.CY.Res.HHnew.Thermal.SH.LPG.CO</t>
  </si>
  <si>
    <t>TES.ktoe.CY.Res.HHnew.Thermal.SH.LPG.CO.LPG.LPG</t>
  </si>
  <si>
    <t>TES.ktoe.CY.Res.HHnew.Thermal.SH.LPG.CO.Elc.Elec</t>
  </si>
  <si>
    <t>TES.ktoe.CY.Res.HHnew.Thermal.SH.Oil</t>
  </si>
  <si>
    <t>TES.ktoe.CY.Res.HHnew.Thermal.SH.Oil.SH</t>
  </si>
  <si>
    <t>TES.ktoe.CY.Res.HHnew.Thermal.SH.Oil.SH.Oil</t>
  </si>
  <si>
    <t>TES.ktoe.CY.Res.HHnew.Thermal.SH.Oil.SH.Elec</t>
  </si>
  <si>
    <t>TES.ktoe.CY.Res.HHnew.Thermal.SH.Oil.SC</t>
  </si>
  <si>
    <t>TES.ktoe.CY.Res.HHnew.Thermal.SH.Oil.SC.AC.Elec</t>
  </si>
  <si>
    <t>TES.ktoe.CY.Res.HHnew.Thermal.SH.Oil.WH</t>
  </si>
  <si>
    <t>TES.ktoe.CY.Res.HHnew.Thermal.SH.Oil.WH.Oil.NoSolar.Oil</t>
  </si>
  <si>
    <t>TES.ktoe.CY.Res.HHnew.Thermal.SH.Oil.WH.Oil.Solar</t>
  </si>
  <si>
    <t>TES.ktoe.CY.Res.HHnew.Thermal.SH.Oil.WH.Oil.Solar.Oil</t>
  </si>
  <si>
    <t>TES.ktoe.CY.Res.HHnew.Thermal.SH.Oil.WH.Oil.Solar.Solar</t>
  </si>
  <si>
    <t>TES.ktoe.CY.Res.HHnew.Thermal.SH.Oil.WH.Elc.NoSolar.Elec</t>
  </si>
  <si>
    <t>TES.ktoe.CY.Res.HHnew.Thermal.SH.Oil.WH.Elc.Solar</t>
  </si>
  <si>
    <t>TES.ktoe.CY.Res.HHnew.Thermal.SH.Oil.WH.Elc.Solar.Elec</t>
  </si>
  <si>
    <t>TES.ktoe.CY.Res.HHnew.Thermal.SH.Oil.WH.Elc.Solar.Solar</t>
  </si>
  <si>
    <t>TES.ktoe.CY.Res.HHnew.Thermal.SH.Oil.CO</t>
  </si>
  <si>
    <t>TES.ktoe.CY.Res.HHnew.Thermal.SH.Oil.CO.LPG.LPG</t>
  </si>
  <si>
    <t>TES.ktoe.CY.Res.HHnew.Thermal.SH.Oil.CO.Elc.Elec</t>
  </si>
  <si>
    <t>TES.ktoe.CY.Res.HHnew.Thermal.SH.Gas</t>
  </si>
  <si>
    <t>TES.ktoe.CY.Res.HHnew.Thermal.SH.Gas.SH</t>
  </si>
  <si>
    <t>TES.ktoe.CY.Res.HHnew.Thermal.SH.Gas.SH.Gas</t>
  </si>
  <si>
    <t>TES.ktoe.CY.Res.HHnew.Thermal.SH.Gas.SH.Elec</t>
  </si>
  <si>
    <t>TES.ktoe.CY.Res.HHnew.Thermal.SH.Gas.SC</t>
  </si>
  <si>
    <t>TES.ktoe.CY.Res.HHnew.Thermal.SH.Gas.SC.AC.Elec</t>
  </si>
  <si>
    <t>TES.ktoe.CY.Res.HHnew.Thermal.SH.Gas.WH</t>
  </si>
  <si>
    <t>TES.ktoe.CY.Res.HHnew.Thermal.SH.Gas.WH.Gas.NoSolar.Gas</t>
  </si>
  <si>
    <t>TES.ktoe.CY.Res.HHnew.Thermal.SH.Gas.WH.Gas.Solar</t>
  </si>
  <si>
    <t>TES.ktoe.CY.Res.HHnew.Thermal.SH.Gas.WH.Gas.Solar.Gas</t>
  </si>
  <si>
    <t>TES.ktoe.CY.Res.HHnew.Thermal.SH.Gas.WH.Gas.Solar.Solar</t>
  </si>
  <si>
    <t>TES.ktoe.CY.Res.HHnew.Thermal.SH.Gas.WH.Elc.NoSolar.Elec</t>
  </si>
  <si>
    <t>TES.ktoe.CY.Res.HHnew.Thermal.SH.Gas.WH.Elc.Solar</t>
  </si>
  <si>
    <t>TES.ktoe.CY.Res.HHnew.Thermal.SH.Gas.WH.Elc.Solar.Elec</t>
  </si>
  <si>
    <t>TES.ktoe.CY.Res.HHnew.Thermal.SH.Gas.WH.Elc.Solar.Solar</t>
  </si>
  <si>
    <t>TES.ktoe.CY.Res.HHnew.Thermal.SH.Gas.CO</t>
  </si>
  <si>
    <t>TES.ktoe.CY.Res.HHnew.Thermal.SH.Gas.CO.Gas.Gas</t>
  </si>
  <si>
    <t>TES.ktoe.CY.Res.HHnew.Thermal.SH.Gas.CO.Elc.Elec</t>
  </si>
  <si>
    <t>TES.ktoe.CY.Res.HHnew.Thermal.SH.Biomass</t>
  </si>
  <si>
    <t>TES.ktoe.CY.Res.HHnew.Thermal.SH.Biomass.SH</t>
  </si>
  <si>
    <t>TES.ktoe.CY.Res.HHnew.Thermal.SH.Biomass.SH.Biomass</t>
  </si>
  <si>
    <t>TES.ktoe.CY.Res.HHnew.Thermal.SH.Biomass.SH.Elec</t>
  </si>
  <si>
    <t>TES.ktoe.CY.Res.HHnew.Thermal.SH.Biomass.SC</t>
  </si>
  <si>
    <t>TES.ktoe.CY.Res.HHnew.Thermal.SH.Biomass.SC.AC.Elec</t>
  </si>
  <si>
    <t>TES.ktoe.CY.Res.HHnew.Thermal.SH.Biomass.WH</t>
  </si>
  <si>
    <t>TES.ktoe.CY.Res.HHnew.Thermal.SH.Biomass.WH.Biomass.NoSolar.Biomass</t>
  </si>
  <si>
    <t>TES.ktoe.CY.Res.HHnew.Thermal.SH.Biomass.WH.Biomass.Solar</t>
  </si>
  <si>
    <t>TES.ktoe.CY.Res.HHnew.Thermal.SH.Biomass.WH.Biomass.Solar.Biomass</t>
  </si>
  <si>
    <t>TES.ktoe.CY.Res.HHnew.Thermal.SH.Biomass.WH.Biomass.Solar.Solar</t>
  </si>
  <si>
    <t>TES.ktoe.CY.Res.HHnew.Thermal.SH.Biomass.WH.LPG.NoSolar.LPG</t>
  </si>
  <si>
    <t>TES.ktoe.CY.Res.HHnew.Thermal.SH.Biomass.WH.LPG.Solar</t>
  </si>
  <si>
    <t>TES.ktoe.CY.Res.HHnew.Thermal.SH.Biomass.WH.LPG.Solar.LPG</t>
  </si>
  <si>
    <t>TES.ktoe.CY.Res.HHnew.Thermal.SH.Biomass.WH.LPG.Solar.Solar</t>
  </si>
  <si>
    <t>TES.ktoe.CY.Res.HHnew.Thermal.SH.Biomass.WH.Elc.NoSolar.Elec</t>
  </si>
  <si>
    <t>TES.ktoe.CY.Res.HHnew.Thermal.SH.Biomass.WH.Elc.Solar</t>
  </si>
  <si>
    <t>TES.ktoe.CY.Res.HHnew.Thermal.SH.Biomass.WH.Elc.Solar.Elec</t>
  </si>
  <si>
    <t>TES.ktoe.CY.Res.HHnew.Thermal.SH.Biomass.WH.Elc.Solar.Solar</t>
  </si>
  <si>
    <t>TES.ktoe.CY.Res.HHnew.Thermal.SH.Biomass.CO</t>
  </si>
  <si>
    <t>TES.ktoe.CY.Res.HHnew.Thermal.SH.Biomass.CO.Biomass.Biomass</t>
  </si>
  <si>
    <t>TES.ktoe.CY.Res.HHnew.Thermal.SH.Biomass.CO.LPG.LPG</t>
  </si>
  <si>
    <t>TES.ktoe.CY.Res.HHnew.Thermal.SH.Biomass.CO.Elc.Elec</t>
  </si>
  <si>
    <t>TES.ktoe.CY.Res.HHnew.Thermal.SH.Geo</t>
  </si>
  <si>
    <t>TES.ktoe.CY.Res.HHnew.Thermal.SH.Geo.SH</t>
  </si>
  <si>
    <t>TES.ktoe.CY.Res.HHnew.Thermal.SH.Geo.SH.Geo</t>
  </si>
  <si>
    <t>TES.ktoe.CY.Res.HHnew.Thermal.SH.Geo.SH.Elec</t>
  </si>
  <si>
    <t>TES.ktoe.CY.Res.HHnew.Thermal.SH.Geo.SC</t>
  </si>
  <si>
    <t>TES.ktoe.CY.Res.HHnew.Thermal.SH.Geo.SC.AC.Elec</t>
  </si>
  <si>
    <t>TES.ktoe.CY.Res.HHnew.Thermal.SH.Geo.WH</t>
  </si>
  <si>
    <t>TES.ktoe.CY.Res.HHnew.Thermal.SH.Geo.WH.Geo.NoSolar.Geo</t>
  </si>
  <si>
    <t>TES.ktoe.CY.Res.HHnew.Thermal.SH.Geo.WH.Geo.Solar</t>
  </si>
  <si>
    <t>TES.ktoe.CY.Res.HHnew.Thermal.SH.Geo.WH.Geo.Solar.Geo</t>
  </si>
  <si>
    <t>TES.ktoe.CY.Res.HHnew.Thermal.SH.Geo.WH.Geo.Solar.Solar</t>
  </si>
  <si>
    <t>TES.ktoe.CY.Res.HHnew.Thermal.SH.Geo.WH.Elc.NoSolar.Elec</t>
  </si>
  <si>
    <t>TES.ktoe.CY.Res.HHnew.Thermal.SH.Geo.WH.Elc.Solar</t>
  </si>
  <si>
    <t>TES.ktoe.CY.Res.HHnew.Thermal.SH.Geo.WH.Elc.Solar.Elec</t>
  </si>
  <si>
    <t>TES.ktoe.CY.Res.HHnew.Thermal.SH.Geo.WH.Elc.Solar.Solar</t>
  </si>
  <si>
    <t>TES.ktoe.CY.Res.HHnew.Thermal.SH.Geo.CO</t>
  </si>
  <si>
    <t>TES.ktoe.CY.Res.HHnew.Thermal.SH.Geo.CO.LPG.LPG</t>
  </si>
  <si>
    <t>TES.ktoe.CY.Res.HHnew.Thermal.SH.Geo.CO.Elc.Elec</t>
  </si>
  <si>
    <t>TES.ktoe.CY.Res.HHnew.Thermal.SH.DistrHeat</t>
  </si>
  <si>
    <t>TES.ktoe.CY.Res.HHnew.Thermal.SH.DistrHeat.SH</t>
  </si>
  <si>
    <t>TES.ktoe.CY.Res.HHnew.Thermal.SH.DistrHeat.SH.Steam_Distr</t>
  </si>
  <si>
    <t>TES.ktoe.CY.Res.HHnew.Thermal.SH.DistrHeat.SH.Elec</t>
  </si>
  <si>
    <t>TES.ktoe.CY.Res.HHnew.Thermal.SH.DistrHeat.SC</t>
  </si>
  <si>
    <t>TES.ktoe.CY.Res.HHnew.Thermal.SH.DistrHeat.SC.AC.Elec</t>
  </si>
  <si>
    <t>TES.ktoe.CY.Res.HHnew.Thermal.SH.DistrHeat.WH</t>
  </si>
  <si>
    <t>TES.ktoe.CY.Res.HHnew.Thermal.SH.DistrHeat.WH.DistrHeat.NoSolar.Steam_Distr</t>
  </si>
  <si>
    <t>TES.ktoe.CY.Res.HHnew.Thermal.SH.DistrHeat.WH.DistrHeat.Solar</t>
  </si>
  <si>
    <t>TES.ktoe.CY.Res.HHnew.Thermal.SH.DistrHeat.WH.DistrHeat.Solar.Steam_Distr</t>
  </si>
  <si>
    <t>TES.ktoe.CY.Res.HHnew.Thermal.SH.DistrHeat.WH.DistrHeat.Solar.Solar</t>
  </si>
  <si>
    <t>TES.ktoe.CY.Res.HHnew.Thermal.SH.DistrHeat.WH.Elc.NoSolar.Elec</t>
  </si>
  <si>
    <t>TES.ktoe.CY.Res.HHnew.Thermal.SH.DistrHeat.WH.Elc.Solar</t>
  </si>
  <si>
    <t>TES.ktoe.CY.Res.HHnew.Thermal.SH.DistrHeat.WH.Elc.Solar.Elec</t>
  </si>
  <si>
    <t>TES.ktoe.CY.Res.HHnew.Thermal.SH.DistrHeat.WH.Elc.Solar.Solar</t>
  </si>
  <si>
    <t>TES.ktoe.CY.Res.HHnew.Thermal.SH.DistrHeat.CO</t>
  </si>
  <si>
    <t>TES.ktoe.CY.Res.HHnew.Thermal.SH.DistrHeat.CO.LPG.LPG</t>
  </si>
  <si>
    <t>TES.ktoe.CY.Res.HHnew.Thermal.SH.DistrHeat.CO.Elc.Elec</t>
  </si>
  <si>
    <t>TES.ktoe.CY.Res.HHnew.Thermal.SH.AdvElc</t>
  </si>
  <si>
    <t>TES.ktoe.CY.Res.HHnew.Thermal.SH.AdvElc.SH</t>
  </si>
  <si>
    <t>TES.ktoe.CY.Res.HHnew.Thermal.SH.AdvElc.SH.Elec</t>
  </si>
  <si>
    <t>TES.ktoe.CY.Res.HHnew.Thermal.SH.AdvElc.SC</t>
  </si>
  <si>
    <t>TES.ktoe.CY.Res.HHnew.Thermal.SH.AdvElc.SC.AC.Elec</t>
  </si>
  <si>
    <t>TES.ktoe.CY.Res.HHnew.Thermal.SH.AdvElc.WH</t>
  </si>
  <si>
    <t>TES.ktoe.CY.Res.HHnew.Thermal.SH.AdvElc.WH.LPG.NoSolar.LPG</t>
  </si>
  <si>
    <t>TES.ktoe.CY.Res.HHnew.Thermal.SH.AdvElc.WH.LPG.Solar</t>
  </si>
  <si>
    <t>TES.ktoe.CY.Res.HHnew.Thermal.SH.AdvElc.WH.LPG.Solar.LPG</t>
  </si>
  <si>
    <t>TES.ktoe.CY.Res.HHnew.Thermal.SH.AdvElc.WH.LPG.Solar.Solar</t>
  </si>
  <si>
    <t>TES.ktoe.CY.Res.HHnew.Thermal.SH.AdvElc.WH.Elc.NoSolar.Elec</t>
  </si>
  <si>
    <t>TES.ktoe.CY.Res.HHnew.Thermal.SH.AdvElc.WH.Elc.Solar</t>
  </si>
  <si>
    <t>TES.ktoe.CY.Res.HHnew.Thermal.SH.AdvElc.WH.Elc.Solar.Elec</t>
  </si>
  <si>
    <t>TES.ktoe.CY.Res.HHnew.Thermal.SH.AdvElc.WH.Elc.Solar.Solar</t>
  </si>
  <si>
    <t>TES.ktoe.CY.Res.HHnew.Thermal.SH.AdvElc.CO</t>
  </si>
  <si>
    <t>TES.ktoe.CY.Res.HHnew.Thermal.SH.AdvElc.CO.LPG.LPG</t>
  </si>
  <si>
    <t>TES.ktoe.CY.Res.HHnew.Thermal.SH.AdvElc.CO.Elc.Elec</t>
  </si>
  <si>
    <t>TES.ktoe.CY.Res.HHnew.Thermal.SH.ConvElc</t>
  </si>
  <si>
    <t>TES.ktoe.CY.Res.HHnew.Thermal.SH.ConvElc.SH</t>
  </si>
  <si>
    <t>TES.ktoe.CY.Res.HHnew.Thermal.SH.ConvElc.SH.Elec</t>
  </si>
  <si>
    <t>TES.ktoe.CY.Res.HHnew.Thermal.SH.ConvElc.SC</t>
  </si>
  <si>
    <t>TES.ktoe.CY.Res.HHnew.Thermal.SH.ConvElc.SC.AC.Elec</t>
  </si>
  <si>
    <t>TES.ktoe.CY.Res.HHnew.Thermal.SH.ConvElc.WH</t>
  </si>
  <si>
    <t>TES.ktoe.CY.Res.HHnew.Thermal.SH.ConvElc.WH.LPG.NoSolar.LPG</t>
  </si>
  <si>
    <t>TES.ktoe.CY.Res.HHnew.Thermal.SH.ConvElc.WH.LPG.Solar</t>
  </si>
  <si>
    <t>TES.ktoe.CY.Res.HHnew.Thermal.SH.ConvElc.WH.LPG.Solar.LPG</t>
  </si>
  <si>
    <t>TES.ktoe.CY.Res.HHnew.Thermal.SH.ConvElc.WH.LPG.Solar.Solar</t>
  </si>
  <si>
    <t>TES.ktoe.CY.Res.HHnew.Thermal.SH.ConvElc.WH.Elc.NoSolar.Elec</t>
  </si>
  <si>
    <t>TES.ktoe.CY.Res.HHnew.Thermal.SH.ConvElc.WH.Elc.Solar</t>
  </si>
  <si>
    <t>TES.ktoe.CY.Res.HHnew.Thermal.SH.ConvElc.WH.Elc.Solar.Elec</t>
  </si>
  <si>
    <t>TES.ktoe.CY.Res.HHnew.Thermal.SH.ConvElc.WH.Elc.Solar.Solar</t>
  </si>
  <si>
    <t>TES.ktoe.CY.Res.HHnew.Thermal.SH.ConvElc.CO</t>
  </si>
  <si>
    <t>TES.ktoe.CY.Res.HHnew.Thermal.SH.ConvElc.CO.LPG.LPG</t>
  </si>
  <si>
    <t>TES.ktoe.CY.Res.HHnew.Thermal.SH.ConvElc.CO.Elc.Elec</t>
  </si>
  <si>
    <t>CY - System efficiency indicator of new and renovated households (detailed structure)</t>
  </si>
  <si>
    <t>Eff.ratio.CY.Res.HHnew.Thermal.SH.Solids</t>
  </si>
  <si>
    <t>Eff.ratio.CY.Res.HHnew.Thermal.SH.Solids.SH</t>
  </si>
  <si>
    <t>Eff.ratio.CY.Res.HHnew.Thermal.SH.Solids.SH.Solids</t>
  </si>
  <si>
    <t>Eff.ratio.CY.Res.HHnew.Thermal.SH.Solids.SH.Elec</t>
  </si>
  <si>
    <t>Eff.ratio.CY.Res.HHnew.Thermal.SH.Solids.SC</t>
  </si>
  <si>
    <t>Eff.ratio.CY.Res.HHnew.Thermal.SH.Solids.SC.AC.Elec</t>
  </si>
  <si>
    <t>Eff.ratio.CY.Res.HHnew.Thermal.SH.Solids.WH</t>
  </si>
  <si>
    <t>Eff.ratio.CY.Res.HHnew.Thermal.SH.Solids.WH.Solids.NoSolar.Solids</t>
  </si>
  <si>
    <t>Eff.ratio.CY.Res.HHnew.Thermal.SH.Solids.WH.LPG.NoSolar.LPG</t>
  </si>
  <si>
    <t>Eff.ratio.CY.Res.HHnew.Thermal.SH.Solids.WH.LPG.Solar</t>
  </si>
  <si>
    <t>Eff.ratio.CY.Res.HHnew.Thermal.SH.Solids.WH.LPG.Solar.LPG</t>
  </si>
  <si>
    <t>Eff.ratio.CY.Res.HHnew.Thermal.SH.Solids.WH.LPG.Solar.Solar</t>
  </si>
  <si>
    <t>Eff.ratio.CY.Res.HHnew.Thermal.SH.Solids.WH.Elc.NoSolar.Elec</t>
  </si>
  <si>
    <t>Eff.ratio.CY.Res.HHnew.Thermal.SH.Solids.WH.Elc.Solar</t>
  </si>
  <si>
    <t>Eff.ratio.CY.Res.HHnew.Thermal.SH.Solids.WH.Elc.Solar.Elec</t>
  </si>
  <si>
    <t>Eff.ratio.CY.Res.HHnew.Thermal.SH.Solids.WH.Elc.Solar.Solar</t>
  </si>
  <si>
    <t>Eff.ratio.CY.Res.HHnew.Thermal.SH.Solids.CO</t>
  </si>
  <si>
    <t>Eff.ratio.CY.Res.HHnew.Thermal.SH.Solids.CO.Solids.Solids</t>
  </si>
  <si>
    <t>Eff.ratio.CY.Res.HHnew.Thermal.SH.Solids.CO.LPG.LPG</t>
  </si>
  <si>
    <t>Eff.ratio.CY.Res.HHnew.Thermal.SH.Solids.CO.Elc.Elec</t>
  </si>
  <si>
    <t>Eff.ratio.CY.Res.HHnew.Thermal.SH.LPG</t>
  </si>
  <si>
    <t>Eff.ratio.CY.Res.HHnew.Thermal.SH.LPG.SH</t>
  </si>
  <si>
    <t>Eff.ratio.CY.Res.HHnew.Thermal.SH.LPG.SH.LPG</t>
  </si>
  <si>
    <t>Eff.ratio.CY.Res.HHnew.Thermal.SH.LPG.SH.Elec</t>
  </si>
  <si>
    <t>Eff.ratio.CY.Res.HHnew.Thermal.SH.LPG.SC</t>
  </si>
  <si>
    <t>Eff.ratio.CY.Res.HHnew.Thermal.SH.LPG.SC.AC.Elec</t>
  </si>
  <si>
    <t>Eff.ratio.CY.Res.HHnew.Thermal.SH.LPG.WH</t>
  </si>
  <si>
    <t>Eff.ratio.CY.Res.HHnew.Thermal.SH.LPG.WH.LPG.NoSolar.LPG</t>
  </si>
  <si>
    <t>Eff.ratio.CY.Res.HHnew.Thermal.SH.LPG.WH.LPG.Solar</t>
  </si>
  <si>
    <t>Eff.ratio.CY.Res.HHnew.Thermal.SH.LPG.WH.LPG.Solar.LPG</t>
  </si>
  <si>
    <t>Eff.ratio.CY.Res.HHnew.Thermal.SH.LPG.WH.LPG.Solar.Solar</t>
  </si>
  <si>
    <t>Eff.ratio.CY.Res.HHnew.Thermal.SH.LPG.WH.Elc.NoSolar.Elec</t>
  </si>
  <si>
    <t>Eff.ratio.CY.Res.HHnew.Thermal.SH.LPG.WH.Elc.Solar</t>
  </si>
  <si>
    <t>Eff.ratio.CY.Res.HHnew.Thermal.SH.LPG.WH.Elc.Solar.Elec</t>
  </si>
  <si>
    <t>Eff.ratio.CY.Res.HHnew.Thermal.SH.LPG.WH.Elc.Solar.Solar</t>
  </si>
  <si>
    <t>Eff.ratio.CY.Res.HHnew.Thermal.SH.LPG.CO</t>
  </si>
  <si>
    <t>Eff.ratio.CY.Res.HHnew.Thermal.SH.LPG.CO.LPG.LPG</t>
  </si>
  <si>
    <t>Eff.ratio.CY.Res.HHnew.Thermal.SH.LPG.CO.Elc.Elec</t>
  </si>
  <si>
    <t>Eff.ratio.CY.Res.HHnew.Thermal.SH.Oil</t>
  </si>
  <si>
    <t>Eff.ratio.CY.Res.HHnew.Thermal.SH.Oil.SH</t>
  </si>
  <si>
    <t>Eff.ratio.CY.Res.HHnew.Thermal.SH.Oil.SH.Oil</t>
  </si>
  <si>
    <t>Eff.ratio.CY.Res.HHnew.Thermal.SH.Oil.SH.Elec</t>
  </si>
  <si>
    <t>Eff.ratio.CY.Res.HHnew.Thermal.SH.Oil.SC</t>
  </si>
  <si>
    <t>Eff.ratio.CY.Res.HHnew.Thermal.SH.Oil.SC.AC.Elec</t>
  </si>
  <si>
    <t>Eff.ratio.CY.Res.HHnew.Thermal.SH.Oil.WH</t>
  </si>
  <si>
    <t>Eff.ratio.CY.Res.HHnew.Thermal.SH.Oil.WH.Oil.NoSolar.Oil</t>
  </si>
  <si>
    <t>Eff.ratio.CY.Res.HHnew.Thermal.SH.Oil.WH.Oil.Solar</t>
  </si>
  <si>
    <t>Eff.ratio.CY.Res.HHnew.Thermal.SH.Oil.WH.Oil.Solar.Oil</t>
  </si>
  <si>
    <t>Eff.ratio.CY.Res.HHnew.Thermal.SH.Oil.WH.Oil.Solar.Solar</t>
  </si>
  <si>
    <t>Eff.ratio.CY.Res.HHnew.Thermal.SH.Oil.WH.Elc.NoSolar.Elec</t>
  </si>
  <si>
    <t>Eff.ratio.CY.Res.HHnew.Thermal.SH.Oil.WH.Elc.Solar</t>
  </si>
  <si>
    <t>Eff.ratio.CY.Res.HHnew.Thermal.SH.Oil.WH.Elc.Solar.Elec</t>
  </si>
  <si>
    <t>Eff.ratio.CY.Res.HHnew.Thermal.SH.Oil.WH.Elc.Solar.Solar</t>
  </si>
  <si>
    <t>Eff.ratio.CY.Res.HHnew.Thermal.SH.Oil.CO</t>
  </si>
  <si>
    <t>Eff.ratio.CY.Res.HHnew.Thermal.SH.Oil.CO.LPG.LPG</t>
  </si>
  <si>
    <t>Eff.ratio.CY.Res.HHnew.Thermal.SH.Oil.CO.Elc.Elec</t>
  </si>
  <si>
    <t>Eff.ratio.CY.Res.HHnew.Thermal.SH.Gas</t>
  </si>
  <si>
    <t>Eff.ratio.CY.Res.HHnew.Thermal.SH.Gas.SH</t>
  </si>
  <si>
    <t>Eff.ratio.CY.Res.HHnew.Thermal.SH.Gas.SH.Gas</t>
  </si>
  <si>
    <t>Eff.ratio.CY.Res.HHnew.Thermal.SH.Gas.SH.Elec</t>
  </si>
  <si>
    <t>Eff.ratio.CY.Res.HHnew.Thermal.SH.Gas.SC</t>
  </si>
  <si>
    <t>Eff.ratio.CY.Res.HHnew.Thermal.SH.Gas.SC.AC.Elec</t>
  </si>
  <si>
    <t>Eff.ratio.CY.Res.HHnew.Thermal.SH.Gas.WH</t>
  </si>
  <si>
    <t>Eff.ratio.CY.Res.HHnew.Thermal.SH.Gas.WH.Gas.NoSolar.Gas</t>
  </si>
  <si>
    <t>Eff.ratio.CY.Res.HHnew.Thermal.SH.Gas.WH.Gas.Solar</t>
  </si>
  <si>
    <t>Eff.ratio.CY.Res.HHnew.Thermal.SH.Gas.WH.Gas.Solar.Gas</t>
  </si>
  <si>
    <t>Eff.ratio.CY.Res.HHnew.Thermal.SH.Gas.WH.Gas.Solar.Solar</t>
  </si>
  <si>
    <t>Eff.ratio.CY.Res.HHnew.Thermal.SH.Gas.WH.Elc.NoSolar.Elec</t>
  </si>
  <si>
    <t>Eff.ratio.CY.Res.HHnew.Thermal.SH.Gas.WH.Elc.Solar</t>
  </si>
  <si>
    <t>Eff.ratio.CY.Res.HHnew.Thermal.SH.Gas.WH.Elc.Solar.Elec</t>
  </si>
  <si>
    <t>Eff.ratio.CY.Res.HHnew.Thermal.SH.Gas.WH.Elc.Solar.Solar</t>
  </si>
  <si>
    <t>Eff.ratio.CY.Res.HHnew.Thermal.SH.Gas.CO</t>
  </si>
  <si>
    <t>Eff.ratio.CY.Res.HHnew.Thermal.SH.Gas.CO.Gas.Gas</t>
  </si>
  <si>
    <t>Eff.ratio.CY.Res.HHnew.Thermal.SH.Gas.CO.Elc.Elec</t>
  </si>
  <si>
    <t>Eff.ratio.CY.Res.HHnew.Thermal.SH.Biomass</t>
  </si>
  <si>
    <t>Eff.ratio.CY.Res.HHnew.Thermal.SH.Biomass.SH</t>
  </si>
  <si>
    <t>Eff.ratio.CY.Res.HHnew.Thermal.SH.Biomass.SH.Biomass</t>
  </si>
  <si>
    <t>Eff.ratio.CY.Res.HHnew.Thermal.SH.Biomass.SH.Elec</t>
  </si>
  <si>
    <t>Eff.ratio.CY.Res.HHnew.Thermal.SH.Biomass.SC</t>
  </si>
  <si>
    <t>Eff.ratio.CY.Res.HHnew.Thermal.SH.Biomass.SC.AC.Elec</t>
  </si>
  <si>
    <t>Eff.ratio.CY.Res.HHnew.Thermal.SH.Biomass.WH</t>
  </si>
  <si>
    <t>Eff.ratio.CY.Res.HHnew.Thermal.SH.Biomass.WH.Biomass.NoSolar.Biomass</t>
  </si>
  <si>
    <t>Eff.ratio.CY.Res.HHnew.Thermal.SH.Biomass.WH.Biomass.Solar</t>
  </si>
  <si>
    <t>Eff.ratio.CY.Res.HHnew.Thermal.SH.Biomass.WH.Biomass.Solar.Biomass</t>
  </si>
  <si>
    <t>Eff.ratio.CY.Res.HHnew.Thermal.SH.Biomass.WH.Biomass.Solar.Solar</t>
  </si>
  <si>
    <t>Eff.ratio.CY.Res.HHnew.Thermal.SH.Biomass.WH.LPG.NoSolar.LPG</t>
  </si>
  <si>
    <t>Eff.ratio.CY.Res.HHnew.Thermal.SH.Biomass.WH.LPG.Solar</t>
  </si>
  <si>
    <t>Eff.ratio.CY.Res.HHnew.Thermal.SH.Biomass.WH.LPG.Solar.LPG</t>
  </si>
  <si>
    <t>Eff.ratio.CY.Res.HHnew.Thermal.SH.Biomass.WH.LPG.Solar.Solar</t>
  </si>
  <si>
    <t>Eff.ratio.CY.Res.HHnew.Thermal.SH.Biomass.WH.Elc.NoSolar.Elec</t>
  </si>
  <si>
    <t>Eff.ratio.CY.Res.HHnew.Thermal.SH.Biomass.WH.Elc.Solar</t>
  </si>
  <si>
    <t>Eff.ratio.CY.Res.HHnew.Thermal.SH.Biomass.WH.Elc.Solar.Elec</t>
  </si>
  <si>
    <t>Eff.ratio.CY.Res.HHnew.Thermal.SH.Biomass.WH.Elc.Solar.Solar</t>
  </si>
  <si>
    <t>Eff.ratio.CY.Res.HHnew.Thermal.SH.Biomass.CO</t>
  </si>
  <si>
    <t>Eff.ratio.CY.Res.HHnew.Thermal.SH.Biomass.CO.Biomass.Biomass</t>
  </si>
  <si>
    <t>Eff.ratio.CY.Res.HHnew.Thermal.SH.Biomass.CO.LPG.LPG</t>
  </si>
  <si>
    <t>Eff.ratio.CY.Res.HHnew.Thermal.SH.Biomass.CO.Elc.Elec</t>
  </si>
  <si>
    <t>Eff.ratio.CY.Res.HHnew.Thermal.SH.Geo</t>
  </si>
  <si>
    <t>Eff.ratio.CY.Res.HHnew.Thermal.SH.Geo.SH</t>
  </si>
  <si>
    <t>Eff.ratio.CY.Res.HHnew.Thermal.SH.Geo.SH.Geo</t>
  </si>
  <si>
    <t>Eff.ratio.CY.Res.HHnew.Thermal.SH.Geo.SH.Elec</t>
  </si>
  <si>
    <t>Eff.ratio.CY.Res.HHnew.Thermal.SH.Geo.SC</t>
  </si>
  <si>
    <t>Eff.ratio.CY.Res.HHnew.Thermal.SH.Geo.SC.AC.Elec</t>
  </si>
  <si>
    <t>Eff.ratio.CY.Res.HHnew.Thermal.SH.Geo.WH</t>
  </si>
  <si>
    <t>Eff.ratio.CY.Res.HHnew.Thermal.SH.Geo.WH.Geo.NoSolar.Geo</t>
  </si>
  <si>
    <t>Eff.ratio.CY.Res.HHnew.Thermal.SH.Geo.WH.Geo.Solar</t>
  </si>
  <si>
    <t>Eff.ratio.CY.Res.HHnew.Thermal.SH.Geo.WH.Geo.Solar.Geo</t>
  </si>
  <si>
    <t>Eff.ratio.CY.Res.HHnew.Thermal.SH.Geo.WH.Geo.Solar.Solar</t>
  </si>
  <si>
    <t>Eff.ratio.CY.Res.HHnew.Thermal.SH.Geo.WH.Elc.NoSolar.Elec</t>
  </si>
  <si>
    <t>Eff.ratio.CY.Res.HHnew.Thermal.SH.Geo.WH.Elc.Solar</t>
  </si>
  <si>
    <t>Eff.ratio.CY.Res.HHnew.Thermal.SH.Geo.WH.Elc.Solar.Elec</t>
  </si>
  <si>
    <t>Eff.ratio.CY.Res.HHnew.Thermal.SH.Geo.WH.Elc.Solar.Solar</t>
  </si>
  <si>
    <t>Eff.ratio.CY.Res.HHnew.Thermal.SH.Geo.CO</t>
  </si>
  <si>
    <t>Eff.ratio.CY.Res.HHnew.Thermal.SH.Geo.CO.LPG.LPG</t>
  </si>
  <si>
    <t>Eff.ratio.CY.Res.HHnew.Thermal.SH.Geo.CO.Elc.Elec</t>
  </si>
  <si>
    <t>Eff.ratio.CY.Res.HHnew.Thermal.SH.DistrHeat</t>
  </si>
  <si>
    <t>Eff.ratio.CY.Res.HHnew.Thermal.SH.DistrHeat.SH</t>
  </si>
  <si>
    <t>Eff.ratio.CY.Res.HHnew.Thermal.SH.DistrHeat.SH.Steam_Distr</t>
  </si>
  <si>
    <t>Eff.ratio.CY.Res.HHnew.Thermal.SH.DistrHeat.SH.Elec</t>
  </si>
  <si>
    <t>Eff.ratio.CY.Res.HHnew.Thermal.SH.DistrHeat.SC</t>
  </si>
  <si>
    <t>Eff.ratio.CY.Res.HHnew.Thermal.SH.DistrHeat.SC.AC.Elec</t>
  </si>
  <si>
    <t>Eff.ratio.CY.Res.HHnew.Thermal.SH.DistrHeat.WH</t>
  </si>
  <si>
    <t>Eff.ratio.CY.Res.HHnew.Thermal.SH.DistrHeat.WH.DistrHeat.NoSolar.Steam_Distr</t>
  </si>
  <si>
    <t>Eff.ratio.CY.Res.HHnew.Thermal.SH.DistrHeat.WH.DistrHeat.Solar</t>
  </si>
  <si>
    <t>Eff.ratio.CY.Res.HHnew.Thermal.SH.DistrHeat.WH.DistrHeat.Solar.Steam_Distr</t>
  </si>
  <si>
    <t>Eff.ratio.CY.Res.HHnew.Thermal.SH.DistrHeat.WH.DistrHeat.Solar.Solar</t>
  </si>
  <si>
    <t>Eff.ratio.CY.Res.HHnew.Thermal.SH.DistrHeat.WH.Elc.NoSolar.Elec</t>
  </si>
  <si>
    <t>Eff.ratio.CY.Res.HHnew.Thermal.SH.DistrHeat.WH.Elc.Solar</t>
  </si>
  <si>
    <t>Eff.ratio.CY.Res.HHnew.Thermal.SH.DistrHeat.WH.Elc.Solar.Elec</t>
  </si>
  <si>
    <t>Eff.ratio.CY.Res.HHnew.Thermal.SH.DistrHeat.WH.Elc.Solar.Solar</t>
  </si>
  <si>
    <t>Eff.ratio.CY.Res.HHnew.Thermal.SH.DistrHeat.CO</t>
  </si>
  <si>
    <t>Eff.ratio.CY.Res.HHnew.Thermal.SH.DistrHeat.CO.LPG.LPG</t>
  </si>
  <si>
    <t>Eff.ratio.CY.Res.HHnew.Thermal.SH.DistrHeat.CO.Elc.Elec</t>
  </si>
  <si>
    <t>Eff.ratio.CY.Res.HHnew.Thermal.SH.AdvElc</t>
  </si>
  <si>
    <t>Eff.ratio.CY.Res.HHnew.Thermal.SH.AdvElc.SH</t>
  </si>
  <si>
    <t>Eff.ratio.CY.Res.HHnew.Thermal.SH.AdvElc.SH.Elec</t>
  </si>
  <si>
    <t>Eff.ratio.CY.Res.HHnew.Thermal.SH.AdvElc.SC</t>
  </si>
  <si>
    <t>Eff.ratio.CY.Res.HHnew.Thermal.SH.AdvElc.SC.AC.Elec</t>
  </si>
  <si>
    <t>Eff.ratio.CY.Res.HHnew.Thermal.SH.AdvElc.WH</t>
  </si>
  <si>
    <t>Eff.ratio.CY.Res.HHnew.Thermal.SH.AdvElc.WH.LPG.NoSolar.LPG</t>
  </si>
  <si>
    <t>Eff.ratio.CY.Res.HHnew.Thermal.SH.AdvElc.WH.LPG.Solar</t>
  </si>
  <si>
    <t>Eff.ratio.CY.Res.HHnew.Thermal.SH.AdvElc.WH.LPG.Solar.LPG</t>
  </si>
  <si>
    <t>Eff.ratio.CY.Res.HHnew.Thermal.SH.AdvElc.WH.LPG.Solar.Solar</t>
  </si>
  <si>
    <t>Eff.ratio.CY.Res.HHnew.Thermal.SH.AdvElc.WH.Elc.NoSolar.Elec</t>
  </si>
  <si>
    <t>Eff.ratio.CY.Res.HHnew.Thermal.SH.AdvElc.WH.Elc.Solar</t>
  </si>
  <si>
    <t>Eff.ratio.CY.Res.HHnew.Thermal.SH.AdvElc.WH.Elc.Solar.Elec</t>
  </si>
  <si>
    <t>Eff.ratio.CY.Res.HHnew.Thermal.SH.AdvElc.WH.Elc.Solar.Solar</t>
  </si>
  <si>
    <t>Eff.ratio.CY.Res.HHnew.Thermal.SH.AdvElc.CO</t>
  </si>
  <si>
    <t>Eff.ratio.CY.Res.HHnew.Thermal.SH.AdvElc.CO.LPG.LPG</t>
  </si>
  <si>
    <t>Eff.ratio.CY.Res.HHnew.Thermal.SH.AdvElc.CO.Elc.Elec</t>
  </si>
  <si>
    <t>Eff.ratio.CY.Res.HHnew.Thermal.SH.ConvElc</t>
  </si>
  <si>
    <t>Eff.ratio.CY.Res.HHnew.Thermal.SH.ConvElc.SH</t>
  </si>
  <si>
    <t>Eff.ratio.CY.Res.HHnew.Thermal.SH.ConvElc.SH.Elec</t>
  </si>
  <si>
    <t>Eff.ratio.CY.Res.HHnew.Thermal.SH.ConvElc.SC</t>
  </si>
  <si>
    <t>Eff.ratio.CY.Res.HHnew.Thermal.SH.ConvElc.SC.AC.Elec</t>
  </si>
  <si>
    <t>Eff.ratio.CY.Res.HHnew.Thermal.SH.ConvElc.WH</t>
  </si>
  <si>
    <t>Eff.ratio.CY.Res.HHnew.Thermal.SH.ConvElc.WH.LPG.NoSolar.LPG</t>
  </si>
  <si>
    <t>Eff.ratio.CY.Res.HHnew.Thermal.SH.ConvElc.WH.LPG.Solar</t>
  </si>
  <si>
    <t>Eff.ratio.CY.Res.HHnew.Thermal.SH.ConvElc.WH.LPG.Solar.LPG</t>
  </si>
  <si>
    <t>Eff.ratio.CY.Res.HHnew.Thermal.SH.ConvElc.WH.LPG.Solar.Solar</t>
  </si>
  <si>
    <t>Eff.ratio.CY.Res.HHnew.Thermal.SH.ConvElc.WH.Elc.NoSolar.Elec</t>
  </si>
  <si>
    <t>Eff.ratio.CY.Res.HHnew.Thermal.SH.ConvElc.WH.Elc.Solar</t>
  </si>
  <si>
    <t>Eff.ratio.CY.Res.HHnew.Thermal.SH.ConvElc.WH.Elc.Solar.Elec</t>
  </si>
  <si>
    <t>Eff.ratio.CY.Res.HHnew.Thermal.SH.ConvElc.WH.Elc.Solar.Solar</t>
  </si>
  <si>
    <t>Eff.ratio.CY.Res.HHnew.Thermal.SH.ConvElc.CO</t>
  </si>
  <si>
    <t>Eff.ratio.CY.Res.HHnew.Thermal.SH.ConvElc.CO.LPG.LPG</t>
  </si>
  <si>
    <t>Eff.ratio.CY.Res.HHnew.Thermal.SH.ConvElc.CO.Elc.Elec</t>
  </si>
  <si>
    <t>CY - CO2 emissions in new and renovated households (detailed structure)</t>
  </si>
  <si>
    <t>EMI.ktCO2.CY.Res.HHnew.Thermal.SH.Solids</t>
  </si>
  <si>
    <t>EMI.ktCO2.CY.Res.HHnew.Thermal.SH.Solids.SH</t>
  </si>
  <si>
    <t>EMI.ktCO2.CY.Res.HHnew.Thermal.SH.Solids.SH.Solids</t>
  </si>
  <si>
    <t>EMI.ktCO2.CY.Res.HHnew.Thermal.SH.Solids.SH.Elec</t>
  </si>
  <si>
    <t>EMI.ktCO2.CY.Res.HHnew.Thermal.SH.Solids.SC</t>
  </si>
  <si>
    <t>EMI.ktCO2.CY.Res.HHnew.Thermal.SH.Solids.SC.AC.Elec</t>
  </si>
  <si>
    <t>EMI.ktCO2.CY.Res.HHnew.Thermal.SH.Solids.WH</t>
  </si>
  <si>
    <t>EMI.ktCO2.CY.Res.HHnew.Thermal.SH.Solids.WH.Solids.NoSolar.Solids</t>
  </si>
  <si>
    <t>EMI.ktCO2.CY.Res.HHnew.Thermal.SH.Solids.WH.LPG.NoSolar.LPG</t>
  </si>
  <si>
    <t>EMI.ktCO2.CY.Res.HHnew.Thermal.SH.Solids.WH.LPG.Solar</t>
  </si>
  <si>
    <t>EMI.ktCO2.CY.Res.HHnew.Thermal.SH.Solids.WH.LPG.Solar.LPG</t>
  </si>
  <si>
    <t>EMI.ktCO2.CY.Res.HHnew.Thermal.SH.Solids.WH.LPG.Solar.Solar</t>
  </si>
  <si>
    <t>EMI.ktCO2.CY.Res.HHnew.Thermal.SH.Solids.WH.Elc.NoSolar.Elec</t>
  </si>
  <si>
    <t>EMI.ktCO2.CY.Res.HHnew.Thermal.SH.Solids.WH.Elc.Solar</t>
  </si>
  <si>
    <t>EMI.ktCO2.CY.Res.HHnew.Thermal.SH.Solids.WH.Elc.Solar.Elec</t>
  </si>
  <si>
    <t>EMI.ktCO2.CY.Res.HHnew.Thermal.SH.Solids.WH.Elc.Solar.Solar</t>
  </si>
  <si>
    <t>EMI.ktCO2.CY.Res.HHnew.Thermal.SH.Solids.CO</t>
  </si>
  <si>
    <t>EMI.ktCO2.CY.Res.HHnew.Thermal.SH.Solids.CO.Solids.Solids</t>
  </si>
  <si>
    <t>EMI.ktCO2.CY.Res.HHnew.Thermal.SH.Solids.CO.LPG.LPG</t>
  </si>
  <si>
    <t>EMI.ktCO2.CY.Res.HHnew.Thermal.SH.Solids.CO.Elc.Elec</t>
  </si>
  <si>
    <t>EMI.ktCO2.CY.Res.HHnew.Thermal.SH.LPG</t>
  </si>
  <si>
    <t>EMI.ktCO2.CY.Res.HHnew.Thermal.SH.LPG.SH</t>
  </si>
  <si>
    <t>EMI.ktCO2.CY.Res.HHnew.Thermal.SH.LPG.SH.LPG</t>
  </si>
  <si>
    <t>EMI.ktCO2.CY.Res.HHnew.Thermal.SH.LPG.SH.Elec</t>
  </si>
  <si>
    <t>EMI.ktCO2.CY.Res.HHnew.Thermal.SH.LPG.SC</t>
  </si>
  <si>
    <t>EMI.ktCO2.CY.Res.HHnew.Thermal.SH.LPG.SC.AC.Elec</t>
  </si>
  <si>
    <t>EMI.ktCO2.CY.Res.HHnew.Thermal.SH.LPG.WH</t>
  </si>
  <si>
    <t>EMI.ktCO2.CY.Res.HHnew.Thermal.SH.LPG.WH.LPG.NoSolar.LPG</t>
  </si>
  <si>
    <t>EMI.ktCO2.CY.Res.HHnew.Thermal.SH.LPG.WH.LPG.Solar</t>
  </si>
  <si>
    <t>EMI.ktCO2.CY.Res.HHnew.Thermal.SH.LPG.WH.LPG.Solar.LPG</t>
  </si>
  <si>
    <t>EMI.ktCO2.CY.Res.HHnew.Thermal.SH.LPG.WH.LPG.Solar.Solar</t>
  </si>
  <si>
    <t>EMI.ktCO2.CY.Res.HHnew.Thermal.SH.LPG.WH.Elc.NoSolar.Elec</t>
  </si>
  <si>
    <t>EMI.ktCO2.CY.Res.HHnew.Thermal.SH.LPG.WH.Elc.Solar</t>
  </si>
  <si>
    <t>EMI.ktCO2.CY.Res.HHnew.Thermal.SH.LPG.WH.Elc.Solar.Elec</t>
  </si>
  <si>
    <t>EMI.ktCO2.CY.Res.HHnew.Thermal.SH.LPG.WH.Elc.Solar.Solar</t>
  </si>
  <si>
    <t>EMI.ktCO2.CY.Res.HHnew.Thermal.SH.LPG.CO</t>
  </si>
  <si>
    <t>EMI.ktCO2.CY.Res.HHnew.Thermal.SH.LPG.CO.LPG.LPG</t>
  </si>
  <si>
    <t>EMI.ktCO2.CY.Res.HHnew.Thermal.SH.LPG.CO.Elc.Elec</t>
  </si>
  <si>
    <t>EMI.ktCO2.CY.Res.HHnew.Thermal.SH.Oil</t>
  </si>
  <si>
    <t>EMI.ktCO2.CY.Res.HHnew.Thermal.SH.Oil.SH</t>
  </si>
  <si>
    <t>EMI.ktCO2.CY.Res.HHnew.Thermal.SH.Oil.SH.Oil</t>
  </si>
  <si>
    <t>EMI.ktCO2.CY.Res.HHnew.Thermal.SH.Oil.SH.Elec</t>
  </si>
  <si>
    <t>EMI.ktCO2.CY.Res.HHnew.Thermal.SH.Oil.SC</t>
  </si>
  <si>
    <t>EMI.ktCO2.CY.Res.HHnew.Thermal.SH.Oil.SC.AC.Elec</t>
  </si>
  <si>
    <t>EMI.ktCO2.CY.Res.HHnew.Thermal.SH.Oil.WH</t>
  </si>
  <si>
    <t>EMI.ktCO2.CY.Res.HHnew.Thermal.SH.Oil.WH.Oil.NoSolar.Oil</t>
  </si>
  <si>
    <t>EMI.ktCO2.CY.Res.HHnew.Thermal.SH.Oil.WH.Oil.Solar</t>
  </si>
  <si>
    <t>EMI.ktCO2.CY.Res.HHnew.Thermal.SH.Oil.WH.Oil.Solar.Oil</t>
  </si>
  <si>
    <t>EMI.ktCO2.CY.Res.HHnew.Thermal.SH.Oil.WH.Oil.Solar.Solar</t>
  </si>
  <si>
    <t>EMI.ktCO2.CY.Res.HHnew.Thermal.SH.Oil.WH.Elc.NoSolar.Elec</t>
  </si>
  <si>
    <t>EMI.ktCO2.CY.Res.HHnew.Thermal.SH.Oil.WH.Elc.Solar</t>
  </si>
  <si>
    <t>EMI.ktCO2.CY.Res.HHnew.Thermal.SH.Oil.WH.Elc.Solar.Elec</t>
  </si>
  <si>
    <t>EMI.ktCO2.CY.Res.HHnew.Thermal.SH.Oil.WH.Elc.Solar.Solar</t>
  </si>
  <si>
    <t>EMI.ktCO2.CY.Res.HHnew.Thermal.SH.Oil.CO</t>
  </si>
  <si>
    <t>EMI.ktCO2.CY.Res.HHnew.Thermal.SH.Oil.CO.LPG.LPG</t>
  </si>
  <si>
    <t>EMI.ktCO2.CY.Res.HHnew.Thermal.SH.Oil.CO.Elc.Elec</t>
  </si>
  <si>
    <t>EMI.ktCO2.CY.Res.HHnew.Thermal.SH.Gas</t>
  </si>
  <si>
    <t>EMI.ktCO2.CY.Res.HHnew.Thermal.SH.Gas.SH</t>
  </si>
  <si>
    <t>EMI.ktCO2.CY.Res.HHnew.Thermal.SH.Gas.SH.Gas</t>
  </si>
  <si>
    <t>EMI.ktCO2.CY.Res.HHnew.Thermal.SH.Gas.SH.Elec</t>
  </si>
  <si>
    <t>EMI.ktCO2.CY.Res.HHnew.Thermal.SH.Gas.SC</t>
  </si>
  <si>
    <t>EMI.ktCO2.CY.Res.HHnew.Thermal.SH.Gas.SC.AC.Elec</t>
  </si>
  <si>
    <t>EMI.ktCO2.CY.Res.HHnew.Thermal.SH.Gas.WH</t>
  </si>
  <si>
    <t>EMI.ktCO2.CY.Res.HHnew.Thermal.SH.Gas.WH.Gas.NoSolar.Gas</t>
  </si>
  <si>
    <t>EMI.ktCO2.CY.Res.HHnew.Thermal.SH.Gas.WH.Gas.Solar</t>
  </si>
  <si>
    <t>EMI.ktCO2.CY.Res.HHnew.Thermal.SH.Gas.WH.Gas.Solar.Gas</t>
  </si>
  <si>
    <t>EMI.ktCO2.CY.Res.HHnew.Thermal.SH.Gas.WH.Gas.Solar.Solar</t>
  </si>
  <si>
    <t>EMI.ktCO2.CY.Res.HHnew.Thermal.SH.Gas.WH.Elc.NoSolar.Elec</t>
  </si>
  <si>
    <t>EMI.ktCO2.CY.Res.HHnew.Thermal.SH.Gas.WH.Elc.Solar</t>
  </si>
  <si>
    <t>EMI.ktCO2.CY.Res.HHnew.Thermal.SH.Gas.WH.Elc.Solar.Elec</t>
  </si>
  <si>
    <t>EMI.ktCO2.CY.Res.HHnew.Thermal.SH.Gas.WH.Elc.Solar.Solar</t>
  </si>
  <si>
    <t>EMI.ktCO2.CY.Res.HHnew.Thermal.SH.Gas.CO</t>
  </si>
  <si>
    <t>EMI.ktCO2.CY.Res.HHnew.Thermal.SH.Gas.CO.Gas.Gas</t>
  </si>
  <si>
    <t>EMI.ktCO2.CY.Res.HHnew.Thermal.SH.Gas.CO.Elc.Elec</t>
  </si>
  <si>
    <t>EMI.ktCO2.CY.Res.HHnew.Thermal.SH.Biomass</t>
  </si>
  <si>
    <t>EMI.ktCO2.CY.Res.HHnew.Thermal.SH.Biomass.SH</t>
  </si>
  <si>
    <t>EMI.ktCO2.CY.Res.HHnew.Thermal.SH.Biomass.SH.Biomass</t>
  </si>
  <si>
    <t>EMI.ktCO2.CY.Res.HHnew.Thermal.SH.Biomass.SH.Elec</t>
  </si>
  <si>
    <t>EMI.ktCO2.CY.Res.HHnew.Thermal.SH.Biomass.SC</t>
  </si>
  <si>
    <t>EMI.ktCO2.CY.Res.HHnew.Thermal.SH.Biomass.SC.AC.Elec</t>
  </si>
  <si>
    <t>EMI.ktCO2.CY.Res.HHnew.Thermal.SH.Biomass.WH</t>
  </si>
  <si>
    <t>EMI.ktCO2.CY.Res.HHnew.Thermal.SH.Biomass.WH.Biomass.NoSolar.Biomass</t>
  </si>
  <si>
    <t>EMI.ktCO2.CY.Res.HHnew.Thermal.SH.Biomass.WH.Biomass.Solar</t>
  </si>
  <si>
    <t>EMI.ktCO2.CY.Res.HHnew.Thermal.SH.Biomass.WH.Biomass.Solar.Biomass</t>
  </si>
  <si>
    <t>EMI.ktCO2.CY.Res.HHnew.Thermal.SH.Biomass.WH.Biomass.Solar.Solar</t>
  </si>
  <si>
    <t>EMI.ktCO2.CY.Res.HHnew.Thermal.SH.Biomass.WH.LPG.NoSolar.LPG</t>
  </si>
  <si>
    <t>EMI.ktCO2.CY.Res.HHnew.Thermal.SH.Biomass.WH.LPG.Solar</t>
  </si>
  <si>
    <t>EMI.ktCO2.CY.Res.HHnew.Thermal.SH.Biomass.WH.LPG.Solar.LPG</t>
  </si>
  <si>
    <t>EMI.ktCO2.CY.Res.HHnew.Thermal.SH.Biomass.WH.LPG.Solar.Solar</t>
  </si>
  <si>
    <t>EMI.ktCO2.CY.Res.HHnew.Thermal.SH.Biomass.WH.Elc.NoSolar.Elec</t>
  </si>
  <si>
    <t>EMI.ktCO2.CY.Res.HHnew.Thermal.SH.Biomass.WH.Elc.Solar</t>
  </si>
  <si>
    <t>EMI.ktCO2.CY.Res.HHnew.Thermal.SH.Biomass.WH.Elc.Solar.Elec</t>
  </si>
  <si>
    <t>EMI.ktCO2.CY.Res.HHnew.Thermal.SH.Biomass.WH.Elc.Solar.Solar</t>
  </si>
  <si>
    <t>EMI.ktCO2.CY.Res.HHnew.Thermal.SH.Biomass.CO</t>
  </si>
  <si>
    <t>EMI.ktCO2.CY.Res.HHnew.Thermal.SH.Biomass.CO.Biomass.Biomass</t>
  </si>
  <si>
    <t>EMI.ktCO2.CY.Res.HHnew.Thermal.SH.Biomass.CO.LPG.LPG</t>
  </si>
  <si>
    <t>EMI.ktCO2.CY.Res.HHnew.Thermal.SH.Biomass.CO.Elc.Elec</t>
  </si>
  <si>
    <t>EMI.ktCO2.CY.Res.HHnew.Thermal.SH.Geo</t>
  </si>
  <si>
    <t>EMI.ktCO2.CY.Res.HHnew.Thermal.SH.Geo.SH</t>
  </si>
  <si>
    <t>EMI.ktCO2.CY.Res.HHnew.Thermal.SH.Geo.SH.Geo</t>
  </si>
  <si>
    <t>EMI.ktCO2.CY.Res.HHnew.Thermal.SH.Geo.SH.Elec</t>
  </si>
  <si>
    <t>EMI.ktCO2.CY.Res.HHnew.Thermal.SH.Geo.SC</t>
  </si>
  <si>
    <t>EMI.ktCO2.CY.Res.HHnew.Thermal.SH.Geo.SC.AC.Elec</t>
  </si>
  <si>
    <t>EMI.ktCO2.CY.Res.HHnew.Thermal.SH.Geo.WH</t>
  </si>
  <si>
    <t>EMI.ktCO2.CY.Res.HHnew.Thermal.SH.Geo.WH.Geo.NoSolar.Geo</t>
  </si>
  <si>
    <t>EMI.ktCO2.CY.Res.HHnew.Thermal.SH.Geo.WH.Geo.Solar</t>
  </si>
  <si>
    <t>EMI.ktCO2.CY.Res.HHnew.Thermal.SH.Geo.WH.Geo.Solar.Geo</t>
  </si>
  <si>
    <t>EMI.ktCO2.CY.Res.HHnew.Thermal.SH.Geo.WH.Geo.Solar.Solar</t>
  </si>
  <si>
    <t>EMI.ktCO2.CY.Res.HHnew.Thermal.SH.Geo.WH.Elc.NoSolar.Elec</t>
  </si>
  <si>
    <t>EMI.ktCO2.CY.Res.HHnew.Thermal.SH.Geo.WH.Elc.Solar</t>
  </si>
  <si>
    <t>EMI.ktCO2.CY.Res.HHnew.Thermal.SH.Geo.WH.Elc.Solar.Elec</t>
  </si>
  <si>
    <t>EMI.ktCO2.CY.Res.HHnew.Thermal.SH.Geo.WH.Elc.Solar.Solar</t>
  </si>
  <si>
    <t>EMI.ktCO2.CY.Res.HHnew.Thermal.SH.Geo.CO</t>
  </si>
  <si>
    <t>EMI.ktCO2.CY.Res.HHnew.Thermal.SH.Geo.CO.LPG.LPG</t>
  </si>
  <si>
    <t>EMI.ktCO2.CY.Res.HHnew.Thermal.SH.Geo.CO.Elc.Elec</t>
  </si>
  <si>
    <t>EMI.ktCO2.CY.Res.HHnew.Thermal.SH.DistrHeat</t>
  </si>
  <si>
    <t>EMI.ktCO2.CY.Res.HHnew.Thermal.SH.DistrHeat.SH</t>
  </si>
  <si>
    <t>EMI.ktCO2.CY.Res.HHnew.Thermal.SH.DistrHeat.SH.Steam_Distr</t>
  </si>
  <si>
    <t>EMI.ktCO2.CY.Res.HHnew.Thermal.SH.DistrHeat.SH.Elec</t>
  </si>
  <si>
    <t>EMI.ktCO2.CY.Res.HHnew.Thermal.SH.DistrHeat.SC</t>
  </si>
  <si>
    <t>EMI.ktCO2.CY.Res.HHnew.Thermal.SH.DistrHeat.SC.AC.Elec</t>
  </si>
  <si>
    <t>EMI.ktCO2.CY.Res.HHnew.Thermal.SH.DistrHeat.WH</t>
  </si>
  <si>
    <t>EMI.ktCO2.CY.Res.HHnew.Thermal.SH.DistrHeat.WH.DistrHeat.NoSolar.Steam_Distr</t>
  </si>
  <si>
    <t>EMI.ktCO2.CY.Res.HHnew.Thermal.SH.DistrHeat.WH.DistrHeat.Solar</t>
  </si>
  <si>
    <t>EMI.ktCO2.CY.Res.HHnew.Thermal.SH.DistrHeat.WH.DistrHeat.Solar.Steam_Distr</t>
  </si>
  <si>
    <t>EMI.ktCO2.CY.Res.HHnew.Thermal.SH.DistrHeat.WH.DistrHeat.Solar.Solar</t>
  </si>
  <si>
    <t>EMI.ktCO2.CY.Res.HHnew.Thermal.SH.DistrHeat.WH.Elc.NoSolar.Elec</t>
  </si>
  <si>
    <t>EMI.ktCO2.CY.Res.HHnew.Thermal.SH.DistrHeat.WH.Elc.Solar</t>
  </si>
  <si>
    <t>EMI.ktCO2.CY.Res.HHnew.Thermal.SH.DistrHeat.WH.Elc.Solar.Elec</t>
  </si>
  <si>
    <t>EMI.ktCO2.CY.Res.HHnew.Thermal.SH.DistrHeat.WH.Elc.Solar.Solar</t>
  </si>
  <si>
    <t>EMI.ktCO2.CY.Res.HHnew.Thermal.SH.DistrHeat.CO</t>
  </si>
  <si>
    <t>EMI.ktCO2.CY.Res.HHnew.Thermal.SH.DistrHeat.CO.LPG.LPG</t>
  </si>
  <si>
    <t>EMI.ktCO2.CY.Res.HHnew.Thermal.SH.DistrHeat.CO.Elc.Elec</t>
  </si>
  <si>
    <t>EMI.ktCO2.CY.Res.HHnew.Thermal.SH.AdvElc</t>
  </si>
  <si>
    <t>EMI.ktCO2.CY.Res.HHnew.Thermal.SH.AdvElc.SH</t>
  </si>
  <si>
    <t>EMI.ktCO2.CY.Res.HHnew.Thermal.SH.AdvElc.SH.Elec</t>
  </si>
  <si>
    <t>EMI.ktCO2.CY.Res.HHnew.Thermal.SH.AdvElc.SC</t>
  </si>
  <si>
    <t>EMI.ktCO2.CY.Res.HHnew.Thermal.SH.AdvElc.SC.AC.Elec</t>
  </si>
  <si>
    <t>EMI.ktCO2.CY.Res.HHnew.Thermal.SH.AdvElc.WH</t>
  </si>
  <si>
    <t>EMI.ktCO2.CY.Res.HHnew.Thermal.SH.AdvElc.WH.LPG.NoSolar.LPG</t>
  </si>
  <si>
    <t>EMI.ktCO2.CY.Res.HHnew.Thermal.SH.AdvElc.WH.LPG.Solar</t>
  </si>
  <si>
    <t>EMI.ktCO2.CY.Res.HHnew.Thermal.SH.AdvElc.WH.LPG.Solar.LPG</t>
  </si>
  <si>
    <t>EMI.ktCO2.CY.Res.HHnew.Thermal.SH.AdvElc.WH.LPG.Solar.Solar</t>
  </si>
  <si>
    <t>EMI.ktCO2.CY.Res.HHnew.Thermal.SH.AdvElc.WH.Elc.NoSolar.Elec</t>
  </si>
  <si>
    <t>EMI.ktCO2.CY.Res.HHnew.Thermal.SH.AdvElc.WH.Elc.Solar</t>
  </si>
  <si>
    <t>EMI.ktCO2.CY.Res.HHnew.Thermal.SH.AdvElc.WH.Elc.Solar.Elec</t>
  </si>
  <si>
    <t>EMI.ktCO2.CY.Res.HHnew.Thermal.SH.AdvElc.WH.Elc.Solar.Solar</t>
  </si>
  <si>
    <t>EMI.ktCO2.CY.Res.HHnew.Thermal.SH.AdvElc.CO</t>
  </si>
  <si>
    <t>EMI.ktCO2.CY.Res.HHnew.Thermal.SH.AdvElc.CO.LPG.LPG</t>
  </si>
  <si>
    <t>EMI.ktCO2.CY.Res.HHnew.Thermal.SH.AdvElc.CO.Elc.Elec</t>
  </si>
  <si>
    <t>EMI.ktCO2.CY.Res.HHnew.Thermal.SH.ConvElc</t>
  </si>
  <si>
    <t>EMI.ktCO2.CY.Res.HHnew.Thermal.SH.ConvElc.SH</t>
  </si>
  <si>
    <t>EMI.ktCO2.CY.Res.HHnew.Thermal.SH.ConvElc.SH.Elec</t>
  </si>
  <si>
    <t>EMI.ktCO2.CY.Res.HHnew.Thermal.SH.ConvElc.SC</t>
  </si>
  <si>
    <t>EMI.ktCO2.CY.Res.HHnew.Thermal.SH.ConvElc.SC.AC.Elec</t>
  </si>
  <si>
    <t>EMI.ktCO2.CY.Res.HHnew.Thermal.SH.ConvElc.WH</t>
  </si>
  <si>
    <t>EMI.ktCO2.CY.Res.HHnew.Thermal.SH.ConvElc.WH.LPG.NoSolar.LPG</t>
  </si>
  <si>
    <t>EMI.ktCO2.CY.Res.HHnew.Thermal.SH.ConvElc.WH.LPG.Solar</t>
  </si>
  <si>
    <t>EMI.ktCO2.CY.Res.HHnew.Thermal.SH.ConvElc.WH.LPG.Solar.LPG</t>
  </si>
  <si>
    <t>EMI.ktCO2.CY.Res.HHnew.Thermal.SH.ConvElc.WH.LPG.Solar.Solar</t>
  </si>
  <si>
    <t>EMI.ktCO2.CY.Res.HHnew.Thermal.SH.ConvElc.WH.Elc.NoSolar.Elec</t>
  </si>
  <si>
    <t>EMI.ktCO2.CY.Res.HHnew.Thermal.SH.ConvElc.WH.Elc.Solar</t>
  </si>
  <si>
    <t>EMI.ktCO2.CY.Res.HHnew.Thermal.SH.ConvElc.WH.Elc.Solar.Elec</t>
  </si>
  <si>
    <t>EMI.ktCO2.CY.Res.HHnew.Thermal.SH.ConvElc.WH.Elc.Solar.Solar</t>
  </si>
  <si>
    <t>EMI.ktCO2.CY.Res.HHnew.Thermal.SH.ConvElc.CO</t>
  </si>
  <si>
    <t>EMI.ktCO2.CY.Res.HHnew.Thermal.SH.ConvElc.CO.LPG.LPG</t>
  </si>
  <si>
    <t>EMI.ktCO2.CY.Res.HHnew.Thermal.SH.ConvElc.CO.Elc.Elec</t>
  </si>
  <si>
    <t>CY - Final energy consumption of new and renovated households (detailed structure)</t>
  </si>
  <si>
    <t>FEC_per_household.kWh.CY.Res.HHnew.Thermal.SH.Solids</t>
  </si>
  <si>
    <t>FEC_per_household.kWh.CY.Res.HHnew.Thermal.SH.Solids.SH</t>
  </si>
  <si>
    <t>FEC_per_household.kWh.CY.Res.HHnew.Thermal.SH.Solids.SH.Solids</t>
  </si>
  <si>
    <t>FEC_per_household.kWh.CY.Res.HHnew.Thermal.SH.Solids.SH.Elec</t>
  </si>
  <si>
    <t>FEC_per_household.kWh.CY.Res.HHnew.Thermal.SH.Solids.SC</t>
  </si>
  <si>
    <t>FEC_per_household.kWh.CY.Res.HHnew.Thermal.SH.Solids.SC.AC.Elec</t>
  </si>
  <si>
    <t>FEC_per_household.kWh.CY.Res.HHnew.Thermal.SH.Solids.WH</t>
  </si>
  <si>
    <t>FEC_per_household.kWh.CY.Res.HHnew.Thermal.SH.Solids.WH.Solids.NoSolar.Solids</t>
  </si>
  <si>
    <t>FEC_per_household.kWh.CY.Res.HHnew.Thermal.SH.Solids.WH.LPG.NoSolar.LPG</t>
  </si>
  <si>
    <t>FEC_per_household.kWh.CY.Res.HHnew.Thermal.SH.Solids.WH.LPG.Solar</t>
  </si>
  <si>
    <t>FEC_per_household.kWh.CY.Res.HHnew.Thermal.SH.Solids.WH.LPG.Solar.LPG</t>
  </si>
  <si>
    <t>FEC_per_household.kWh.CY.Res.HHnew.Thermal.SH.Solids.WH.LPG.Solar.Solar</t>
  </si>
  <si>
    <t>FEC_per_household.kWh.CY.Res.HHnew.Thermal.SH.Solids.WH.Elc.NoSolar.Elec</t>
  </si>
  <si>
    <t>FEC_per_household.kWh.CY.Res.HHnew.Thermal.SH.Solids.WH.Elc.Solar</t>
  </si>
  <si>
    <t>FEC_per_household.kWh.CY.Res.HHnew.Thermal.SH.Solids.WH.Elc.Solar.Elec</t>
  </si>
  <si>
    <t>FEC_per_household.kWh.CY.Res.HHnew.Thermal.SH.Solids.WH.Elc.Solar.Solar</t>
  </si>
  <si>
    <t>FEC_per_household.kWh.CY.Res.HHnew.Thermal.SH.Solids.CO</t>
  </si>
  <si>
    <t>FEC_per_household.kWh.CY.Res.HHnew.Thermal.SH.Solids.CO.Solids.Solids</t>
  </si>
  <si>
    <t>FEC_per_household.kWh.CY.Res.HHnew.Thermal.SH.Solids.CO.LPG.LPG</t>
  </si>
  <si>
    <t>FEC_per_household.kWh.CY.Res.HHnew.Thermal.SH.Solids.CO.Elc.Elec</t>
  </si>
  <si>
    <t>FEC_per_household.kWh.CY.Res.HHnew.Thermal.SH.LPG</t>
  </si>
  <si>
    <t>FEC_per_household.kWh.CY.Res.HHnew.Thermal.SH.LPG.SH</t>
  </si>
  <si>
    <t>FEC_per_household.kWh.CY.Res.HHnew.Thermal.SH.LPG.SH.LPG</t>
  </si>
  <si>
    <t>FEC_per_household.kWh.CY.Res.HHnew.Thermal.SH.LPG.SH.Elec</t>
  </si>
  <si>
    <t>FEC_per_household.kWh.CY.Res.HHnew.Thermal.SH.LPG.SC</t>
  </si>
  <si>
    <t>FEC_per_household.kWh.CY.Res.HHnew.Thermal.SH.LPG.SC.AC.Elec</t>
  </si>
  <si>
    <t>FEC_per_household.kWh.CY.Res.HHnew.Thermal.SH.LPG.WH</t>
  </si>
  <si>
    <t>FEC_per_household.kWh.CY.Res.HHnew.Thermal.SH.LPG.WH.LPG.NoSolar.LPG</t>
  </si>
  <si>
    <t>FEC_per_household.kWh.CY.Res.HHnew.Thermal.SH.LPG.WH.LPG.Solar</t>
  </si>
  <si>
    <t>FEC_per_household.kWh.CY.Res.HHnew.Thermal.SH.LPG.WH.LPG.Solar.LPG</t>
  </si>
  <si>
    <t>FEC_per_household.kWh.CY.Res.HHnew.Thermal.SH.LPG.WH.LPG.Solar.Solar</t>
  </si>
  <si>
    <t>FEC_per_household.kWh.CY.Res.HHnew.Thermal.SH.LPG.WH.Elc.NoSolar.Elec</t>
  </si>
  <si>
    <t>FEC_per_household.kWh.CY.Res.HHnew.Thermal.SH.LPG.WH.Elc.Solar</t>
  </si>
  <si>
    <t>FEC_per_household.kWh.CY.Res.HHnew.Thermal.SH.LPG.WH.Elc.Solar.Elec</t>
  </si>
  <si>
    <t>FEC_per_household.kWh.CY.Res.HHnew.Thermal.SH.LPG.WH.Elc.Solar.Solar</t>
  </si>
  <si>
    <t>FEC_per_household.kWh.CY.Res.HHnew.Thermal.SH.LPG.CO</t>
  </si>
  <si>
    <t>FEC_per_household.kWh.CY.Res.HHnew.Thermal.SH.LPG.CO.LPG.LPG</t>
  </si>
  <si>
    <t>FEC_per_household.kWh.CY.Res.HHnew.Thermal.SH.LPG.CO.Elc.Elec</t>
  </si>
  <si>
    <t>FEC_per_household.kWh.CY.Res.HHnew.Thermal.SH.Oil</t>
  </si>
  <si>
    <t>FEC_per_household.kWh.CY.Res.HHnew.Thermal.SH.Oil.SH</t>
  </si>
  <si>
    <t>FEC_per_household.kWh.CY.Res.HHnew.Thermal.SH.Oil.SH.Oil</t>
  </si>
  <si>
    <t>FEC_per_household.kWh.CY.Res.HHnew.Thermal.SH.Oil.SH.Elec</t>
  </si>
  <si>
    <t>FEC_per_household.kWh.CY.Res.HHnew.Thermal.SH.Oil.SC</t>
  </si>
  <si>
    <t>FEC_per_household.kWh.CY.Res.HHnew.Thermal.SH.Oil.SC.AC.Elec</t>
  </si>
  <si>
    <t>FEC_per_household.kWh.CY.Res.HHnew.Thermal.SH.Oil.WH</t>
  </si>
  <si>
    <t>FEC_per_household.kWh.CY.Res.HHnew.Thermal.SH.Oil.WH.Oil.NoSolar.Oil</t>
  </si>
  <si>
    <t>FEC_per_household.kWh.CY.Res.HHnew.Thermal.SH.Oil.WH.Oil.Solar</t>
  </si>
  <si>
    <t>FEC_per_household.kWh.CY.Res.HHnew.Thermal.SH.Oil.WH.Oil.Solar.Oil</t>
  </si>
  <si>
    <t>FEC_per_household.kWh.CY.Res.HHnew.Thermal.SH.Oil.WH.Oil.Solar.Solar</t>
  </si>
  <si>
    <t>FEC_per_household.kWh.CY.Res.HHnew.Thermal.SH.Oil.WH.Elc.NoSolar.Elec</t>
  </si>
  <si>
    <t>FEC_per_household.kWh.CY.Res.HHnew.Thermal.SH.Oil.WH.Elc.Solar</t>
  </si>
  <si>
    <t>FEC_per_household.kWh.CY.Res.HHnew.Thermal.SH.Oil.WH.Elc.Solar.Elec</t>
  </si>
  <si>
    <t>FEC_per_household.kWh.CY.Res.HHnew.Thermal.SH.Oil.WH.Elc.Solar.Solar</t>
  </si>
  <si>
    <t>FEC_per_household.kWh.CY.Res.HHnew.Thermal.SH.Oil.CO</t>
  </si>
  <si>
    <t>FEC_per_household.kWh.CY.Res.HHnew.Thermal.SH.Oil.CO.LPG.LPG</t>
  </si>
  <si>
    <t>FEC_per_household.kWh.CY.Res.HHnew.Thermal.SH.Oil.CO.Elc.Elec</t>
  </si>
  <si>
    <t>FEC_per_household.kWh.CY.Res.HHnew.Thermal.SH.Gas</t>
  </si>
  <si>
    <t>FEC_per_household.kWh.CY.Res.HHnew.Thermal.SH.Gas.SH</t>
  </si>
  <si>
    <t>FEC_per_household.kWh.CY.Res.HHnew.Thermal.SH.Gas.SH.Gas</t>
  </si>
  <si>
    <t>FEC_per_household.kWh.CY.Res.HHnew.Thermal.SH.Gas.SH.Elec</t>
  </si>
  <si>
    <t>FEC_per_household.kWh.CY.Res.HHnew.Thermal.SH.Gas.SC</t>
  </si>
  <si>
    <t>FEC_per_household.kWh.CY.Res.HHnew.Thermal.SH.Gas.SC.AC.Elec</t>
  </si>
  <si>
    <t>FEC_per_household.kWh.CY.Res.HHnew.Thermal.SH.Gas.WH</t>
  </si>
  <si>
    <t>FEC_per_household.kWh.CY.Res.HHnew.Thermal.SH.Gas.WH.Gas.NoSolar.Gas</t>
  </si>
  <si>
    <t>FEC_per_household.kWh.CY.Res.HHnew.Thermal.SH.Gas.WH.Gas.Solar</t>
  </si>
  <si>
    <t>FEC_per_household.kWh.CY.Res.HHnew.Thermal.SH.Gas.WH.Gas.Solar.Gas</t>
  </si>
  <si>
    <t>FEC_per_household.kWh.CY.Res.HHnew.Thermal.SH.Gas.WH.Gas.Solar.Solar</t>
  </si>
  <si>
    <t>FEC_per_household.kWh.CY.Res.HHnew.Thermal.SH.Gas.WH.Elc.NoSolar.Elec</t>
  </si>
  <si>
    <t>FEC_per_household.kWh.CY.Res.HHnew.Thermal.SH.Gas.WH.Elc.Solar</t>
  </si>
  <si>
    <t>FEC_per_household.kWh.CY.Res.HHnew.Thermal.SH.Gas.WH.Elc.Solar.Elec</t>
  </si>
  <si>
    <t>FEC_per_household.kWh.CY.Res.HHnew.Thermal.SH.Gas.WH.Elc.Solar.Solar</t>
  </si>
  <si>
    <t>FEC_per_household.kWh.CY.Res.HHnew.Thermal.SH.Gas.CO</t>
  </si>
  <si>
    <t>FEC_per_household.kWh.CY.Res.HHnew.Thermal.SH.Gas.CO.Gas.Gas</t>
  </si>
  <si>
    <t>FEC_per_household.kWh.CY.Res.HHnew.Thermal.SH.Gas.CO.Elc.Elec</t>
  </si>
  <si>
    <t>FEC_per_household.kWh.CY.Res.HHnew.Thermal.SH.Biomass</t>
  </si>
  <si>
    <t>FEC_per_household.kWh.CY.Res.HHnew.Thermal.SH.Biomass.SH</t>
  </si>
  <si>
    <t>FEC_per_household.kWh.CY.Res.HHnew.Thermal.SH.Biomass.SH.Biomass</t>
  </si>
  <si>
    <t>FEC_per_household.kWh.CY.Res.HHnew.Thermal.SH.Biomass.SH.Elec</t>
  </si>
  <si>
    <t>FEC_per_household.kWh.CY.Res.HHnew.Thermal.SH.Biomass.SC</t>
  </si>
  <si>
    <t>FEC_per_household.kWh.CY.Res.HHnew.Thermal.SH.Biomass.SC.AC.Elec</t>
  </si>
  <si>
    <t>FEC_per_household.kWh.CY.Res.HHnew.Thermal.SH.Biomass.WH</t>
  </si>
  <si>
    <t>FEC_per_household.kWh.CY.Res.HHnew.Thermal.SH.Biomass.WH.Biomass.NoSolar.Biomass</t>
  </si>
  <si>
    <t>FEC_per_household.kWh.CY.Res.HHnew.Thermal.SH.Biomass.WH.Biomass.Solar</t>
  </si>
  <si>
    <t>FEC_per_household.kWh.CY.Res.HHnew.Thermal.SH.Biomass.WH.Biomass.Solar.Biomass</t>
  </si>
  <si>
    <t>FEC_per_household.kWh.CY.Res.HHnew.Thermal.SH.Biomass.WH.Biomass.Solar.Solar</t>
  </si>
  <si>
    <t>FEC_per_household.kWh.CY.Res.HHnew.Thermal.SH.Biomass.WH.LPG.NoSolar.LPG</t>
  </si>
  <si>
    <t>FEC_per_household.kWh.CY.Res.HHnew.Thermal.SH.Biomass.WH.LPG.Solar</t>
  </si>
  <si>
    <t>FEC_per_household.kWh.CY.Res.HHnew.Thermal.SH.Biomass.WH.LPG.Solar.LPG</t>
  </si>
  <si>
    <t>FEC_per_household.kWh.CY.Res.HHnew.Thermal.SH.Biomass.WH.LPG.Solar.Solar</t>
  </si>
  <si>
    <t>FEC_per_household.kWh.CY.Res.HHnew.Thermal.SH.Biomass.WH.Elc.NoSolar.Elec</t>
  </si>
  <si>
    <t>FEC_per_household.kWh.CY.Res.HHnew.Thermal.SH.Biomass.WH.Elc.Solar</t>
  </si>
  <si>
    <t>FEC_per_household.kWh.CY.Res.HHnew.Thermal.SH.Biomass.WH.Elc.Solar.Elec</t>
  </si>
  <si>
    <t>FEC_per_household.kWh.CY.Res.HHnew.Thermal.SH.Biomass.WH.Elc.Solar.Solar</t>
  </si>
  <si>
    <t>FEC_per_household.kWh.CY.Res.HHnew.Thermal.SH.Biomass.CO</t>
  </si>
  <si>
    <t>FEC_per_household.kWh.CY.Res.HHnew.Thermal.SH.Biomass.CO.Biomass.Biomass</t>
  </si>
  <si>
    <t>FEC_per_household.kWh.CY.Res.HHnew.Thermal.SH.Biomass.CO.LPG.LPG</t>
  </si>
  <si>
    <t>FEC_per_household.kWh.CY.Res.HHnew.Thermal.SH.Biomass.CO.Elc.Elec</t>
  </si>
  <si>
    <t>FEC_per_household.kWh.CY.Res.HHnew.Thermal.SH.Geo</t>
  </si>
  <si>
    <t>FEC_per_household.kWh.CY.Res.HHnew.Thermal.SH.Geo.SH</t>
  </si>
  <si>
    <t>FEC_per_household.kWh.CY.Res.HHnew.Thermal.SH.Geo.SH.Geo</t>
  </si>
  <si>
    <t>FEC_per_household.kWh.CY.Res.HHnew.Thermal.SH.Geo.SH.Elec</t>
  </si>
  <si>
    <t>FEC_per_household.kWh.CY.Res.HHnew.Thermal.SH.Geo.SC</t>
  </si>
  <si>
    <t>FEC_per_household.kWh.CY.Res.HHnew.Thermal.SH.Geo.SC.AC.Elec</t>
  </si>
  <si>
    <t>FEC_per_household.kWh.CY.Res.HHnew.Thermal.SH.Geo.WH</t>
  </si>
  <si>
    <t>FEC_per_household.kWh.CY.Res.HHnew.Thermal.SH.Geo.WH.Geo.NoSolar.Geo</t>
  </si>
  <si>
    <t>FEC_per_household.kWh.CY.Res.HHnew.Thermal.SH.Geo.WH.Geo.Solar</t>
  </si>
  <si>
    <t>FEC_per_household.kWh.CY.Res.HHnew.Thermal.SH.Geo.WH.Geo.Solar.Geo</t>
  </si>
  <si>
    <t>FEC_per_household.kWh.CY.Res.HHnew.Thermal.SH.Geo.WH.Geo.Solar.Solar</t>
  </si>
  <si>
    <t>FEC_per_household.kWh.CY.Res.HHnew.Thermal.SH.Geo.WH.Elc.NoSolar.Elec</t>
  </si>
  <si>
    <t>FEC_per_household.kWh.CY.Res.HHnew.Thermal.SH.Geo.WH.Elc.Solar</t>
  </si>
  <si>
    <t>FEC_per_household.kWh.CY.Res.HHnew.Thermal.SH.Geo.WH.Elc.Solar.Elec</t>
  </si>
  <si>
    <t>FEC_per_household.kWh.CY.Res.HHnew.Thermal.SH.Geo.WH.Elc.Solar.Solar</t>
  </si>
  <si>
    <t>FEC_per_household.kWh.CY.Res.HHnew.Thermal.SH.Geo.CO</t>
  </si>
  <si>
    <t>FEC_per_household.kWh.CY.Res.HHnew.Thermal.SH.Geo.CO.LPG.LPG</t>
  </si>
  <si>
    <t>FEC_per_household.kWh.CY.Res.HHnew.Thermal.SH.Geo.CO.Elc.Elec</t>
  </si>
  <si>
    <t>FEC_per_household.kWh.CY.Res.HHnew.Thermal.SH.DistrHeat</t>
  </si>
  <si>
    <t>FEC_per_household.kWh.CY.Res.HHnew.Thermal.SH.DistrHeat.SH</t>
  </si>
  <si>
    <t>FEC_per_household.kWh.CY.Res.HHnew.Thermal.SH.DistrHeat.SH.Steam_Distr</t>
  </si>
  <si>
    <t>FEC_per_household.kWh.CY.Res.HHnew.Thermal.SH.DistrHeat.SH.Elec</t>
  </si>
  <si>
    <t>FEC_per_household.kWh.CY.Res.HHnew.Thermal.SH.DistrHeat.SC</t>
  </si>
  <si>
    <t>FEC_per_household.kWh.CY.Res.HHnew.Thermal.SH.DistrHeat.SC.AC.Elec</t>
  </si>
  <si>
    <t>FEC_per_household.kWh.CY.Res.HHnew.Thermal.SH.DistrHeat.WH</t>
  </si>
  <si>
    <t>FEC_per_household.kWh.CY.Res.HHnew.Thermal.SH.DistrHeat.WH.DistrHeat.NoSolar.Steam_Distr</t>
  </si>
  <si>
    <t>FEC_per_household.kWh.CY.Res.HHnew.Thermal.SH.DistrHeat.WH.DistrHeat.Solar</t>
  </si>
  <si>
    <t>FEC_per_household.kWh.CY.Res.HHnew.Thermal.SH.DistrHeat.WH.DistrHeat.Solar.Steam_Distr</t>
  </si>
  <si>
    <t>FEC_per_household.kWh.CY.Res.HHnew.Thermal.SH.DistrHeat.WH.DistrHeat.Solar.Solar</t>
  </si>
  <si>
    <t>FEC_per_household.kWh.CY.Res.HHnew.Thermal.SH.DistrHeat.WH.Elc.NoSolar.Elec</t>
  </si>
  <si>
    <t>FEC_per_household.kWh.CY.Res.HHnew.Thermal.SH.DistrHeat.WH.Elc.Solar</t>
  </si>
  <si>
    <t>FEC_per_household.kWh.CY.Res.HHnew.Thermal.SH.DistrHeat.WH.Elc.Solar.Elec</t>
  </si>
  <si>
    <t>FEC_per_household.kWh.CY.Res.HHnew.Thermal.SH.DistrHeat.WH.Elc.Solar.Solar</t>
  </si>
  <si>
    <t>FEC_per_household.kWh.CY.Res.HHnew.Thermal.SH.DistrHeat.CO</t>
  </si>
  <si>
    <t>FEC_per_household.kWh.CY.Res.HHnew.Thermal.SH.DistrHeat.CO.LPG.LPG</t>
  </si>
  <si>
    <t>FEC_per_household.kWh.CY.Res.HHnew.Thermal.SH.DistrHeat.CO.Elc.Elec</t>
  </si>
  <si>
    <t>FEC_per_household.kWh.CY.Res.HHnew.Thermal.SH.AdvElc</t>
  </si>
  <si>
    <t>FEC_per_household.kWh.CY.Res.HHnew.Thermal.SH.AdvElc.SH</t>
  </si>
  <si>
    <t>FEC_per_household.kWh.CY.Res.HHnew.Thermal.SH.AdvElc.SH.Elec</t>
  </si>
  <si>
    <t>FEC_per_household.kWh.CY.Res.HHnew.Thermal.SH.AdvElc.SC</t>
  </si>
  <si>
    <t>FEC_per_household.kWh.CY.Res.HHnew.Thermal.SH.AdvElc.SC.AC.Elec</t>
  </si>
  <si>
    <t>FEC_per_household.kWh.CY.Res.HHnew.Thermal.SH.AdvElc.WH</t>
  </si>
  <si>
    <t>FEC_per_household.kWh.CY.Res.HHnew.Thermal.SH.AdvElc.WH.LPG.NoSolar.LPG</t>
  </si>
  <si>
    <t>FEC_per_household.kWh.CY.Res.HHnew.Thermal.SH.AdvElc.WH.LPG.Solar</t>
  </si>
  <si>
    <t>FEC_per_household.kWh.CY.Res.HHnew.Thermal.SH.AdvElc.WH.LPG.Solar.LPG</t>
  </si>
  <si>
    <t>FEC_per_household.kWh.CY.Res.HHnew.Thermal.SH.AdvElc.WH.LPG.Solar.Solar</t>
  </si>
  <si>
    <t>FEC_per_household.kWh.CY.Res.HHnew.Thermal.SH.AdvElc.WH.Elc.NoSolar.Elec</t>
  </si>
  <si>
    <t>FEC_per_household.kWh.CY.Res.HHnew.Thermal.SH.AdvElc.WH.Elc.Solar</t>
  </si>
  <si>
    <t>FEC_per_household.kWh.CY.Res.HHnew.Thermal.SH.AdvElc.WH.Elc.Solar.Elec</t>
  </si>
  <si>
    <t>FEC_per_household.kWh.CY.Res.HHnew.Thermal.SH.AdvElc.WH.Elc.Solar.Solar</t>
  </si>
  <si>
    <t>FEC_per_household.kWh.CY.Res.HHnew.Thermal.SH.AdvElc.CO</t>
  </si>
  <si>
    <t>FEC_per_household.kWh.CY.Res.HHnew.Thermal.SH.AdvElc.CO.LPG.LPG</t>
  </si>
  <si>
    <t>FEC_per_household.kWh.CY.Res.HHnew.Thermal.SH.AdvElc.CO.Elc.Elec</t>
  </si>
  <si>
    <t>FEC_per_household.kWh.CY.Res.HHnew.Thermal.SH.ConvElc</t>
  </si>
  <si>
    <t>FEC_per_household.kWh.CY.Res.HHnew.Thermal.SH.ConvElc.SH</t>
  </si>
  <si>
    <t>FEC_per_household.kWh.CY.Res.HHnew.Thermal.SH.ConvElc.SH.Elec</t>
  </si>
  <si>
    <t>FEC_per_household.kWh.CY.Res.HHnew.Thermal.SH.ConvElc.SC</t>
  </si>
  <si>
    <t>FEC_per_household.kWh.CY.Res.HHnew.Thermal.SH.ConvElc.SC.AC.Elec</t>
  </si>
  <si>
    <t>FEC_per_household.kWh.CY.Res.HHnew.Thermal.SH.ConvElc.WH</t>
  </si>
  <si>
    <t>FEC_per_household.kWh.CY.Res.HHnew.Thermal.SH.ConvElc.WH.LPG.NoSolar.LPG</t>
  </si>
  <si>
    <t>FEC_per_household.kWh.CY.Res.HHnew.Thermal.SH.ConvElc.WH.LPG.Solar</t>
  </si>
  <si>
    <t>FEC_per_household.kWh.CY.Res.HHnew.Thermal.SH.ConvElc.WH.LPG.Solar.LPG</t>
  </si>
  <si>
    <t>FEC_per_household.kWh.CY.Res.HHnew.Thermal.SH.ConvElc.WH.LPG.Solar.Solar</t>
  </si>
  <si>
    <t>FEC_per_household.kWh.CY.Res.HHnew.Thermal.SH.ConvElc.WH.Elc.NoSolar.Elec</t>
  </si>
  <si>
    <t>FEC_per_household.kWh.CY.Res.HHnew.Thermal.SH.ConvElc.WH.Elc.Solar</t>
  </si>
  <si>
    <t>FEC_per_household.kWh.CY.Res.HHnew.Thermal.SH.ConvElc.WH.Elc.Solar.Elec</t>
  </si>
  <si>
    <t>FEC_per_household.kWh.CY.Res.HHnew.Thermal.SH.ConvElc.WH.Elc.Solar.Solar</t>
  </si>
  <si>
    <t>FEC_per_household.kWh.CY.Res.HHnew.Thermal.SH.ConvElc.CO</t>
  </si>
  <si>
    <t>FEC_per_household.kWh.CY.Res.HHnew.Thermal.SH.ConvElc.CO.LPG.LPG</t>
  </si>
  <si>
    <t>FEC_per_household.kWh.CY.Res.HHnew.Thermal.SH.ConvElc.CO.Elc.Elec</t>
  </si>
  <si>
    <t>CY - Thermal energy service of new and renovated households (detailed structure)</t>
  </si>
  <si>
    <t>TES_per_household.kWh.CY.Res.HHnew.Thermal.SH.Solids</t>
  </si>
  <si>
    <t>TES_per_household.kWh.CY.Res.HHnew.Thermal.SH.Solids.SH</t>
  </si>
  <si>
    <t>TES_per_household.kWh.CY.Res.HHnew.Thermal.SH.Solids.SH.Solids</t>
  </si>
  <si>
    <t>TES_per_household.kWh.CY.Res.HHnew.Thermal.SH.Solids.SH.Elec</t>
  </si>
  <si>
    <t>TES_per_household.kWh.CY.Res.HHnew.Thermal.SH.Solids.SC</t>
  </si>
  <si>
    <t>TES_per_household.kWh.CY.Res.HHnew.Thermal.SH.Solids.SC.AC.Elec</t>
  </si>
  <si>
    <t>TES_per_household.kWh.CY.Res.HHnew.Thermal.SH.Solids.WH</t>
  </si>
  <si>
    <t>TES_per_household.kWh.CY.Res.HHnew.Thermal.SH.Solids.WH.Solids.NoSolar.Solids</t>
  </si>
  <si>
    <t>TES_per_household.kWh.CY.Res.HHnew.Thermal.SH.Solids.WH.LPG.NoSolar.LPG</t>
  </si>
  <si>
    <t>TES_per_household.kWh.CY.Res.HHnew.Thermal.SH.Solids.WH.LPG.Solar</t>
  </si>
  <si>
    <t>TES_per_household.kWh.CY.Res.HHnew.Thermal.SH.Solids.WH.LPG.Solar.LPG</t>
  </si>
  <si>
    <t>TES_per_household.kWh.CY.Res.HHnew.Thermal.SH.Solids.WH.LPG.Solar.Solar</t>
  </si>
  <si>
    <t>TES_per_household.kWh.CY.Res.HHnew.Thermal.SH.Solids.WH.Elc.NoSolar.Elec</t>
  </si>
  <si>
    <t>TES_per_household.kWh.CY.Res.HHnew.Thermal.SH.Solids.WH.Elc.Solar</t>
  </si>
  <si>
    <t>TES_per_household.kWh.CY.Res.HHnew.Thermal.SH.Solids.WH.Elc.Solar.Elec</t>
  </si>
  <si>
    <t>TES_per_household.kWh.CY.Res.HHnew.Thermal.SH.Solids.WH.Elc.Solar.Solar</t>
  </si>
  <si>
    <t>TES_per_household.kWh.CY.Res.HHnew.Thermal.SH.Solids.CO</t>
  </si>
  <si>
    <t>TES_per_household.kWh.CY.Res.HHnew.Thermal.SH.Solids.CO.Solids.Solids</t>
  </si>
  <si>
    <t>TES_per_household.kWh.CY.Res.HHnew.Thermal.SH.Solids.CO.LPG.LPG</t>
  </si>
  <si>
    <t>TES_per_household.kWh.CY.Res.HHnew.Thermal.SH.Solids.CO.Elc.Elec</t>
  </si>
  <si>
    <t>TES_per_household.kWh.CY.Res.HHnew.Thermal.SH.LPG</t>
  </si>
  <si>
    <t>TES_per_household.kWh.CY.Res.HHnew.Thermal.SH.LPG.SH</t>
  </si>
  <si>
    <t>TES_per_household.kWh.CY.Res.HHnew.Thermal.SH.LPG.SH.LPG</t>
  </si>
  <si>
    <t>TES_per_household.kWh.CY.Res.HHnew.Thermal.SH.LPG.SH.Elec</t>
  </si>
  <si>
    <t>TES_per_household.kWh.CY.Res.HHnew.Thermal.SH.LPG.SC</t>
  </si>
  <si>
    <t>TES_per_household.kWh.CY.Res.HHnew.Thermal.SH.LPG.SC.AC.Elec</t>
  </si>
  <si>
    <t>TES_per_household.kWh.CY.Res.HHnew.Thermal.SH.LPG.WH</t>
  </si>
  <si>
    <t>TES_per_household.kWh.CY.Res.HHnew.Thermal.SH.LPG.WH.LPG.NoSolar.LPG</t>
  </si>
  <si>
    <t>TES_per_household.kWh.CY.Res.HHnew.Thermal.SH.LPG.WH.LPG.Solar</t>
  </si>
  <si>
    <t>TES_per_household.kWh.CY.Res.HHnew.Thermal.SH.LPG.WH.LPG.Solar.LPG</t>
  </si>
  <si>
    <t>TES_per_household.kWh.CY.Res.HHnew.Thermal.SH.LPG.WH.LPG.Solar.Solar</t>
  </si>
  <si>
    <t>TES_per_household.kWh.CY.Res.HHnew.Thermal.SH.LPG.WH.Elc.NoSolar.Elec</t>
  </si>
  <si>
    <t>TES_per_household.kWh.CY.Res.HHnew.Thermal.SH.LPG.WH.Elc.Solar</t>
  </si>
  <si>
    <t>TES_per_household.kWh.CY.Res.HHnew.Thermal.SH.LPG.WH.Elc.Solar.Elec</t>
  </si>
  <si>
    <t>TES_per_household.kWh.CY.Res.HHnew.Thermal.SH.LPG.WH.Elc.Solar.Solar</t>
  </si>
  <si>
    <t>TES_per_household.kWh.CY.Res.HHnew.Thermal.SH.LPG.CO</t>
  </si>
  <si>
    <t>TES_per_household.kWh.CY.Res.HHnew.Thermal.SH.LPG.CO.LPG.LPG</t>
  </si>
  <si>
    <t>TES_per_household.kWh.CY.Res.HHnew.Thermal.SH.LPG.CO.Elc.Elec</t>
  </si>
  <si>
    <t>TES_per_household.kWh.CY.Res.HHnew.Thermal.SH.Oil</t>
  </si>
  <si>
    <t>TES_per_household.kWh.CY.Res.HHnew.Thermal.SH.Oil.SH</t>
  </si>
  <si>
    <t>TES_per_household.kWh.CY.Res.HHnew.Thermal.SH.Oil.SH.Oil</t>
  </si>
  <si>
    <t>TES_per_household.kWh.CY.Res.HHnew.Thermal.SH.Oil.SH.Elec</t>
  </si>
  <si>
    <t>TES_per_household.kWh.CY.Res.HHnew.Thermal.SH.Oil.SC</t>
  </si>
  <si>
    <t>TES_per_household.kWh.CY.Res.HHnew.Thermal.SH.Oil.SC.AC.Elec</t>
  </si>
  <si>
    <t>TES_per_household.kWh.CY.Res.HHnew.Thermal.SH.Oil.WH</t>
  </si>
  <si>
    <t>TES_per_household.kWh.CY.Res.HHnew.Thermal.SH.Oil.WH.Oil.NoSolar.Oil</t>
  </si>
  <si>
    <t>TES_per_household.kWh.CY.Res.HHnew.Thermal.SH.Oil.WH.Oil.Solar</t>
  </si>
  <si>
    <t>TES_per_household.kWh.CY.Res.HHnew.Thermal.SH.Oil.WH.Oil.Solar.Oil</t>
  </si>
  <si>
    <t>TES_per_household.kWh.CY.Res.HHnew.Thermal.SH.Oil.WH.Oil.Solar.Solar</t>
  </si>
  <si>
    <t>TES_per_household.kWh.CY.Res.HHnew.Thermal.SH.Oil.WH.Elc.NoSolar.Elec</t>
  </si>
  <si>
    <t>TES_per_household.kWh.CY.Res.HHnew.Thermal.SH.Oil.WH.Elc.Solar</t>
  </si>
  <si>
    <t>TES_per_household.kWh.CY.Res.HHnew.Thermal.SH.Oil.WH.Elc.Solar.Elec</t>
  </si>
  <si>
    <t>TES_per_household.kWh.CY.Res.HHnew.Thermal.SH.Oil.WH.Elc.Solar.Solar</t>
  </si>
  <si>
    <t>TES_per_household.kWh.CY.Res.HHnew.Thermal.SH.Oil.CO</t>
  </si>
  <si>
    <t>TES_per_household.kWh.CY.Res.HHnew.Thermal.SH.Oil.CO.LPG.LPG</t>
  </si>
  <si>
    <t>TES_per_household.kWh.CY.Res.HHnew.Thermal.SH.Oil.CO.Elc.Elec</t>
  </si>
  <si>
    <t>TES_per_household.kWh.CY.Res.HHnew.Thermal.SH.Gas</t>
  </si>
  <si>
    <t>TES_per_household.kWh.CY.Res.HHnew.Thermal.SH.Gas.SH</t>
  </si>
  <si>
    <t>TES_per_household.kWh.CY.Res.HHnew.Thermal.SH.Gas.SH.Gas</t>
  </si>
  <si>
    <t>TES_per_household.kWh.CY.Res.HHnew.Thermal.SH.Gas.SH.Elec</t>
  </si>
  <si>
    <t>TES_per_household.kWh.CY.Res.HHnew.Thermal.SH.Gas.SC</t>
  </si>
  <si>
    <t>TES_per_household.kWh.CY.Res.HHnew.Thermal.SH.Gas.SC.AC.Elec</t>
  </si>
  <si>
    <t>TES_per_household.kWh.CY.Res.HHnew.Thermal.SH.Gas.WH</t>
  </si>
  <si>
    <t>TES_per_household.kWh.CY.Res.HHnew.Thermal.SH.Gas.WH.Gas.NoSolar.Gas</t>
  </si>
  <si>
    <t>TES_per_household.kWh.CY.Res.HHnew.Thermal.SH.Gas.WH.Gas.Solar</t>
  </si>
  <si>
    <t>TES_per_household.kWh.CY.Res.HHnew.Thermal.SH.Gas.WH.Gas.Solar.Gas</t>
  </si>
  <si>
    <t>TES_per_household.kWh.CY.Res.HHnew.Thermal.SH.Gas.WH.Gas.Solar.Solar</t>
  </si>
  <si>
    <t>TES_per_household.kWh.CY.Res.HHnew.Thermal.SH.Gas.WH.Elc.NoSolar.Elec</t>
  </si>
  <si>
    <t>TES_per_household.kWh.CY.Res.HHnew.Thermal.SH.Gas.WH.Elc.Solar</t>
  </si>
  <si>
    <t>TES_per_household.kWh.CY.Res.HHnew.Thermal.SH.Gas.WH.Elc.Solar.Elec</t>
  </si>
  <si>
    <t>TES_per_household.kWh.CY.Res.HHnew.Thermal.SH.Gas.WH.Elc.Solar.Solar</t>
  </si>
  <si>
    <t>TES_per_household.kWh.CY.Res.HHnew.Thermal.SH.Gas.CO</t>
  </si>
  <si>
    <t>TES_per_household.kWh.CY.Res.HHnew.Thermal.SH.Gas.CO.Gas.Gas</t>
  </si>
  <si>
    <t>TES_per_household.kWh.CY.Res.HHnew.Thermal.SH.Gas.CO.Elc.Elec</t>
  </si>
  <si>
    <t>TES_per_household.kWh.CY.Res.HHnew.Thermal.SH.Biomass</t>
  </si>
  <si>
    <t>TES_per_household.kWh.CY.Res.HHnew.Thermal.SH.Biomass.SH</t>
  </si>
  <si>
    <t>TES_per_household.kWh.CY.Res.HHnew.Thermal.SH.Biomass.SH.Biomass</t>
  </si>
  <si>
    <t>TES_per_household.kWh.CY.Res.HHnew.Thermal.SH.Biomass.SH.Elec</t>
  </si>
  <si>
    <t>TES_per_household.kWh.CY.Res.HHnew.Thermal.SH.Biomass.SC</t>
  </si>
  <si>
    <t>TES_per_household.kWh.CY.Res.HHnew.Thermal.SH.Biomass.SC.AC.Elec</t>
  </si>
  <si>
    <t>TES_per_household.kWh.CY.Res.HHnew.Thermal.SH.Biomass.WH</t>
  </si>
  <si>
    <t>TES_per_household.kWh.CY.Res.HHnew.Thermal.SH.Biomass.WH.Biomass.NoSolar.Biomass</t>
  </si>
  <si>
    <t>TES_per_household.kWh.CY.Res.HHnew.Thermal.SH.Biomass.WH.Biomass.Solar</t>
  </si>
  <si>
    <t>TES_per_household.kWh.CY.Res.HHnew.Thermal.SH.Biomass.WH.Biomass.Solar.Biomass</t>
  </si>
  <si>
    <t>TES_per_household.kWh.CY.Res.HHnew.Thermal.SH.Biomass.WH.Biomass.Solar.Solar</t>
  </si>
  <si>
    <t>TES_per_household.kWh.CY.Res.HHnew.Thermal.SH.Biomass.WH.LPG.NoSolar.LPG</t>
  </si>
  <si>
    <t>TES_per_household.kWh.CY.Res.HHnew.Thermal.SH.Biomass.WH.LPG.Solar</t>
  </si>
  <si>
    <t>TES_per_household.kWh.CY.Res.HHnew.Thermal.SH.Biomass.WH.LPG.Solar.LPG</t>
  </si>
  <si>
    <t>TES_per_household.kWh.CY.Res.HHnew.Thermal.SH.Biomass.WH.LPG.Solar.Solar</t>
  </si>
  <si>
    <t>TES_per_household.kWh.CY.Res.HHnew.Thermal.SH.Biomass.WH.Elc.NoSolar.Elec</t>
  </si>
  <si>
    <t>TES_per_household.kWh.CY.Res.HHnew.Thermal.SH.Biomass.WH.Elc.Solar</t>
  </si>
  <si>
    <t>TES_per_household.kWh.CY.Res.HHnew.Thermal.SH.Biomass.WH.Elc.Solar.Elec</t>
  </si>
  <si>
    <t>TES_per_household.kWh.CY.Res.HHnew.Thermal.SH.Biomass.WH.Elc.Solar.Solar</t>
  </si>
  <si>
    <t>TES_per_household.kWh.CY.Res.HHnew.Thermal.SH.Biomass.CO</t>
  </si>
  <si>
    <t>TES_per_household.kWh.CY.Res.HHnew.Thermal.SH.Biomass.CO.Biomass.Biomass</t>
  </si>
  <si>
    <t>TES_per_household.kWh.CY.Res.HHnew.Thermal.SH.Biomass.CO.LPG.LPG</t>
  </si>
  <si>
    <t>TES_per_household.kWh.CY.Res.HHnew.Thermal.SH.Biomass.CO.Elc.Elec</t>
  </si>
  <si>
    <t>TES_per_household.kWh.CY.Res.HHnew.Thermal.SH.Geo</t>
  </si>
  <si>
    <t>TES_per_household.kWh.CY.Res.HHnew.Thermal.SH.Geo.SH</t>
  </si>
  <si>
    <t>TES_per_household.kWh.CY.Res.HHnew.Thermal.SH.Geo.SH.Geo</t>
  </si>
  <si>
    <t>TES_per_household.kWh.CY.Res.HHnew.Thermal.SH.Geo.SH.Elec</t>
  </si>
  <si>
    <t>TES_per_household.kWh.CY.Res.HHnew.Thermal.SH.Geo.SC</t>
  </si>
  <si>
    <t>TES_per_household.kWh.CY.Res.HHnew.Thermal.SH.Geo.SC.AC.Elec</t>
  </si>
  <si>
    <t>TES_per_household.kWh.CY.Res.HHnew.Thermal.SH.Geo.WH</t>
  </si>
  <si>
    <t>TES_per_household.kWh.CY.Res.HHnew.Thermal.SH.Geo.WH.Geo.NoSolar.Geo</t>
  </si>
  <si>
    <t>TES_per_household.kWh.CY.Res.HHnew.Thermal.SH.Geo.WH.Geo.Solar</t>
  </si>
  <si>
    <t>TES_per_household.kWh.CY.Res.HHnew.Thermal.SH.Geo.WH.Geo.Solar.Geo</t>
  </si>
  <si>
    <t>TES_per_household.kWh.CY.Res.HHnew.Thermal.SH.Geo.WH.Geo.Solar.Solar</t>
  </si>
  <si>
    <t>TES_per_household.kWh.CY.Res.HHnew.Thermal.SH.Geo.WH.Elc.NoSolar.Elec</t>
  </si>
  <si>
    <t>TES_per_household.kWh.CY.Res.HHnew.Thermal.SH.Geo.WH.Elc.Solar</t>
  </si>
  <si>
    <t>TES_per_household.kWh.CY.Res.HHnew.Thermal.SH.Geo.WH.Elc.Solar.Elec</t>
  </si>
  <si>
    <t>TES_per_household.kWh.CY.Res.HHnew.Thermal.SH.Geo.WH.Elc.Solar.Solar</t>
  </si>
  <si>
    <t>TES_per_household.kWh.CY.Res.HHnew.Thermal.SH.Geo.CO</t>
  </si>
  <si>
    <t>TES_per_household.kWh.CY.Res.HHnew.Thermal.SH.Geo.CO.LPG.LPG</t>
  </si>
  <si>
    <t>TES_per_household.kWh.CY.Res.HHnew.Thermal.SH.Geo.CO.Elc.Elec</t>
  </si>
  <si>
    <t>TES_per_household.kWh.CY.Res.HHnew.Thermal.SH.DistrHeat</t>
  </si>
  <si>
    <t>TES_per_household.kWh.CY.Res.HHnew.Thermal.SH.DistrHeat.SH</t>
  </si>
  <si>
    <t>TES_per_household.kWh.CY.Res.HHnew.Thermal.SH.DistrHeat.SH.Steam_Distr</t>
  </si>
  <si>
    <t>TES_per_household.kWh.CY.Res.HHnew.Thermal.SH.DistrHeat.SH.Elec</t>
  </si>
  <si>
    <t>TES_per_household.kWh.CY.Res.HHnew.Thermal.SH.DistrHeat.SC</t>
  </si>
  <si>
    <t>TES_per_household.kWh.CY.Res.HHnew.Thermal.SH.DistrHeat.SC.AC.Elec</t>
  </si>
  <si>
    <t>TES_per_household.kWh.CY.Res.HHnew.Thermal.SH.DistrHeat.WH</t>
  </si>
  <si>
    <t>TES_per_household.kWh.CY.Res.HHnew.Thermal.SH.DistrHeat.WH.DistrHeat.NoSolar.Steam_Distr</t>
  </si>
  <si>
    <t>TES_per_household.kWh.CY.Res.HHnew.Thermal.SH.DistrHeat.WH.DistrHeat.Solar</t>
  </si>
  <si>
    <t>TES_per_household.kWh.CY.Res.HHnew.Thermal.SH.DistrHeat.WH.DistrHeat.Solar.Steam_Distr</t>
  </si>
  <si>
    <t>TES_per_household.kWh.CY.Res.HHnew.Thermal.SH.DistrHeat.WH.DistrHeat.Solar.Solar</t>
  </si>
  <si>
    <t>TES_per_household.kWh.CY.Res.HHnew.Thermal.SH.DistrHeat.WH.Elc.NoSolar.Elec</t>
  </si>
  <si>
    <t>TES_per_household.kWh.CY.Res.HHnew.Thermal.SH.DistrHeat.WH.Elc.Solar</t>
  </si>
  <si>
    <t>TES_per_household.kWh.CY.Res.HHnew.Thermal.SH.DistrHeat.WH.Elc.Solar.Elec</t>
  </si>
  <si>
    <t>TES_per_household.kWh.CY.Res.HHnew.Thermal.SH.DistrHeat.WH.Elc.Solar.Solar</t>
  </si>
  <si>
    <t>TES_per_household.kWh.CY.Res.HHnew.Thermal.SH.DistrHeat.CO</t>
  </si>
  <si>
    <t>TES_per_household.kWh.CY.Res.HHnew.Thermal.SH.DistrHeat.CO.LPG.LPG</t>
  </si>
  <si>
    <t>TES_per_household.kWh.CY.Res.HHnew.Thermal.SH.DistrHeat.CO.Elc.Elec</t>
  </si>
  <si>
    <t>TES_per_household.kWh.CY.Res.HHnew.Thermal.SH.AdvElc</t>
  </si>
  <si>
    <t>TES_per_household.kWh.CY.Res.HHnew.Thermal.SH.AdvElc.SH</t>
  </si>
  <si>
    <t>TES_per_household.kWh.CY.Res.HHnew.Thermal.SH.AdvElc.SH.Elec</t>
  </si>
  <si>
    <t>TES_per_household.kWh.CY.Res.HHnew.Thermal.SH.AdvElc.SC</t>
  </si>
  <si>
    <t>TES_per_household.kWh.CY.Res.HHnew.Thermal.SH.AdvElc.SC.AC.Elec</t>
  </si>
  <si>
    <t>TES_per_household.kWh.CY.Res.HHnew.Thermal.SH.AdvElc.WH</t>
  </si>
  <si>
    <t>TES_per_household.kWh.CY.Res.HHnew.Thermal.SH.AdvElc.WH.LPG.NoSolar.LPG</t>
  </si>
  <si>
    <t>TES_per_household.kWh.CY.Res.HHnew.Thermal.SH.AdvElc.WH.LPG.Solar</t>
  </si>
  <si>
    <t>TES_per_household.kWh.CY.Res.HHnew.Thermal.SH.AdvElc.WH.LPG.Solar.LPG</t>
  </si>
  <si>
    <t>TES_per_household.kWh.CY.Res.HHnew.Thermal.SH.AdvElc.WH.LPG.Solar.Solar</t>
  </si>
  <si>
    <t>TES_per_household.kWh.CY.Res.HHnew.Thermal.SH.AdvElc.WH.Elc.NoSolar.Elec</t>
  </si>
  <si>
    <t>TES_per_household.kWh.CY.Res.HHnew.Thermal.SH.AdvElc.WH.Elc.Solar</t>
  </si>
  <si>
    <t>TES_per_household.kWh.CY.Res.HHnew.Thermal.SH.AdvElc.WH.Elc.Solar.Elec</t>
  </si>
  <si>
    <t>TES_per_household.kWh.CY.Res.HHnew.Thermal.SH.AdvElc.WH.Elc.Solar.Solar</t>
  </si>
  <si>
    <t>TES_per_household.kWh.CY.Res.HHnew.Thermal.SH.AdvElc.CO</t>
  </si>
  <si>
    <t>TES_per_household.kWh.CY.Res.HHnew.Thermal.SH.AdvElc.CO.LPG.LPG</t>
  </si>
  <si>
    <t>TES_per_household.kWh.CY.Res.HHnew.Thermal.SH.AdvElc.CO.Elc.Elec</t>
  </si>
  <si>
    <t>TES_per_household.kWh.CY.Res.HHnew.Thermal.SH.ConvElc</t>
  </si>
  <si>
    <t>TES_per_household.kWh.CY.Res.HHnew.Thermal.SH.ConvElc.SH</t>
  </si>
  <si>
    <t>TES_per_household.kWh.CY.Res.HHnew.Thermal.SH.ConvElc.SH.Elec</t>
  </si>
  <si>
    <t>TES_per_household.kWh.CY.Res.HHnew.Thermal.SH.ConvElc.SC</t>
  </si>
  <si>
    <t>TES_per_household.kWh.CY.Res.HHnew.Thermal.SH.ConvElc.SC.AC.Elec</t>
  </si>
  <si>
    <t>TES_per_household.kWh.CY.Res.HHnew.Thermal.SH.ConvElc.WH</t>
  </si>
  <si>
    <t>TES_per_household.kWh.CY.Res.HHnew.Thermal.SH.ConvElc.WH.LPG.NoSolar.LPG</t>
  </si>
  <si>
    <t>TES_per_household.kWh.CY.Res.HHnew.Thermal.SH.ConvElc.WH.LPG.Solar</t>
  </si>
  <si>
    <t>TES_per_household.kWh.CY.Res.HHnew.Thermal.SH.ConvElc.WH.LPG.Solar.LPG</t>
  </si>
  <si>
    <t>TES_per_household.kWh.CY.Res.HHnew.Thermal.SH.ConvElc.WH.LPG.Solar.Solar</t>
  </si>
  <si>
    <t>TES_per_household.kWh.CY.Res.HHnew.Thermal.SH.ConvElc.WH.Elc.NoSolar.Elec</t>
  </si>
  <si>
    <t>TES_per_household.kWh.CY.Res.HHnew.Thermal.SH.ConvElc.WH.Elc.Solar</t>
  </si>
  <si>
    <t>TES_per_household.kWh.CY.Res.HHnew.Thermal.SH.ConvElc.WH.Elc.Solar.Elec</t>
  </si>
  <si>
    <t>TES_per_household.kWh.CY.Res.HHnew.Thermal.SH.ConvElc.WH.Elc.Solar.Solar</t>
  </si>
  <si>
    <t>TES_per_household.kWh.CY.Res.HHnew.Thermal.SH.ConvElc.CO</t>
  </si>
  <si>
    <t>TES_per_household.kWh.CY.Res.HHnew.Thermal.SH.ConvElc.CO.LPG.LPG</t>
  </si>
  <si>
    <t>TES_per_household.kWh.CY.Res.HHnew.Thermal.SH.ConvElc.CO.Elc.Elec</t>
  </si>
  <si>
    <t>EMI_per_household.kgCO2.CY.Res.HHnew.Thermal.SH.Solids</t>
  </si>
  <si>
    <t>EMI_per_household.kgCO2.CY.Res.HHnew.Thermal.SH.Solids.SH</t>
  </si>
  <si>
    <t>EMI_per_household.kgCO2.CY.Res.HHnew.Thermal.SH.Solids.SH.Solids</t>
  </si>
  <si>
    <t>EMI_per_household.kgCO2.CY.Res.HHnew.Thermal.SH.Solids.SH.Elec</t>
  </si>
  <si>
    <t>EMI_per_household.kgCO2.CY.Res.HHnew.Thermal.SH.Solids.SC</t>
  </si>
  <si>
    <t>EMI_per_household.kgCO2.CY.Res.HHnew.Thermal.SH.Solids.SC.AC.Elec</t>
  </si>
  <si>
    <t>EMI_per_household.kgCO2.CY.Res.HHnew.Thermal.SH.Solids.WH</t>
  </si>
  <si>
    <t>EMI_per_household.kgCO2.CY.Res.HHnew.Thermal.SH.Solids.WH.Solids.NoSolar.Solids</t>
  </si>
  <si>
    <t>EMI_per_household.kgCO2.CY.Res.HHnew.Thermal.SH.Solids.WH.LPG.NoSolar.LPG</t>
  </si>
  <si>
    <t>EMI_per_household.kgCO2.CY.Res.HHnew.Thermal.SH.Solids.WH.LPG.Solar</t>
  </si>
  <si>
    <t>EMI_per_household.kgCO2.CY.Res.HHnew.Thermal.SH.Solids.WH.LPG.Solar.LPG</t>
  </si>
  <si>
    <t>EMI_per_household.kgCO2.CY.Res.HHnew.Thermal.SH.Solids.WH.LPG.Solar.Solar</t>
  </si>
  <si>
    <t>EMI_per_household.kgCO2.CY.Res.HHnew.Thermal.SH.Solids.WH.Elc.NoSolar.Elec</t>
  </si>
  <si>
    <t>EMI_per_household.kgCO2.CY.Res.HHnew.Thermal.SH.Solids.WH.Elc.Solar</t>
  </si>
  <si>
    <t>EMI_per_household.kgCO2.CY.Res.HHnew.Thermal.SH.Solids.WH.Elc.Solar.Elec</t>
  </si>
  <si>
    <t>EMI_per_household.kgCO2.CY.Res.HHnew.Thermal.SH.Solids.WH.Elc.Solar.Solar</t>
  </si>
  <si>
    <t>EMI_per_household.kgCO2.CY.Res.HHnew.Thermal.SH.Solids.CO</t>
  </si>
  <si>
    <t>EMI_per_household.kgCO2.CY.Res.HHnew.Thermal.SH.Solids.CO.Solids.Solids</t>
  </si>
  <si>
    <t>EMI_per_household.kgCO2.CY.Res.HHnew.Thermal.SH.Solids.CO.LPG.LPG</t>
  </si>
  <si>
    <t>EMI_per_household.kgCO2.CY.Res.HHnew.Thermal.SH.Solids.CO.Elc.Elec</t>
  </si>
  <si>
    <t>EMI_per_household.kgCO2.CY.Res.HHnew.Thermal.SH.LPG</t>
  </si>
  <si>
    <t>EMI_per_household.kgCO2.CY.Res.HHnew.Thermal.SH.LPG.SH</t>
  </si>
  <si>
    <t>EMI_per_household.kgCO2.CY.Res.HHnew.Thermal.SH.LPG.SH.LPG</t>
  </si>
  <si>
    <t>EMI_per_household.kgCO2.CY.Res.HHnew.Thermal.SH.LPG.SH.Elec</t>
  </si>
  <si>
    <t>EMI_per_household.kgCO2.CY.Res.HHnew.Thermal.SH.LPG.SC</t>
  </si>
  <si>
    <t>EMI_per_household.kgCO2.CY.Res.HHnew.Thermal.SH.LPG.SC.AC.Elec</t>
  </si>
  <si>
    <t>EMI_per_household.kgCO2.CY.Res.HHnew.Thermal.SH.LPG.WH</t>
  </si>
  <si>
    <t>EMI_per_household.kgCO2.CY.Res.HHnew.Thermal.SH.LPG.WH.LPG.NoSolar.LPG</t>
  </si>
  <si>
    <t>EMI_per_household.kgCO2.CY.Res.HHnew.Thermal.SH.LPG.WH.LPG.Solar</t>
  </si>
  <si>
    <t>EMI_per_household.kgCO2.CY.Res.HHnew.Thermal.SH.LPG.WH.LPG.Solar.LPG</t>
  </si>
  <si>
    <t>EMI_per_household.kgCO2.CY.Res.HHnew.Thermal.SH.LPG.WH.LPG.Solar.Solar</t>
  </si>
  <si>
    <t>EMI_per_household.kgCO2.CY.Res.HHnew.Thermal.SH.LPG.WH.Elc.NoSolar.Elec</t>
  </si>
  <si>
    <t>EMI_per_household.kgCO2.CY.Res.HHnew.Thermal.SH.LPG.WH.Elc.Solar</t>
  </si>
  <si>
    <t>EMI_per_household.kgCO2.CY.Res.HHnew.Thermal.SH.LPG.WH.Elc.Solar.Elec</t>
  </si>
  <si>
    <t>EMI_per_household.kgCO2.CY.Res.HHnew.Thermal.SH.LPG.WH.Elc.Solar.Solar</t>
  </si>
  <si>
    <t>EMI_per_household.kgCO2.CY.Res.HHnew.Thermal.SH.LPG.CO</t>
  </si>
  <si>
    <t>EMI_per_household.kgCO2.CY.Res.HHnew.Thermal.SH.LPG.CO.LPG.LPG</t>
  </si>
  <si>
    <t>EMI_per_household.kgCO2.CY.Res.HHnew.Thermal.SH.LPG.CO.Elc.Elec</t>
  </si>
  <si>
    <t>EMI_per_household.kgCO2.CY.Res.HHnew.Thermal.SH.Oil</t>
  </si>
  <si>
    <t>EMI_per_household.kgCO2.CY.Res.HHnew.Thermal.SH.Oil.SH</t>
  </si>
  <si>
    <t>EMI_per_household.kgCO2.CY.Res.HHnew.Thermal.SH.Oil.SH.Oil</t>
  </si>
  <si>
    <t>EMI_per_household.kgCO2.CY.Res.HHnew.Thermal.SH.Oil.SH.Elec</t>
  </si>
  <si>
    <t>EMI_per_household.kgCO2.CY.Res.HHnew.Thermal.SH.Oil.SC</t>
  </si>
  <si>
    <t>EMI_per_household.kgCO2.CY.Res.HHnew.Thermal.SH.Oil.SC.AC.Elec</t>
  </si>
  <si>
    <t>EMI_per_household.kgCO2.CY.Res.HHnew.Thermal.SH.Oil.WH</t>
  </si>
  <si>
    <t>EMI_per_household.kgCO2.CY.Res.HHnew.Thermal.SH.Oil.WH.Oil.NoSolar.Oil</t>
  </si>
  <si>
    <t>EMI_per_household.kgCO2.CY.Res.HHnew.Thermal.SH.Oil.WH.Oil.Solar</t>
  </si>
  <si>
    <t>EMI_per_household.kgCO2.CY.Res.HHnew.Thermal.SH.Oil.WH.Oil.Solar.Oil</t>
  </si>
  <si>
    <t>EMI_per_household.kgCO2.CY.Res.HHnew.Thermal.SH.Oil.WH.Oil.Solar.Solar</t>
  </si>
  <si>
    <t>EMI_per_household.kgCO2.CY.Res.HHnew.Thermal.SH.Oil.WH.Elc.NoSolar.Elec</t>
  </si>
  <si>
    <t>EMI_per_household.kgCO2.CY.Res.HHnew.Thermal.SH.Oil.WH.Elc.Solar</t>
  </si>
  <si>
    <t>EMI_per_household.kgCO2.CY.Res.HHnew.Thermal.SH.Oil.WH.Elc.Solar.Elec</t>
  </si>
  <si>
    <t>EMI_per_household.kgCO2.CY.Res.HHnew.Thermal.SH.Oil.WH.Elc.Solar.Solar</t>
  </si>
  <si>
    <t>EMI_per_household.kgCO2.CY.Res.HHnew.Thermal.SH.Oil.CO</t>
  </si>
  <si>
    <t>EMI_per_household.kgCO2.CY.Res.HHnew.Thermal.SH.Oil.CO.LPG.LPG</t>
  </si>
  <si>
    <t>EMI_per_household.kgCO2.CY.Res.HHnew.Thermal.SH.Oil.CO.Elc.Elec</t>
  </si>
  <si>
    <t>EMI_per_household.kgCO2.CY.Res.HHnew.Thermal.SH.Gas</t>
  </si>
  <si>
    <t>EMI_per_household.kgCO2.CY.Res.HHnew.Thermal.SH.Gas.SH</t>
  </si>
  <si>
    <t>EMI_per_household.kgCO2.CY.Res.HHnew.Thermal.SH.Gas.SH.Gas</t>
  </si>
  <si>
    <t>EMI_per_household.kgCO2.CY.Res.HHnew.Thermal.SH.Gas.SH.Elec</t>
  </si>
  <si>
    <t>EMI_per_household.kgCO2.CY.Res.HHnew.Thermal.SH.Gas.SC</t>
  </si>
  <si>
    <t>EMI_per_household.kgCO2.CY.Res.HHnew.Thermal.SH.Gas.SC.AC.Elec</t>
  </si>
  <si>
    <t>EMI_per_household.kgCO2.CY.Res.HHnew.Thermal.SH.Gas.WH</t>
  </si>
  <si>
    <t>EMI_per_household.kgCO2.CY.Res.HHnew.Thermal.SH.Gas.WH.Gas.NoSolar.Gas</t>
  </si>
  <si>
    <t>EMI_per_household.kgCO2.CY.Res.HHnew.Thermal.SH.Gas.WH.Gas.Solar</t>
  </si>
  <si>
    <t>EMI_per_household.kgCO2.CY.Res.HHnew.Thermal.SH.Gas.WH.Gas.Solar.Gas</t>
  </si>
  <si>
    <t>EMI_per_household.kgCO2.CY.Res.HHnew.Thermal.SH.Gas.WH.Gas.Solar.Solar</t>
  </si>
  <si>
    <t>EMI_per_household.kgCO2.CY.Res.HHnew.Thermal.SH.Gas.WH.Elc.NoSolar.Elec</t>
  </si>
  <si>
    <t>EMI_per_household.kgCO2.CY.Res.HHnew.Thermal.SH.Gas.WH.Elc.Solar</t>
  </si>
  <si>
    <t>EMI_per_household.kgCO2.CY.Res.HHnew.Thermal.SH.Gas.WH.Elc.Solar.Elec</t>
  </si>
  <si>
    <t>EMI_per_household.kgCO2.CY.Res.HHnew.Thermal.SH.Gas.WH.Elc.Solar.Solar</t>
  </si>
  <si>
    <t>EMI_per_household.kgCO2.CY.Res.HHnew.Thermal.SH.Gas.CO</t>
  </si>
  <si>
    <t>EMI_per_household.kgCO2.CY.Res.HHnew.Thermal.SH.Gas.CO.Gas.Gas</t>
  </si>
  <si>
    <t>EMI_per_household.kgCO2.CY.Res.HHnew.Thermal.SH.Gas.CO.Elc.Elec</t>
  </si>
  <si>
    <t>EMI_per_household.kgCO2.CY.Res.HHnew.Thermal.SH.Biomass</t>
  </si>
  <si>
    <t>EMI_per_household.kgCO2.CY.Res.HHnew.Thermal.SH.Biomass.SH</t>
  </si>
  <si>
    <t>EMI_per_household.kgCO2.CY.Res.HHnew.Thermal.SH.Biomass.SH.Biomass</t>
  </si>
  <si>
    <t>EMI_per_household.kgCO2.CY.Res.HHnew.Thermal.SH.Biomass.SH.Elec</t>
  </si>
  <si>
    <t>EMI_per_household.kgCO2.CY.Res.HHnew.Thermal.SH.Biomass.SC</t>
  </si>
  <si>
    <t>EMI_per_household.kgCO2.CY.Res.HHnew.Thermal.SH.Biomass.SC.AC.Elec</t>
  </si>
  <si>
    <t>EMI_per_household.kgCO2.CY.Res.HHnew.Thermal.SH.Biomass.WH</t>
  </si>
  <si>
    <t>EMI_per_household.kgCO2.CY.Res.HHnew.Thermal.SH.Biomass.WH.Biomass.NoSolar.Biomass</t>
  </si>
  <si>
    <t>EMI_per_household.kgCO2.CY.Res.HHnew.Thermal.SH.Biomass.WH.Biomass.Solar</t>
  </si>
  <si>
    <t>EMI_per_household.kgCO2.CY.Res.HHnew.Thermal.SH.Biomass.WH.Biomass.Solar.Biomass</t>
  </si>
  <si>
    <t>EMI_per_household.kgCO2.CY.Res.HHnew.Thermal.SH.Biomass.WH.Biomass.Solar.Solar</t>
  </si>
  <si>
    <t>EMI_per_household.kgCO2.CY.Res.HHnew.Thermal.SH.Biomass.WH.LPG.NoSolar.LPG</t>
  </si>
  <si>
    <t>EMI_per_household.kgCO2.CY.Res.HHnew.Thermal.SH.Biomass.WH.LPG.Solar</t>
  </si>
  <si>
    <t>EMI_per_household.kgCO2.CY.Res.HHnew.Thermal.SH.Biomass.WH.LPG.Solar.LPG</t>
  </si>
  <si>
    <t>EMI_per_household.kgCO2.CY.Res.HHnew.Thermal.SH.Biomass.WH.LPG.Solar.Solar</t>
  </si>
  <si>
    <t>EMI_per_household.kgCO2.CY.Res.HHnew.Thermal.SH.Biomass.WH.Elc.NoSolar.Elec</t>
  </si>
  <si>
    <t>EMI_per_household.kgCO2.CY.Res.HHnew.Thermal.SH.Biomass.WH.Elc.Solar</t>
  </si>
  <si>
    <t>EMI_per_household.kgCO2.CY.Res.HHnew.Thermal.SH.Biomass.WH.Elc.Solar.Elec</t>
  </si>
  <si>
    <t>EMI_per_household.kgCO2.CY.Res.HHnew.Thermal.SH.Biomass.WH.Elc.Solar.Solar</t>
  </si>
  <si>
    <t>EMI_per_household.kgCO2.CY.Res.HHnew.Thermal.SH.Biomass.CO</t>
  </si>
  <si>
    <t>EMI_per_household.kgCO2.CY.Res.HHnew.Thermal.SH.Biomass.CO.Biomass.Biomass</t>
  </si>
  <si>
    <t>EMI_per_household.kgCO2.CY.Res.HHnew.Thermal.SH.Biomass.CO.LPG.LPG</t>
  </si>
  <si>
    <t>EMI_per_household.kgCO2.CY.Res.HHnew.Thermal.SH.Biomass.CO.Elc.Elec</t>
  </si>
  <si>
    <t>EMI_per_household.kgCO2.CY.Res.HHnew.Thermal.SH.Geo</t>
  </si>
  <si>
    <t>EMI_per_household.kgCO2.CY.Res.HHnew.Thermal.SH.Geo.SH</t>
  </si>
  <si>
    <t>EMI_per_household.kgCO2.CY.Res.HHnew.Thermal.SH.Geo.SH.Geo</t>
  </si>
  <si>
    <t>EMI_per_household.kgCO2.CY.Res.HHnew.Thermal.SH.Geo.SH.Elec</t>
  </si>
  <si>
    <t>EMI_per_household.kgCO2.CY.Res.HHnew.Thermal.SH.Geo.SC</t>
  </si>
  <si>
    <t>EMI_per_household.kgCO2.CY.Res.HHnew.Thermal.SH.Geo.SC.AC.Elec</t>
  </si>
  <si>
    <t>EMI_per_household.kgCO2.CY.Res.HHnew.Thermal.SH.Geo.WH</t>
  </si>
  <si>
    <t>EMI_per_household.kgCO2.CY.Res.HHnew.Thermal.SH.Geo.WH.Geo.NoSolar.Geo</t>
  </si>
  <si>
    <t>EMI_per_household.kgCO2.CY.Res.HHnew.Thermal.SH.Geo.WH.Geo.Solar</t>
  </si>
  <si>
    <t>EMI_per_household.kgCO2.CY.Res.HHnew.Thermal.SH.Geo.WH.Geo.Solar.Geo</t>
  </si>
  <si>
    <t>EMI_per_household.kgCO2.CY.Res.HHnew.Thermal.SH.Geo.WH.Geo.Solar.Solar</t>
  </si>
  <si>
    <t>EMI_per_household.kgCO2.CY.Res.HHnew.Thermal.SH.Geo.WH.Elc.NoSolar.Elec</t>
  </si>
  <si>
    <t>EMI_per_household.kgCO2.CY.Res.HHnew.Thermal.SH.Geo.WH.Elc.Solar</t>
  </si>
  <si>
    <t>EMI_per_household.kgCO2.CY.Res.HHnew.Thermal.SH.Geo.WH.Elc.Solar.Elec</t>
  </si>
  <si>
    <t>EMI_per_household.kgCO2.CY.Res.HHnew.Thermal.SH.Geo.WH.Elc.Solar.Solar</t>
  </si>
  <si>
    <t>EMI_per_household.kgCO2.CY.Res.HHnew.Thermal.SH.Geo.CO</t>
  </si>
  <si>
    <t>EMI_per_household.kgCO2.CY.Res.HHnew.Thermal.SH.Geo.CO.LPG.LPG</t>
  </si>
  <si>
    <t>EMI_per_household.kgCO2.CY.Res.HHnew.Thermal.SH.Geo.CO.Elc.Elec</t>
  </si>
  <si>
    <t>EMI_per_household.kgCO2.CY.Res.HHnew.Thermal.SH.DistrHeat</t>
  </si>
  <si>
    <t>EMI_per_household.kgCO2.CY.Res.HHnew.Thermal.SH.DistrHeat.SH</t>
  </si>
  <si>
    <t>EMI_per_household.kgCO2.CY.Res.HHnew.Thermal.SH.DistrHeat.SH.Steam_Distr</t>
  </si>
  <si>
    <t>EMI_per_household.kgCO2.CY.Res.HHnew.Thermal.SH.DistrHeat.SH.Elec</t>
  </si>
  <si>
    <t>EMI_per_household.kgCO2.CY.Res.HHnew.Thermal.SH.DistrHeat.SC</t>
  </si>
  <si>
    <t>EMI_per_household.kgCO2.CY.Res.HHnew.Thermal.SH.DistrHeat.SC.AC.Elec</t>
  </si>
  <si>
    <t>EMI_per_household.kgCO2.CY.Res.HHnew.Thermal.SH.DistrHeat.WH</t>
  </si>
  <si>
    <t>EMI_per_household.kgCO2.CY.Res.HHnew.Thermal.SH.DistrHeat.WH.DistrHeat.NoSolar.Steam_Distr</t>
  </si>
  <si>
    <t>EMI_per_household.kgCO2.CY.Res.HHnew.Thermal.SH.DistrHeat.WH.DistrHeat.Solar</t>
  </si>
  <si>
    <t>EMI_per_household.kgCO2.CY.Res.HHnew.Thermal.SH.DistrHeat.WH.DistrHeat.Solar.Steam_Distr</t>
  </si>
  <si>
    <t>EMI_per_household.kgCO2.CY.Res.HHnew.Thermal.SH.DistrHeat.WH.DistrHeat.Solar.Solar</t>
  </si>
  <si>
    <t>EMI_per_household.kgCO2.CY.Res.HHnew.Thermal.SH.DistrHeat.WH.Elc.NoSolar.Elec</t>
  </si>
  <si>
    <t>EMI_per_household.kgCO2.CY.Res.HHnew.Thermal.SH.DistrHeat.WH.Elc.Solar</t>
  </si>
  <si>
    <t>EMI_per_household.kgCO2.CY.Res.HHnew.Thermal.SH.DistrHeat.WH.Elc.Solar.Elec</t>
  </si>
  <si>
    <t>EMI_per_household.kgCO2.CY.Res.HHnew.Thermal.SH.DistrHeat.WH.Elc.Solar.Solar</t>
  </si>
  <si>
    <t>EMI_per_household.kgCO2.CY.Res.HHnew.Thermal.SH.DistrHeat.CO</t>
  </si>
  <si>
    <t>EMI_per_household.kgCO2.CY.Res.HHnew.Thermal.SH.DistrHeat.CO.LPG.LPG</t>
  </si>
  <si>
    <t>EMI_per_household.kgCO2.CY.Res.HHnew.Thermal.SH.DistrHeat.CO.Elc.Elec</t>
  </si>
  <si>
    <t>EMI_per_household.kgCO2.CY.Res.HHnew.Thermal.SH.AdvElc</t>
  </si>
  <si>
    <t>EMI_per_household.kgCO2.CY.Res.HHnew.Thermal.SH.AdvElc.SH</t>
  </si>
  <si>
    <t>EMI_per_household.kgCO2.CY.Res.HHnew.Thermal.SH.AdvElc.SH.Elec</t>
  </si>
  <si>
    <t>EMI_per_household.kgCO2.CY.Res.HHnew.Thermal.SH.AdvElc.SC</t>
  </si>
  <si>
    <t>EMI_per_household.kgCO2.CY.Res.HHnew.Thermal.SH.AdvElc.SC.AC.Elec</t>
  </si>
  <si>
    <t>EMI_per_household.kgCO2.CY.Res.HHnew.Thermal.SH.AdvElc.WH</t>
  </si>
  <si>
    <t>EMI_per_household.kgCO2.CY.Res.HHnew.Thermal.SH.AdvElc.WH.LPG.NoSolar.LPG</t>
  </si>
  <si>
    <t>EMI_per_household.kgCO2.CY.Res.HHnew.Thermal.SH.AdvElc.WH.LPG.Solar</t>
  </si>
  <si>
    <t>EMI_per_household.kgCO2.CY.Res.HHnew.Thermal.SH.AdvElc.WH.LPG.Solar.LPG</t>
  </si>
  <si>
    <t>EMI_per_household.kgCO2.CY.Res.HHnew.Thermal.SH.AdvElc.WH.LPG.Solar.Solar</t>
  </si>
  <si>
    <t>EMI_per_household.kgCO2.CY.Res.HHnew.Thermal.SH.AdvElc.WH.Elc.NoSolar.Elec</t>
  </si>
  <si>
    <t>EMI_per_household.kgCO2.CY.Res.HHnew.Thermal.SH.AdvElc.WH.Elc.Solar</t>
  </si>
  <si>
    <t>EMI_per_household.kgCO2.CY.Res.HHnew.Thermal.SH.AdvElc.WH.Elc.Solar.Elec</t>
  </si>
  <si>
    <t>EMI_per_household.kgCO2.CY.Res.HHnew.Thermal.SH.AdvElc.WH.Elc.Solar.Solar</t>
  </si>
  <si>
    <t>EMI_per_household.kgCO2.CY.Res.HHnew.Thermal.SH.AdvElc.CO</t>
  </si>
  <si>
    <t>EMI_per_household.kgCO2.CY.Res.HHnew.Thermal.SH.AdvElc.CO.LPG.LPG</t>
  </si>
  <si>
    <t>EMI_per_household.kgCO2.CY.Res.HHnew.Thermal.SH.AdvElc.CO.Elc.Elec</t>
  </si>
  <si>
    <t>EMI_per_household.kgCO2.CY.Res.HHnew.Thermal.SH.ConvElc</t>
  </si>
  <si>
    <t>EMI_per_household.kgCO2.CY.Res.HHnew.Thermal.SH.ConvElc.SH</t>
  </si>
  <si>
    <t>EMI_per_household.kgCO2.CY.Res.HHnew.Thermal.SH.ConvElc.SH.Elec</t>
  </si>
  <si>
    <t>EMI_per_household.kgCO2.CY.Res.HHnew.Thermal.SH.ConvElc.SC</t>
  </si>
  <si>
    <t>EMI_per_household.kgCO2.CY.Res.HHnew.Thermal.SH.ConvElc.SC.AC.Elec</t>
  </si>
  <si>
    <t>EMI_per_household.kgCO2.CY.Res.HHnew.Thermal.SH.ConvElc.WH</t>
  </si>
  <si>
    <t>EMI_per_household.kgCO2.CY.Res.HHnew.Thermal.SH.ConvElc.WH.LPG.NoSolar.LPG</t>
  </si>
  <si>
    <t>EMI_per_household.kgCO2.CY.Res.HHnew.Thermal.SH.ConvElc.WH.LPG.Solar</t>
  </si>
  <si>
    <t>EMI_per_household.kgCO2.CY.Res.HHnew.Thermal.SH.ConvElc.WH.LPG.Solar.LPG</t>
  </si>
  <si>
    <t>EMI_per_household.kgCO2.CY.Res.HHnew.Thermal.SH.ConvElc.WH.LPG.Solar.Solar</t>
  </si>
  <si>
    <t>EMI_per_household.kgCO2.CY.Res.HHnew.Thermal.SH.ConvElc.WH.Elc.NoSolar.Elec</t>
  </si>
  <si>
    <t>EMI_per_household.kgCO2.CY.Res.HHnew.Thermal.SH.ConvElc.WH.Elc.Solar</t>
  </si>
  <si>
    <t>EMI_per_household.kgCO2.CY.Res.HHnew.Thermal.SH.ConvElc.WH.Elc.Solar.Elec</t>
  </si>
  <si>
    <t>EMI_per_household.kgCO2.CY.Res.HHnew.Thermal.SH.ConvElc.WH.Elc.Solar.Solar</t>
  </si>
  <si>
    <t>EMI_per_household.kgCO2.CY.Res.HHnew.Thermal.SH.ConvElc.CO</t>
  </si>
  <si>
    <t>EMI_per_household.kgCO2.CY.Res.HHnew.Thermal.SH.ConvElc.CO.LPG.LPG</t>
  </si>
  <si>
    <t>EMI_per_household.kgCO2.CY.Res.HHnew.Thermal.SH.ConvElc.CO.Elc.Elec</t>
  </si>
  <si>
    <t>CY - Final energy consumption of new and renovated households per surface area (detailed structure)</t>
  </si>
  <si>
    <t>FEC_per_sqm.kWh.CY.Res.HHnew.Thermal.SH.Solids</t>
  </si>
  <si>
    <t>FEC_per_sqm.kWh.CY.Res.HHnew.Thermal.SH.Solids.SH</t>
  </si>
  <si>
    <t>FEC_per_sqm.kWh.CY.Res.HHnew.Thermal.SH.Solids.SH.Solids</t>
  </si>
  <si>
    <t>FEC_per_sqm.kWh.CY.Res.HHnew.Thermal.SH.Solids.SH.Elec</t>
  </si>
  <si>
    <t>FEC_per_sqm.kWh.CY.Res.HHnew.Thermal.SH.Solids.SC</t>
  </si>
  <si>
    <t>FEC_per_sqm.kWh.CY.Res.HHnew.Thermal.SH.Solids.SC.AC.Elec</t>
  </si>
  <si>
    <t>FEC_per_sqm.kWh.CY.Res.HHnew.Thermal.SH.Solids.WH</t>
  </si>
  <si>
    <t>FEC_per_sqm.kWh.CY.Res.HHnew.Thermal.SH.Solids.WH.Solids.NoSolar.Solids</t>
  </si>
  <si>
    <t>FEC_per_sqm.kWh.CY.Res.HHnew.Thermal.SH.Solids.WH.LPG.NoSolar.LPG</t>
  </si>
  <si>
    <t>FEC_per_sqm.kWh.CY.Res.HHnew.Thermal.SH.Solids.WH.LPG.Solar</t>
  </si>
  <si>
    <t>FEC_per_sqm.kWh.CY.Res.HHnew.Thermal.SH.Solids.WH.LPG.Solar.LPG</t>
  </si>
  <si>
    <t>FEC_per_sqm.kWh.CY.Res.HHnew.Thermal.SH.Solids.WH.LPG.Solar.Solar</t>
  </si>
  <si>
    <t>FEC_per_sqm.kWh.CY.Res.HHnew.Thermal.SH.Solids.WH.Elc.NoSolar.Elec</t>
  </si>
  <si>
    <t>FEC_per_sqm.kWh.CY.Res.HHnew.Thermal.SH.Solids.WH.Elc.Solar</t>
  </si>
  <si>
    <t>FEC_per_sqm.kWh.CY.Res.HHnew.Thermal.SH.Solids.WH.Elc.Solar.Elec</t>
  </si>
  <si>
    <t>FEC_per_sqm.kWh.CY.Res.HHnew.Thermal.SH.Solids.WH.Elc.Solar.Solar</t>
  </si>
  <si>
    <t>FEC_per_sqm.kWh.CY.Res.HHnew.Thermal.SH.Solids.CO</t>
  </si>
  <si>
    <t>FEC_per_sqm.kWh.CY.Res.HHnew.Thermal.SH.Solids.CO.Solids.Solids</t>
  </si>
  <si>
    <t>FEC_per_sqm.kWh.CY.Res.HHnew.Thermal.SH.Solids.CO.LPG.LPG</t>
  </si>
  <si>
    <t>FEC_per_sqm.kWh.CY.Res.HHnew.Thermal.SH.Solids.CO.Elc.Elec</t>
  </si>
  <si>
    <t>FEC_per_sqm.kWh.CY.Res.HHnew.Thermal.SH.LPG</t>
  </si>
  <si>
    <t>FEC_per_sqm.kWh.CY.Res.HHnew.Thermal.SH.LPG.SH</t>
  </si>
  <si>
    <t>FEC_per_sqm.kWh.CY.Res.HHnew.Thermal.SH.LPG.SH.LPG</t>
  </si>
  <si>
    <t>FEC_per_sqm.kWh.CY.Res.HHnew.Thermal.SH.LPG.SH.Elec</t>
  </si>
  <si>
    <t>FEC_per_sqm.kWh.CY.Res.HHnew.Thermal.SH.LPG.SC</t>
  </si>
  <si>
    <t>FEC_per_sqm.kWh.CY.Res.HHnew.Thermal.SH.LPG.SC.AC.Elec</t>
  </si>
  <si>
    <t>FEC_per_sqm.kWh.CY.Res.HHnew.Thermal.SH.LPG.WH</t>
  </si>
  <si>
    <t>FEC_per_sqm.kWh.CY.Res.HHnew.Thermal.SH.LPG.WH.LPG.NoSolar.LPG</t>
  </si>
  <si>
    <t>FEC_per_sqm.kWh.CY.Res.HHnew.Thermal.SH.LPG.WH.LPG.Solar</t>
  </si>
  <si>
    <t>FEC_per_sqm.kWh.CY.Res.HHnew.Thermal.SH.LPG.WH.LPG.Solar.LPG</t>
  </si>
  <si>
    <t>FEC_per_sqm.kWh.CY.Res.HHnew.Thermal.SH.LPG.WH.LPG.Solar.Solar</t>
  </si>
  <si>
    <t>FEC_per_sqm.kWh.CY.Res.HHnew.Thermal.SH.LPG.WH.Elc.NoSolar.Elec</t>
  </si>
  <si>
    <t>FEC_per_sqm.kWh.CY.Res.HHnew.Thermal.SH.LPG.WH.Elc.Solar</t>
  </si>
  <si>
    <t>FEC_per_sqm.kWh.CY.Res.HHnew.Thermal.SH.LPG.WH.Elc.Solar.Elec</t>
  </si>
  <si>
    <t>FEC_per_sqm.kWh.CY.Res.HHnew.Thermal.SH.LPG.WH.Elc.Solar.Solar</t>
  </si>
  <si>
    <t>FEC_per_sqm.kWh.CY.Res.HHnew.Thermal.SH.LPG.CO</t>
  </si>
  <si>
    <t>FEC_per_sqm.kWh.CY.Res.HHnew.Thermal.SH.LPG.CO.LPG.LPG</t>
  </si>
  <si>
    <t>FEC_per_sqm.kWh.CY.Res.HHnew.Thermal.SH.LPG.CO.Elc.Elec</t>
  </si>
  <si>
    <t>FEC_per_sqm.kWh.CY.Res.HHnew.Thermal.SH.Oil</t>
  </si>
  <si>
    <t>FEC_per_sqm.kWh.CY.Res.HHnew.Thermal.SH.Oil.SH</t>
  </si>
  <si>
    <t>FEC_per_sqm.kWh.CY.Res.HHnew.Thermal.SH.Oil.SH.Oil</t>
  </si>
  <si>
    <t>FEC_per_sqm.kWh.CY.Res.HHnew.Thermal.SH.Oil.SH.Elec</t>
  </si>
  <si>
    <t>FEC_per_sqm.kWh.CY.Res.HHnew.Thermal.SH.Oil.SC</t>
  </si>
  <si>
    <t>FEC_per_sqm.kWh.CY.Res.HHnew.Thermal.SH.Oil.SC.AC.Elec</t>
  </si>
  <si>
    <t>FEC_per_sqm.kWh.CY.Res.HHnew.Thermal.SH.Oil.WH</t>
  </si>
  <si>
    <t>FEC_per_sqm.kWh.CY.Res.HHnew.Thermal.SH.Oil.WH.Oil.NoSolar.Oil</t>
  </si>
  <si>
    <t>FEC_per_sqm.kWh.CY.Res.HHnew.Thermal.SH.Oil.WH.Oil.Solar</t>
  </si>
  <si>
    <t>FEC_per_sqm.kWh.CY.Res.HHnew.Thermal.SH.Oil.WH.Oil.Solar.Oil</t>
  </si>
  <si>
    <t>FEC_per_sqm.kWh.CY.Res.HHnew.Thermal.SH.Oil.WH.Oil.Solar.Solar</t>
  </si>
  <si>
    <t>FEC_per_sqm.kWh.CY.Res.HHnew.Thermal.SH.Oil.WH.Elc.NoSolar.Elec</t>
  </si>
  <si>
    <t>FEC_per_sqm.kWh.CY.Res.HHnew.Thermal.SH.Oil.WH.Elc.Solar</t>
  </si>
  <si>
    <t>FEC_per_sqm.kWh.CY.Res.HHnew.Thermal.SH.Oil.WH.Elc.Solar.Elec</t>
  </si>
  <si>
    <t>FEC_per_sqm.kWh.CY.Res.HHnew.Thermal.SH.Oil.WH.Elc.Solar.Solar</t>
  </si>
  <si>
    <t>FEC_per_sqm.kWh.CY.Res.HHnew.Thermal.SH.Oil.CO</t>
  </si>
  <si>
    <t>FEC_per_sqm.kWh.CY.Res.HHnew.Thermal.SH.Oil.CO.LPG.LPG</t>
  </si>
  <si>
    <t>FEC_per_sqm.kWh.CY.Res.HHnew.Thermal.SH.Oil.CO.Elc.Elec</t>
  </si>
  <si>
    <t>FEC_per_sqm.kWh.CY.Res.HHnew.Thermal.SH.Gas</t>
  </si>
  <si>
    <t>FEC_per_sqm.kWh.CY.Res.HHnew.Thermal.SH.Gas.SH</t>
  </si>
  <si>
    <t>FEC_per_sqm.kWh.CY.Res.HHnew.Thermal.SH.Gas.SH.Gas</t>
  </si>
  <si>
    <t>FEC_per_sqm.kWh.CY.Res.HHnew.Thermal.SH.Gas.SH.Elec</t>
  </si>
  <si>
    <t>FEC_per_sqm.kWh.CY.Res.HHnew.Thermal.SH.Gas.SC</t>
  </si>
  <si>
    <t>FEC_per_sqm.kWh.CY.Res.HHnew.Thermal.SH.Gas.SC.AC.Elec</t>
  </si>
  <si>
    <t>FEC_per_sqm.kWh.CY.Res.HHnew.Thermal.SH.Gas.WH</t>
  </si>
  <si>
    <t>FEC_per_sqm.kWh.CY.Res.HHnew.Thermal.SH.Gas.WH.Gas.NoSolar.Gas</t>
  </si>
  <si>
    <t>FEC_per_sqm.kWh.CY.Res.HHnew.Thermal.SH.Gas.WH.Gas.Solar</t>
  </si>
  <si>
    <t>FEC_per_sqm.kWh.CY.Res.HHnew.Thermal.SH.Gas.WH.Gas.Solar.Gas</t>
  </si>
  <si>
    <t>FEC_per_sqm.kWh.CY.Res.HHnew.Thermal.SH.Gas.WH.Gas.Solar.Solar</t>
  </si>
  <si>
    <t>FEC_per_sqm.kWh.CY.Res.HHnew.Thermal.SH.Gas.WH.Elc.NoSolar.Elec</t>
  </si>
  <si>
    <t>FEC_per_sqm.kWh.CY.Res.HHnew.Thermal.SH.Gas.WH.Elc.Solar</t>
  </si>
  <si>
    <t>FEC_per_sqm.kWh.CY.Res.HHnew.Thermal.SH.Gas.WH.Elc.Solar.Elec</t>
  </si>
  <si>
    <t>FEC_per_sqm.kWh.CY.Res.HHnew.Thermal.SH.Gas.WH.Elc.Solar.Solar</t>
  </si>
  <si>
    <t>FEC_per_sqm.kWh.CY.Res.HHnew.Thermal.SH.Gas.CO</t>
  </si>
  <si>
    <t>FEC_per_sqm.kWh.CY.Res.HHnew.Thermal.SH.Gas.CO.Gas.Gas</t>
  </si>
  <si>
    <t>FEC_per_sqm.kWh.CY.Res.HHnew.Thermal.SH.Gas.CO.Elc.Elec</t>
  </si>
  <si>
    <t>FEC_per_sqm.kWh.CY.Res.HHnew.Thermal.SH.Biomass</t>
  </si>
  <si>
    <t>FEC_per_sqm.kWh.CY.Res.HHnew.Thermal.SH.Biomass.SH</t>
  </si>
  <si>
    <t>FEC_per_sqm.kWh.CY.Res.HHnew.Thermal.SH.Biomass.SH.Biomass</t>
  </si>
  <si>
    <t>FEC_per_sqm.kWh.CY.Res.HHnew.Thermal.SH.Biomass.SH.Elec</t>
  </si>
  <si>
    <t>FEC_per_sqm.kWh.CY.Res.HHnew.Thermal.SH.Biomass.SC</t>
  </si>
  <si>
    <t>FEC_per_sqm.kWh.CY.Res.HHnew.Thermal.SH.Biomass.SC.AC.Elec</t>
  </si>
  <si>
    <t>FEC_per_sqm.kWh.CY.Res.HHnew.Thermal.SH.Biomass.WH</t>
  </si>
  <si>
    <t>FEC_per_sqm.kWh.CY.Res.HHnew.Thermal.SH.Biomass.WH.Biomass.NoSolar.Biomass</t>
  </si>
  <si>
    <t>FEC_per_sqm.kWh.CY.Res.HHnew.Thermal.SH.Biomass.WH.Biomass.Solar</t>
  </si>
  <si>
    <t>FEC_per_sqm.kWh.CY.Res.HHnew.Thermal.SH.Biomass.WH.Biomass.Solar.Biomass</t>
  </si>
  <si>
    <t>FEC_per_sqm.kWh.CY.Res.HHnew.Thermal.SH.Biomass.WH.Biomass.Solar.Solar</t>
  </si>
  <si>
    <t>FEC_per_sqm.kWh.CY.Res.HHnew.Thermal.SH.Biomass.WH.LPG.NoSolar.LPG</t>
  </si>
  <si>
    <t>FEC_per_sqm.kWh.CY.Res.HHnew.Thermal.SH.Biomass.WH.LPG.Solar</t>
  </si>
  <si>
    <t>FEC_per_sqm.kWh.CY.Res.HHnew.Thermal.SH.Biomass.WH.LPG.Solar.LPG</t>
  </si>
  <si>
    <t>FEC_per_sqm.kWh.CY.Res.HHnew.Thermal.SH.Biomass.WH.LPG.Solar.Solar</t>
  </si>
  <si>
    <t>FEC_per_sqm.kWh.CY.Res.HHnew.Thermal.SH.Biomass.WH.Elc.NoSolar.Elec</t>
  </si>
  <si>
    <t>FEC_per_sqm.kWh.CY.Res.HHnew.Thermal.SH.Biomass.WH.Elc.Solar</t>
  </si>
  <si>
    <t>FEC_per_sqm.kWh.CY.Res.HHnew.Thermal.SH.Biomass.WH.Elc.Solar.Elec</t>
  </si>
  <si>
    <t>FEC_per_sqm.kWh.CY.Res.HHnew.Thermal.SH.Biomass.WH.Elc.Solar.Solar</t>
  </si>
  <si>
    <t>FEC_per_sqm.kWh.CY.Res.HHnew.Thermal.SH.Biomass.CO</t>
  </si>
  <si>
    <t>FEC_per_sqm.kWh.CY.Res.HHnew.Thermal.SH.Biomass.CO.Biomass.Biomass</t>
  </si>
  <si>
    <t>FEC_per_sqm.kWh.CY.Res.HHnew.Thermal.SH.Biomass.CO.LPG.LPG</t>
  </si>
  <si>
    <t>FEC_per_sqm.kWh.CY.Res.HHnew.Thermal.SH.Biomass.CO.Elc.Elec</t>
  </si>
  <si>
    <t>FEC_per_sqm.kWh.CY.Res.HHnew.Thermal.SH.Geo</t>
  </si>
  <si>
    <t>FEC_per_sqm.kWh.CY.Res.HHnew.Thermal.SH.Geo.SH</t>
  </si>
  <si>
    <t>FEC_per_sqm.kWh.CY.Res.HHnew.Thermal.SH.Geo.SH.Geo</t>
  </si>
  <si>
    <t>FEC_per_sqm.kWh.CY.Res.HHnew.Thermal.SH.Geo.SH.Elec</t>
  </si>
  <si>
    <t>FEC_per_sqm.kWh.CY.Res.HHnew.Thermal.SH.Geo.SC</t>
  </si>
  <si>
    <t>FEC_per_sqm.kWh.CY.Res.HHnew.Thermal.SH.Geo.SC.AC.Elec</t>
  </si>
  <si>
    <t>FEC_per_sqm.kWh.CY.Res.HHnew.Thermal.SH.Geo.WH</t>
  </si>
  <si>
    <t>FEC_per_sqm.kWh.CY.Res.HHnew.Thermal.SH.Geo.WH.Geo.NoSolar.Geo</t>
  </si>
  <si>
    <t>FEC_per_sqm.kWh.CY.Res.HHnew.Thermal.SH.Geo.WH.Geo.Solar</t>
  </si>
  <si>
    <t>FEC_per_sqm.kWh.CY.Res.HHnew.Thermal.SH.Geo.WH.Geo.Solar.Geo</t>
  </si>
  <si>
    <t>FEC_per_sqm.kWh.CY.Res.HHnew.Thermal.SH.Geo.WH.Geo.Solar.Solar</t>
  </si>
  <si>
    <t>FEC_per_sqm.kWh.CY.Res.HHnew.Thermal.SH.Geo.WH.Elc.NoSolar.Elec</t>
  </si>
  <si>
    <t>FEC_per_sqm.kWh.CY.Res.HHnew.Thermal.SH.Geo.WH.Elc.Solar</t>
  </si>
  <si>
    <t>FEC_per_sqm.kWh.CY.Res.HHnew.Thermal.SH.Geo.WH.Elc.Solar.Elec</t>
  </si>
  <si>
    <t>FEC_per_sqm.kWh.CY.Res.HHnew.Thermal.SH.Geo.WH.Elc.Solar.Solar</t>
  </si>
  <si>
    <t>FEC_per_sqm.kWh.CY.Res.HHnew.Thermal.SH.Geo.CO</t>
  </si>
  <si>
    <t>FEC_per_sqm.kWh.CY.Res.HHnew.Thermal.SH.Geo.CO.LPG.LPG</t>
  </si>
  <si>
    <t>FEC_per_sqm.kWh.CY.Res.HHnew.Thermal.SH.Geo.CO.Elc.Elec</t>
  </si>
  <si>
    <t>FEC_per_sqm.kWh.CY.Res.HHnew.Thermal.SH.DistrHeat</t>
  </si>
  <si>
    <t>FEC_per_sqm.kWh.CY.Res.HHnew.Thermal.SH.DistrHeat.SH</t>
  </si>
  <si>
    <t>FEC_per_sqm.kWh.CY.Res.HHnew.Thermal.SH.DistrHeat.SH.Steam_Distr</t>
  </si>
  <si>
    <t>FEC_per_sqm.kWh.CY.Res.HHnew.Thermal.SH.DistrHeat.SH.Elec</t>
  </si>
  <si>
    <t>FEC_per_sqm.kWh.CY.Res.HHnew.Thermal.SH.DistrHeat.SC</t>
  </si>
  <si>
    <t>FEC_per_sqm.kWh.CY.Res.HHnew.Thermal.SH.DistrHeat.SC.AC.Elec</t>
  </si>
  <si>
    <t>FEC_per_sqm.kWh.CY.Res.HHnew.Thermal.SH.DistrHeat.WH</t>
  </si>
  <si>
    <t>FEC_per_sqm.kWh.CY.Res.HHnew.Thermal.SH.DistrHeat.WH.DistrHeat.NoSolar.Steam_Distr</t>
  </si>
  <si>
    <t>FEC_per_sqm.kWh.CY.Res.HHnew.Thermal.SH.DistrHeat.WH.DistrHeat.Solar</t>
  </si>
  <si>
    <t>FEC_per_sqm.kWh.CY.Res.HHnew.Thermal.SH.DistrHeat.WH.DistrHeat.Solar.Steam_Distr</t>
  </si>
  <si>
    <t>FEC_per_sqm.kWh.CY.Res.HHnew.Thermal.SH.DistrHeat.WH.DistrHeat.Solar.Solar</t>
  </si>
  <si>
    <t>FEC_per_sqm.kWh.CY.Res.HHnew.Thermal.SH.DistrHeat.WH.Elc.NoSolar.Elec</t>
  </si>
  <si>
    <t>FEC_per_sqm.kWh.CY.Res.HHnew.Thermal.SH.DistrHeat.WH.Elc.Solar</t>
  </si>
  <si>
    <t>FEC_per_sqm.kWh.CY.Res.HHnew.Thermal.SH.DistrHeat.WH.Elc.Solar.Elec</t>
  </si>
  <si>
    <t>FEC_per_sqm.kWh.CY.Res.HHnew.Thermal.SH.DistrHeat.WH.Elc.Solar.Solar</t>
  </si>
  <si>
    <t>FEC_per_sqm.kWh.CY.Res.HHnew.Thermal.SH.DistrHeat.CO</t>
  </si>
  <si>
    <t>FEC_per_sqm.kWh.CY.Res.HHnew.Thermal.SH.DistrHeat.CO.LPG.LPG</t>
  </si>
  <si>
    <t>FEC_per_sqm.kWh.CY.Res.HHnew.Thermal.SH.DistrHeat.CO.Elc.Elec</t>
  </si>
  <si>
    <t>FEC_per_sqm.kWh.CY.Res.HHnew.Thermal.SH.AdvElc</t>
  </si>
  <si>
    <t>FEC_per_sqm.kWh.CY.Res.HHnew.Thermal.SH.AdvElc.SH</t>
  </si>
  <si>
    <t>FEC_per_sqm.kWh.CY.Res.HHnew.Thermal.SH.AdvElc.SH.Elec</t>
  </si>
  <si>
    <t>FEC_per_sqm.kWh.CY.Res.HHnew.Thermal.SH.AdvElc.SC</t>
  </si>
  <si>
    <t>FEC_per_sqm.kWh.CY.Res.HHnew.Thermal.SH.AdvElc.SC.AC.Elec</t>
  </si>
  <si>
    <t>FEC_per_sqm.kWh.CY.Res.HHnew.Thermal.SH.AdvElc.WH</t>
  </si>
  <si>
    <t>FEC_per_sqm.kWh.CY.Res.HHnew.Thermal.SH.AdvElc.WH.LPG.NoSolar.LPG</t>
  </si>
  <si>
    <t>FEC_per_sqm.kWh.CY.Res.HHnew.Thermal.SH.AdvElc.WH.LPG.Solar</t>
  </si>
  <si>
    <t>FEC_per_sqm.kWh.CY.Res.HHnew.Thermal.SH.AdvElc.WH.LPG.Solar.LPG</t>
  </si>
  <si>
    <t>FEC_per_sqm.kWh.CY.Res.HHnew.Thermal.SH.AdvElc.WH.LPG.Solar.Solar</t>
  </si>
  <si>
    <t>FEC_per_sqm.kWh.CY.Res.HHnew.Thermal.SH.AdvElc.WH.Elc.NoSolar.Elec</t>
  </si>
  <si>
    <t>FEC_per_sqm.kWh.CY.Res.HHnew.Thermal.SH.AdvElc.WH.Elc.Solar</t>
  </si>
  <si>
    <t>FEC_per_sqm.kWh.CY.Res.HHnew.Thermal.SH.AdvElc.WH.Elc.Solar.Elec</t>
  </si>
  <si>
    <t>FEC_per_sqm.kWh.CY.Res.HHnew.Thermal.SH.AdvElc.WH.Elc.Solar.Solar</t>
  </si>
  <si>
    <t>FEC_per_sqm.kWh.CY.Res.HHnew.Thermal.SH.AdvElc.CO</t>
  </si>
  <si>
    <t>FEC_per_sqm.kWh.CY.Res.HHnew.Thermal.SH.AdvElc.CO.LPG.LPG</t>
  </si>
  <si>
    <t>FEC_per_sqm.kWh.CY.Res.HHnew.Thermal.SH.AdvElc.CO.Elc.Elec</t>
  </si>
  <si>
    <t>FEC_per_sqm.kWh.CY.Res.HHnew.Thermal.SH.ConvElc</t>
  </si>
  <si>
    <t>FEC_per_sqm.kWh.CY.Res.HHnew.Thermal.SH.ConvElc.SH</t>
  </si>
  <si>
    <t>FEC_per_sqm.kWh.CY.Res.HHnew.Thermal.SH.ConvElc.SH.Elec</t>
  </si>
  <si>
    <t>FEC_per_sqm.kWh.CY.Res.HHnew.Thermal.SH.ConvElc.SC</t>
  </si>
  <si>
    <t>FEC_per_sqm.kWh.CY.Res.HHnew.Thermal.SH.ConvElc.SC.AC.Elec</t>
  </si>
  <si>
    <t>FEC_per_sqm.kWh.CY.Res.HHnew.Thermal.SH.ConvElc.WH</t>
  </si>
  <si>
    <t>FEC_per_sqm.kWh.CY.Res.HHnew.Thermal.SH.ConvElc.WH.LPG.NoSolar.LPG</t>
  </si>
  <si>
    <t>FEC_per_sqm.kWh.CY.Res.HHnew.Thermal.SH.ConvElc.WH.LPG.Solar</t>
  </si>
  <si>
    <t>FEC_per_sqm.kWh.CY.Res.HHnew.Thermal.SH.ConvElc.WH.LPG.Solar.LPG</t>
  </si>
  <si>
    <t>FEC_per_sqm.kWh.CY.Res.HHnew.Thermal.SH.ConvElc.WH.LPG.Solar.Solar</t>
  </si>
  <si>
    <t>FEC_per_sqm.kWh.CY.Res.HHnew.Thermal.SH.ConvElc.WH.Elc.NoSolar.Elec</t>
  </si>
  <si>
    <t>FEC_per_sqm.kWh.CY.Res.HHnew.Thermal.SH.ConvElc.WH.Elc.Solar</t>
  </si>
  <si>
    <t>FEC_per_sqm.kWh.CY.Res.HHnew.Thermal.SH.ConvElc.WH.Elc.Solar.Elec</t>
  </si>
  <si>
    <t>FEC_per_sqm.kWh.CY.Res.HHnew.Thermal.SH.ConvElc.WH.Elc.Solar.Solar</t>
  </si>
  <si>
    <t>FEC_per_sqm.kWh.CY.Res.HHnew.Thermal.SH.ConvElc.CO</t>
  </si>
  <si>
    <t>FEC_per_sqm.kWh.CY.Res.HHnew.Thermal.SH.ConvElc.CO.LPG.LPG</t>
  </si>
  <si>
    <t>FEC_per_sqm.kWh.CY.Res.HHnew.Thermal.SH.ConvElc.CO.Elc.Elec</t>
  </si>
  <si>
    <t>CY - Thermal energy service of new and renovated households per surface area (detailed structure)</t>
  </si>
  <si>
    <t>TES_per_sqm.kWh.CY.Res.HHnew.Thermal.SH.Solids</t>
  </si>
  <si>
    <t>TES_per_sqm.kWh.CY.Res.HHnew.Thermal.SH.Solids.SH</t>
  </si>
  <si>
    <t>TES_per_sqm.kWh.CY.Res.HHnew.Thermal.SH.Solids.SH.Solids</t>
  </si>
  <si>
    <t>TES_per_sqm.kWh.CY.Res.HHnew.Thermal.SH.Solids.SH.Elec</t>
  </si>
  <si>
    <t>TES_per_sqm.kWh.CY.Res.HHnew.Thermal.SH.Solids.SC</t>
  </si>
  <si>
    <t>TES_per_sqm.kWh.CY.Res.HHnew.Thermal.SH.Solids.SC.AC.Elec</t>
  </si>
  <si>
    <t>TES_per_sqm.kWh.CY.Res.HHnew.Thermal.SH.Solids.WH</t>
  </si>
  <si>
    <t>TES_per_sqm.kWh.CY.Res.HHnew.Thermal.SH.Solids.WH.Solids.NoSolar.Solids</t>
  </si>
  <si>
    <t>TES_per_sqm.kWh.CY.Res.HHnew.Thermal.SH.Solids.WH.LPG.NoSolar.LPG</t>
  </si>
  <si>
    <t>TES_per_sqm.kWh.CY.Res.HHnew.Thermal.SH.Solids.WH.LPG.Solar</t>
  </si>
  <si>
    <t>TES_per_sqm.kWh.CY.Res.HHnew.Thermal.SH.Solids.WH.LPG.Solar.LPG</t>
  </si>
  <si>
    <t>TES_per_sqm.kWh.CY.Res.HHnew.Thermal.SH.Solids.WH.LPG.Solar.Solar</t>
  </si>
  <si>
    <t>TES_per_sqm.kWh.CY.Res.HHnew.Thermal.SH.Solids.WH.Elc.NoSolar.Elec</t>
  </si>
  <si>
    <t>TES_per_sqm.kWh.CY.Res.HHnew.Thermal.SH.Solids.WH.Elc.Solar</t>
  </si>
  <si>
    <t>TES_per_sqm.kWh.CY.Res.HHnew.Thermal.SH.Solids.WH.Elc.Solar.Elec</t>
  </si>
  <si>
    <t>TES_per_sqm.kWh.CY.Res.HHnew.Thermal.SH.Solids.WH.Elc.Solar.Solar</t>
  </si>
  <si>
    <t>TES_per_sqm.kWh.CY.Res.HHnew.Thermal.SH.Solids.CO</t>
  </si>
  <si>
    <t>TES_per_sqm.kWh.CY.Res.HHnew.Thermal.SH.Solids.CO.Solids.Solids</t>
  </si>
  <si>
    <t>TES_per_sqm.kWh.CY.Res.HHnew.Thermal.SH.Solids.CO.LPG.LPG</t>
  </si>
  <si>
    <t>TES_per_sqm.kWh.CY.Res.HHnew.Thermal.SH.Solids.CO.Elc.Elec</t>
  </si>
  <si>
    <t>TES_per_sqm.kWh.CY.Res.HHnew.Thermal.SH.LPG</t>
  </si>
  <si>
    <t>TES_per_sqm.kWh.CY.Res.HHnew.Thermal.SH.LPG.SH</t>
  </si>
  <si>
    <t>TES_per_sqm.kWh.CY.Res.HHnew.Thermal.SH.LPG.SH.LPG</t>
  </si>
  <si>
    <t>TES_per_sqm.kWh.CY.Res.HHnew.Thermal.SH.LPG.SH.Elec</t>
  </si>
  <si>
    <t>TES_per_sqm.kWh.CY.Res.HHnew.Thermal.SH.LPG.SC</t>
  </si>
  <si>
    <t>TES_per_sqm.kWh.CY.Res.HHnew.Thermal.SH.LPG.SC.AC.Elec</t>
  </si>
  <si>
    <t>TES_per_sqm.kWh.CY.Res.HHnew.Thermal.SH.LPG.WH</t>
  </si>
  <si>
    <t>TES_per_sqm.kWh.CY.Res.HHnew.Thermal.SH.LPG.WH.LPG.NoSolar.LPG</t>
  </si>
  <si>
    <t>TES_per_sqm.kWh.CY.Res.HHnew.Thermal.SH.LPG.WH.LPG.Solar</t>
  </si>
  <si>
    <t>TES_per_sqm.kWh.CY.Res.HHnew.Thermal.SH.LPG.WH.LPG.Solar.LPG</t>
  </si>
  <si>
    <t>TES_per_sqm.kWh.CY.Res.HHnew.Thermal.SH.LPG.WH.LPG.Solar.Solar</t>
  </si>
  <si>
    <t>TES_per_sqm.kWh.CY.Res.HHnew.Thermal.SH.LPG.WH.Elc.NoSolar.Elec</t>
  </si>
  <si>
    <t>TES_per_sqm.kWh.CY.Res.HHnew.Thermal.SH.LPG.WH.Elc.Solar</t>
  </si>
  <si>
    <t>TES_per_sqm.kWh.CY.Res.HHnew.Thermal.SH.LPG.WH.Elc.Solar.Elec</t>
  </si>
  <si>
    <t>TES_per_sqm.kWh.CY.Res.HHnew.Thermal.SH.LPG.WH.Elc.Solar.Solar</t>
  </si>
  <si>
    <t>TES_per_sqm.kWh.CY.Res.HHnew.Thermal.SH.LPG.CO</t>
  </si>
  <si>
    <t>TES_per_sqm.kWh.CY.Res.HHnew.Thermal.SH.LPG.CO.LPG.LPG</t>
  </si>
  <si>
    <t>TES_per_sqm.kWh.CY.Res.HHnew.Thermal.SH.LPG.CO.Elc.Elec</t>
  </si>
  <si>
    <t>TES_per_sqm.kWh.CY.Res.HHnew.Thermal.SH.Oil</t>
  </si>
  <si>
    <t>TES_per_sqm.kWh.CY.Res.HHnew.Thermal.SH.Oil.SH</t>
  </si>
  <si>
    <t>TES_per_sqm.kWh.CY.Res.HHnew.Thermal.SH.Oil.SH.Oil</t>
  </si>
  <si>
    <t>TES_per_sqm.kWh.CY.Res.HHnew.Thermal.SH.Oil.SH.Elec</t>
  </si>
  <si>
    <t>TES_per_sqm.kWh.CY.Res.HHnew.Thermal.SH.Oil.SC</t>
  </si>
  <si>
    <t>TES_per_sqm.kWh.CY.Res.HHnew.Thermal.SH.Oil.SC.AC.Elec</t>
  </si>
  <si>
    <t>TES_per_sqm.kWh.CY.Res.HHnew.Thermal.SH.Oil.WH</t>
  </si>
  <si>
    <t>TES_per_sqm.kWh.CY.Res.HHnew.Thermal.SH.Oil.WH.Oil.NoSolar.Oil</t>
  </si>
  <si>
    <t>TES_per_sqm.kWh.CY.Res.HHnew.Thermal.SH.Oil.WH.Oil.Solar</t>
  </si>
  <si>
    <t>TES_per_sqm.kWh.CY.Res.HHnew.Thermal.SH.Oil.WH.Oil.Solar.Oil</t>
  </si>
  <si>
    <t>TES_per_sqm.kWh.CY.Res.HHnew.Thermal.SH.Oil.WH.Oil.Solar.Solar</t>
  </si>
  <si>
    <t>TES_per_sqm.kWh.CY.Res.HHnew.Thermal.SH.Oil.WH.Elc.NoSolar.Elec</t>
  </si>
  <si>
    <t>TES_per_sqm.kWh.CY.Res.HHnew.Thermal.SH.Oil.WH.Elc.Solar</t>
  </si>
  <si>
    <t>TES_per_sqm.kWh.CY.Res.HHnew.Thermal.SH.Oil.WH.Elc.Solar.Elec</t>
  </si>
  <si>
    <t>TES_per_sqm.kWh.CY.Res.HHnew.Thermal.SH.Oil.WH.Elc.Solar.Solar</t>
  </si>
  <si>
    <t>TES_per_sqm.kWh.CY.Res.HHnew.Thermal.SH.Oil.CO</t>
  </si>
  <si>
    <t>TES_per_sqm.kWh.CY.Res.HHnew.Thermal.SH.Oil.CO.LPG.LPG</t>
  </si>
  <si>
    <t>TES_per_sqm.kWh.CY.Res.HHnew.Thermal.SH.Oil.CO.Elc.Elec</t>
  </si>
  <si>
    <t>TES_per_sqm.kWh.CY.Res.HHnew.Thermal.SH.Gas</t>
  </si>
  <si>
    <t>TES_per_sqm.kWh.CY.Res.HHnew.Thermal.SH.Gas.SH</t>
  </si>
  <si>
    <t>TES_per_sqm.kWh.CY.Res.HHnew.Thermal.SH.Gas.SH.Gas</t>
  </si>
  <si>
    <t>TES_per_sqm.kWh.CY.Res.HHnew.Thermal.SH.Gas.SH.Elec</t>
  </si>
  <si>
    <t>TES_per_sqm.kWh.CY.Res.HHnew.Thermal.SH.Gas.SC</t>
  </si>
  <si>
    <t>TES_per_sqm.kWh.CY.Res.HHnew.Thermal.SH.Gas.SC.AC.Elec</t>
  </si>
  <si>
    <t>TES_per_sqm.kWh.CY.Res.HHnew.Thermal.SH.Gas.WH</t>
  </si>
  <si>
    <t>TES_per_sqm.kWh.CY.Res.HHnew.Thermal.SH.Gas.WH.Gas.NoSolar.Gas</t>
  </si>
  <si>
    <t>TES_per_sqm.kWh.CY.Res.HHnew.Thermal.SH.Gas.WH.Gas.Solar</t>
  </si>
  <si>
    <t>TES_per_sqm.kWh.CY.Res.HHnew.Thermal.SH.Gas.WH.Gas.Solar.Gas</t>
  </si>
  <si>
    <t>TES_per_sqm.kWh.CY.Res.HHnew.Thermal.SH.Gas.WH.Gas.Solar.Solar</t>
  </si>
  <si>
    <t>TES_per_sqm.kWh.CY.Res.HHnew.Thermal.SH.Gas.WH.Elc.NoSolar.Elec</t>
  </si>
  <si>
    <t>TES_per_sqm.kWh.CY.Res.HHnew.Thermal.SH.Gas.WH.Elc.Solar</t>
  </si>
  <si>
    <t>TES_per_sqm.kWh.CY.Res.HHnew.Thermal.SH.Gas.WH.Elc.Solar.Elec</t>
  </si>
  <si>
    <t>TES_per_sqm.kWh.CY.Res.HHnew.Thermal.SH.Gas.WH.Elc.Solar.Solar</t>
  </si>
  <si>
    <t>TES_per_sqm.kWh.CY.Res.HHnew.Thermal.SH.Gas.CO</t>
  </si>
  <si>
    <t>TES_per_sqm.kWh.CY.Res.HHnew.Thermal.SH.Gas.CO.Gas.Gas</t>
  </si>
  <si>
    <t>TES_per_sqm.kWh.CY.Res.HHnew.Thermal.SH.Gas.CO.Elc.Elec</t>
  </si>
  <si>
    <t>TES_per_sqm.kWh.CY.Res.HHnew.Thermal.SH.Biomass</t>
  </si>
  <si>
    <t>TES_per_sqm.kWh.CY.Res.HHnew.Thermal.SH.Biomass.SH</t>
  </si>
  <si>
    <t>TES_per_sqm.kWh.CY.Res.HHnew.Thermal.SH.Biomass.SH.Biomass</t>
  </si>
  <si>
    <t>TES_per_sqm.kWh.CY.Res.HHnew.Thermal.SH.Biomass.SH.Elec</t>
  </si>
  <si>
    <t>TES_per_sqm.kWh.CY.Res.HHnew.Thermal.SH.Biomass.SC</t>
  </si>
  <si>
    <t>TES_per_sqm.kWh.CY.Res.HHnew.Thermal.SH.Biomass.SC.AC.Elec</t>
  </si>
  <si>
    <t>TES_per_sqm.kWh.CY.Res.HHnew.Thermal.SH.Biomass.WH</t>
  </si>
  <si>
    <t>TES_per_sqm.kWh.CY.Res.HHnew.Thermal.SH.Biomass.WH.Biomass.NoSolar.Biomass</t>
  </si>
  <si>
    <t>TES_per_sqm.kWh.CY.Res.HHnew.Thermal.SH.Biomass.WH.Biomass.Solar</t>
  </si>
  <si>
    <t>TES_per_sqm.kWh.CY.Res.HHnew.Thermal.SH.Biomass.WH.Biomass.Solar.Biomass</t>
  </si>
  <si>
    <t>TES_per_sqm.kWh.CY.Res.HHnew.Thermal.SH.Biomass.WH.Biomass.Solar.Solar</t>
  </si>
  <si>
    <t>TES_per_sqm.kWh.CY.Res.HHnew.Thermal.SH.Biomass.WH.LPG.NoSolar.LPG</t>
  </si>
  <si>
    <t>TES_per_sqm.kWh.CY.Res.HHnew.Thermal.SH.Biomass.WH.LPG.Solar</t>
  </si>
  <si>
    <t>TES_per_sqm.kWh.CY.Res.HHnew.Thermal.SH.Biomass.WH.LPG.Solar.LPG</t>
  </si>
  <si>
    <t>TES_per_sqm.kWh.CY.Res.HHnew.Thermal.SH.Biomass.WH.LPG.Solar.Solar</t>
  </si>
  <si>
    <t>TES_per_sqm.kWh.CY.Res.HHnew.Thermal.SH.Biomass.WH.Elc.NoSolar.Elec</t>
  </si>
  <si>
    <t>TES_per_sqm.kWh.CY.Res.HHnew.Thermal.SH.Biomass.WH.Elc.Solar</t>
  </si>
  <si>
    <t>TES_per_sqm.kWh.CY.Res.HHnew.Thermal.SH.Biomass.WH.Elc.Solar.Elec</t>
  </si>
  <si>
    <t>TES_per_sqm.kWh.CY.Res.HHnew.Thermal.SH.Biomass.WH.Elc.Solar.Solar</t>
  </si>
  <si>
    <t>TES_per_sqm.kWh.CY.Res.HHnew.Thermal.SH.Biomass.CO</t>
  </si>
  <si>
    <t>TES_per_sqm.kWh.CY.Res.HHnew.Thermal.SH.Biomass.CO.Biomass.Biomass</t>
  </si>
  <si>
    <t>TES_per_sqm.kWh.CY.Res.HHnew.Thermal.SH.Biomass.CO.LPG.LPG</t>
  </si>
  <si>
    <t>TES_per_sqm.kWh.CY.Res.HHnew.Thermal.SH.Biomass.CO.Elc.Elec</t>
  </si>
  <si>
    <t>TES_per_sqm.kWh.CY.Res.HHnew.Thermal.SH.Geo</t>
  </si>
  <si>
    <t>TES_per_sqm.kWh.CY.Res.HHnew.Thermal.SH.Geo.SH</t>
  </si>
  <si>
    <t>TES_per_sqm.kWh.CY.Res.HHnew.Thermal.SH.Geo.SH.Geo</t>
  </si>
  <si>
    <t>TES_per_sqm.kWh.CY.Res.HHnew.Thermal.SH.Geo.SH.Elec</t>
  </si>
  <si>
    <t>TES_per_sqm.kWh.CY.Res.HHnew.Thermal.SH.Geo.SC</t>
  </si>
  <si>
    <t>TES_per_sqm.kWh.CY.Res.HHnew.Thermal.SH.Geo.SC.AC.Elec</t>
  </si>
  <si>
    <t>TES_per_sqm.kWh.CY.Res.HHnew.Thermal.SH.Geo.WH</t>
  </si>
  <si>
    <t>TES_per_sqm.kWh.CY.Res.HHnew.Thermal.SH.Geo.WH.Geo.NoSolar.Geo</t>
  </si>
  <si>
    <t>TES_per_sqm.kWh.CY.Res.HHnew.Thermal.SH.Geo.WH.Geo.Solar</t>
  </si>
  <si>
    <t>TES_per_sqm.kWh.CY.Res.HHnew.Thermal.SH.Geo.WH.Geo.Solar.Geo</t>
  </si>
  <si>
    <t>TES_per_sqm.kWh.CY.Res.HHnew.Thermal.SH.Geo.WH.Geo.Solar.Solar</t>
  </si>
  <si>
    <t>TES_per_sqm.kWh.CY.Res.HHnew.Thermal.SH.Geo.WH.Elc.NoSolar.Elec</t>
  </si>
  <si>
    <t>TES_per_sqm.kWh.CY.Res.HHnew.Thermal.SH.Geo.WH.Elc.Solar</t>
  </si>
  <si>
    <t>TES_per_sqm.kWh.CY.Res.HHnew.Thermal.SH.Geo.WH.Elc.Solar.Elec</t>
  </si>
  <si>
    <t>TES_per_sqm.kWh.CY.Res.HHnew.Thermal.SH.Geo.WH.Elc.Solar.Solar</t>
  </si>
  <si>
    <t>TES_per_sqm.kWh.CY.Res.HHnew.Thermal.SH.Geo.CO</t>
  </si>
  <si>
    <t>TES_per_sqm.kWh.CY.Res.HHnew.Thermal.SH.Geo.CO.LPG.LPG</t>
  </si>
  <si>
    <t>TES_per_sqm.kWh.CY.Res.HHnew.Thermal.SH.Geo.CO.Elc.Elec</t>
  </si>
  <si>
    <t>TES_per_sqm.kWh.CY.Res.HHnew.Thermal.SH.DistrHeat</t>
  </si>
  <si>
    <t>TES_per_sqm.kWh.CY.Res.HHnew.Thermal.SH.DistrHeat.SH</t>
  </si>
  <si>
    <t>TES_per_sqm.kWh.CY.Res.HHnew.Thermal.SH.DistrHeat.SH.Steam_Distr</t>
  </si>
  <si>
    <t>TES_per_sqm.kWh.CY.Res.HHnew.Thermal.SH.DistrHeat.SH.Elec</t>
  </si>
  <si>
    <t>TES_per_sqm.kWh.CY.Res.HHnew.Thermal.SH.DistrHeat.SC</t>
  </si>
  <si>
    <t>TES_per_sqm.kWh.CY.Res.HHnew.Thermal.SH.DistrHeat.SC.AC.Elec</t>
  </si>
  <si>
    <t>TES_per_sqm.kWh.CY.Res.HHnew.Thermal.SH.DistrHeat.WH</t>
  </si>
  <si>
    <t>TES_per_sqm.kWh.CY.Res.HHnew.Thermal.SH.DistrHeat.WH.DistrHeat.NoSolar.Steam_Distr</t>
  </si>
  <si>
    <t>TES_per_sqm.kWh.CY.Res.HHnew.Thermal.SH.DistrHeat.WH.DistrHeat.Solar</t>
  </si>
  <si>
    <t>TES_per_sqm.kWh.CY.Res.HHnew.Thermal.SH.DistrHeat.WH.DistrHeat.Solar.Steam_Distr</t>
  </si>
  <si>
    <t>TES_per_sqm.kWh.CY.Res.HHnew.Thermal.SH.DistrHeat.WH.DistrHeat.Solar.Solar</t>
  </si>
  <si>
    <t>TES_per_sqm.kWh.CY.Res.HHnew.Thermal.SH.DistrHeat.WH.Elc.NoSolar.Elec</t>
  </si>
  <si>
    <t>TES_per_sqm.kWh.CY.Res.HHnew.Thermal.SH.DistrHeat.WH.Elc.Solar</t>
  </si>
  <si>
    <t>TES_per_sqm.kWh.CY.Res.HHnew.Thermal.SH.DistrHeat.WH.Elc.Solar.Elec</t>
  </si>
  <si>
    <t>TES_per_sqm.kWh.CY.Res.HHnew.Thermal.SH.DistrHeat.WH.Elc.Solar.Solar</t>
  </si>
  <si>
    <t>TES_per_sqm.kWh.CY.Res.HHnew.Thermal.SH.DistrHeat.CO</t>
  </si>
  <si>
    <t>TES_per_sqm.kWh.CY.Res.HHnew.Thermal.SH.DistrHeat.CO.LPG.LPG</t>
  </si>
  <si>
    <t>TES_per_sqm.kWh.CY.Res.HHnew.Thermal.SH.DistrHeat.CO.Elc.Elec</t>
  </si>
  <si>
    <t>TES_per_sqm.kWh.CY.Res.HHnew.Thermal.SH.AdvElc</t>
  </si>
  <si>
    <t>TES_per_sqm.kWh.CY.Res.HHnew.Thermal.SH.AdvElc.SH</t>
  </si>
  <si>
    <t>TES_per_sqm.kWh.CY.Res.HHnew.Thermal.SH.AdvElc.SH.Elec</t>
  </si>
  <si>
    <t>TES_per_sqm.kWh.CY.Res.HHnew.Thermal.SH.AdvElc.SC</t>
  </si>
  <si>
    <t>TES_per_sqm.kWh.CY.Res.HHnew.Thermal.SH.AdvElc.SC.AC.Elec</t>
  </si>
  <si>
    <t>TES_per_sqm.kWh.CY.Res.HHnew.Thermal.SH.AdvElc.WH</t>
  </si>
  <si>
    <t>TES_per_sqm.kWh.CY.Res.HHnew.Thermal.SH.AdvElc.WH.LPG.NoSolar.LPG</t>
  </si>
  <si>
    <t>TES_per_sqm.kWh.CY.Res.HHnew.Thermal.SH.AdvElc.WH.LPG.Solar</t>
  </si>
  <si>
    <t>TES_per_sqm.kWh.CY.Res.HHnew.Thermal.SH.AdvElc.WH.LPG.Solar.LPG</t>
  </si>
  <si>
    <t>TES_per_sqm.kWh.CY.Res.HHnew.Thermal.SH.AdvElc.WH.LPG.Solar.Solar</t>
  </si>
  <si>
    <t>TES_per_sqm.kWh.CY.Res.HHnew.Thermal.SH.AdvElc.WH.Elc.NoSolar.Elec</t>
  </si>
  <si>
    <t>TES_per_sqm.kWh.CY.Res.HHnew.Thermal.SH.AdvElc.WH.Elc.Solar</t>
  </si>
  <si>
    <t>TES_per_sqm.kWh.CY.Res.HHnew.Thermal.SH.AdvElc.WH.Elc.Solar.Elec</t>
  </si>
  <si>
    <t>TES_per_sqm.kWh.CY.Res.HHnew.Thermal.SH.AdvElc.WH.Elc.Solar.Solar</t>
  </si>
  <si>
    <t>TES_per_sqm.kWh.CY.Res.HHnew.Thermal.SH.AdvElc.CO</t>
  </si>
  <si>
    <t>TES_per_sqm.kWh.CY.Res.HHnew.Thermal.SH.AdvElc.CO.LPG.LPG</t>
  </si>
  <si>
    <t>TES_per_sqm.kWh.CY.Res.HHnew.Thermal.SH.AdvElc.CO.Elc.Elec</t>
  </si>
  <si>
    <t>TES_per_sqm.kWh.CY.Res.HHnew.Thermal.SH.ConvElc</t>
  </si>
  <si>
    <t>TES_per_sqm.kWh.CY.Res.HHnew.Thermal.SH.ConvElc.SH</t>
  </si>
  <si>
    <t>TES_per_sqm.kWh.CY.Res.HHnew.Thermal.SH.ConvElc.SH.Elec</t>
  </si>
  <si>
    <t>TES_per_sqm.kWh.CY.Res.HHnew.Thermal.SH.ConvElc.SC</t>
  </si>
  <si>
    <t>TES_per_sqm.kWh.CY.Res.HHnew.Thermal.SH.ConvElc.SC.AC.Elec</t>
  </si>
  <si>
    <t>TES_per_sqm.kWh.CY.Res.HHnew.Thermal.SH.ConvElc.WH</t>
  </si>
  <si>
    <t>TES_per_sqm.kWh.CY.Res.HHnew.Thermal.SH.ConvElc.WH.LPG.NoSolar.LPG</t>
  </si>
  <si>
    <t>TES_per_sqm.kWh.CY.Res.HHnew.Thermal.SH.ConvElc.WH.LPG.Solar</t>
  </si>
  <si>
    <t>TES_per_sqm.kWh.CY.Res.HHnew.Thermal.SH.ConvElc.WH.LPG.Solar.LPG</t>
  </si>
  <si>
    <t>TES_per_sqm.kWh.CY.Res.HHnew.Thermal.SH.ConvElc.WH.LPG.Solar.Solar</t>
  </si>
  <si>
    <t>TES_per_sqm.kWh.CY.Res.HHnew.Thermal.SH.ConvElc.WH.Elc.NoSolar.Elec</t>
  </si>
  <si>
    <t>TES_per_sqm.kWh.CY.Res.HHnew.Thermal.SH.ConvElc.WH.Elc.Solar</t>
  </si>
  <si>
    <t>TES_per_sqm.kWh.CY.Res.HHnew.Thermal.SH.ConvElc.WH.Elc.Solar.Elec</t>
  </si>
  <si>
    <t>TES_per_sqm.kWh.CY.Res.HHnew.Thermal.SH.ConvElc.WH.Elc.Solar.Solar</t>
  </si>
  <si>
    <t>TES_per_sqm.kWh.CY.Res.HHnew.Thermal.SH.ConvElc.CO</t>
  </si>
  <si>
    <t>TES_per_sqm.kWh.CY.Res.HHnew.Thermal.SH.ConvElc.CO.LPG.LPG</t>
  </si>
  <si>
    <t>TES_per_sqm.kWh.CY.Res.HHnew.Thermal.SH.ConvElc.CO.Elc.Elec</t>
  </si>
  <si>
    <t>CY - CO2 emissions in new and renovated households per surface area (detailed structure)</t>
  </si>
  <si>
    <t>EMI_per_sqm.kgCO2.CY.Res.HHnew.Thermal.SH.Solids</t>
  </si>
  <si>
    <t>EMI_per_sqm.kgCO2.CY.Res.HHnew.Thermal.SH.Solids.SH</t>
  </si>
  <si>
    <t>EMI_per_sqm.kgCO2.CY.Res.HHnew.Thermal.SH.Solids.SH.Solids</t>
  </si>
  <si>
    <t>EMI_per_sqm.kgCO2.CY.Res.HHnew.Thermal.SH.Solids.SH.Elec</t>
  </si>
  <si>
    <t>EMI_per_sqm.kgCO2.CY.Res.HHnew.Thermal.SH.Solids.SC</t>
  </si>
  <si>
    <t>EMI_per_sqm.kgCO2.CY.Res.HHnew.Thermal.SH.Solids.SC.AC.Elec</t>
  </si>
  <si>
    <t>EMI_per_sqm.kgCO2.CY.Res.HHnew.Thermal.SH.Solids.WH</t>
  </si>
  <si>
    <t>EMI_per_sqm.kgCO2.CY.Res.HHnew.Thermal.SH.Solids.WH.Solids.NoSolar.Solids</t>
  </si>
  <si>
    <t>EMI_per_sqm.kgCO2.CY.Res.HHnew.Thermal.SH.Solids.WH.LPG.NoSolar.LPG</t>
  </si>
  <si>
    <t>EMI_per_sqm.kgCO2.CY.Res.HHnew.Thermal.SH.Solids.WH.LPG.Solar</t>
  </si>
  <si>
    <t>EMI_per_sqm.kgCO2.CY.Res.HHnew.Thermal.SH.Solids.WH.LPG.Solar.LPG</t>
  </si>
  <si>
    <t>EMI_per_sqm.kgCO2.CY.Res.HHnew.Thermal.SH.Solids.WH.LPG.Solar.Solar</t>
  </si>
  <si>
    <t>EMI_per_sqm.kgCO2.CY.Res.HHnew.Thermal.SH.Solids.WH.Elc.NoSolar.Elec</t>
  </si>
  <si>
    <t>EMI_per_sqm.kgCO2.CY.Res.HHnew.Thermal.SH.Solids.WH.Elc.Solar</t>
  </si>
  <si>
    <t>EMI_per_sqm.kgCO2.CY.Res.HHnew.Thermal.SH.Solids.WH.Elc.Solar.Elec</t>
  </si>
  <si>
    <t>EMI_per_sqm.kgCO2.CY.Res.HHnew.Thermal.SH.Solids.WH.Elc.Solar.Solar</t>
  </si>
  <si>
    <t>EMI_per_sqm.kgCO2.CY.Res.HHnew.Thermal.SH.Solids.CO</t>
  </si>
  <si>
    <t>EMI_per_sqm.kgCO2.CY.Res.HHnew.Thermal.SH.Solids.CO.Solids.Solids</t>
  </si>
  <si>
    <t>EMI_per_sqm.kgCO2.CY.Res.HHnew.Thermal.SH.Solids.CO.LPG.LPG</t>
  </si>
  <si>
    <t>EMI_per_sqm.kgCO2.CY.Res.HHnew.Thermal.SH.Solids.CO.Elc.Elec</t>
  </si>
  <si>
    <t>EMI_per_sqm.kgCO2.CY.Res.HHnew.Thermal.SH.LPG</t>
  </si>
  <si>
    <t>EMI_per_sqm.kgCO2.CY.Res.HHnew.Thermal.SH.LPG.SH</t>
  </si>
  <si>
    <t>EMI_per_sqm.kgCO2.CY.Res.HHnew.Thermal.SH.LPG.SH.LPG</t>
  </si>
  <si>
    <t>EMI_per_sqm.kgCO2.CY.Res.HHnew.Thermal.SH.LPG.SH.Elec</t>
  </si>
  <si>
    <t>EMI_per_sqm.kgCO2.CY.Res.HHnew.Thermal.SH.LPG.SC</t>
  </si>
  <si>
    <t>EMI_per_sqm.kgCO2.CY.Res.HHnew.Thermal.SH.LPG.SC.AC.Elec</t>
  </si>
  <si>
    <t>EMI_per_sqm.kgCO2.CY.Res.HHnew.Thermal.SH.LPG.WH</t>
  </si>
  <si>
    <t>EMI_per_sqm.kgCO2.CY.Res.HHnew.Thermal.SH.LPG.WH.LPG.NoSolar.LPG</t>
  </si>
  <si>
    <t>EMI_per_sqm.kgCO2.CY.Res.HHnew.Thermal.SH.LPG.WH.LPG.Solar</t>
  </si>
  <si>
    <t>EMI_per_sqm.kgCO2.CY.Res.HHnew.Thermal.SH.LPG.WH.LPG.Solar.LPG</t>
  </si>
  <si>
    <t>EMI_per_sqm.kgCO2.CY.Res.HHnew.Thermal.SH.LPG.WH.LPG.Solar.Solar</t>
  </si>
  <si>
    <t>EMI_per_sqm.kgCO2.CY.Res.HHnew.Thermal.SH.LPG.WH.Elc.NoSolar.Elec</t>
  </si>
  <si>
    <t>EMI_per_sqm.kgCO2.CY.Res.HHnew.Thermal.SH.LPG.WH.Elc.Solar</t>
  </si>
  <si>
    <t>EMI_per_sqm.kgCO2.CY.Res.HHnew.Thermal.SH.LPG.WH.Elc.Solar.Elec</t>
  </si>
  <si>
    <t>EMI_per_sqm.kgCO2.CY.Res.HHnew.Thermal.SH.LPG.WH.Elc.Solar.Solar</t>
  </si>
  <si>
    <t>EMI_per_sqm.kgCO2.CY.Res.HHnew.Thermal.SH.LPG.CO</t>
  </si>
  <si>
    <t>EMI_per_sqm.kgCO2.CY.Res.HHnew.Thermal.SH.LPG.CO.LPG.LPG</t>
  </si>
  <si>
    <t>EMI_per_sqm.kgCO2.CY.Res.HHnew.Thermal.SH.LPG.CO.Elc.Elec</t>
  </si>
  <si>
    <t>EMI_per_sqm.kgCO2.CY.Res.HHnew.Thermal.SH.Oil</t>
  </si>
  <si>
    <t>EMI_per_sqm.kgCO2.CY.Res.HHnew.Thermal.SH.Oil.SH</t>
  </si>
  <si>
    <t>EMI_per_sqm.kgCO2.CY.Res.HHnew.Thermal.SH.Oil.SH.Oil</t>
  </si>
  <si>
    <t>EMI_per_sqm.kgCO2.CY.Res.HHnew.Thermal.SH.Oil.SH.Elec</t>
  </si>
  <si>
    <t>EMI_per_sqm.kgCO2.CY.Res.HHnew.Thermal.SH.Oil.SC</t>
  </si>
  <si>
    <t>EMI_per_sqm.kgCO2.CY.Res.HHnew.Thermal.SH.Oil.SC.AC.Elec</t>
  </si>
  <si>
    <t>EMI_per_sqm.kgCO2.CY.Res.HHnew.Thermal.SH.Oil.WH</t>
  </si>
  <si>
    <t>EMI_per_sqm.kgCO2.CY.Res.HHnew.Thermal.SH.Oil.WH.Oil.NoSolar.Oil</t>
  </si>
  <si>
    <t>EMI_per_sqm.kgCO2.CY.Res.HHnew.Thermal.SH.Oil.WH.Oil.Solar</t>
  </si>
  <si>
    <t>EMI_per_sqm.kgCO2.CY.Res.HHnew.Thermal.SH.Oil.WH.Oil.Solar.Oil</t>
  </si>
  <si>
    <t>EMI_per_sqm.kgCO2.CY.Res.HHnew.Thermal.SH.Oil.WH.Oil.Solar.Solar</t>
  </si>
  <si>
    <t>EMI_per_sqm.kgCO2.CY.Res.HHnew.Thermal.SH.Oil.WH.Elc.NoSolar.Elec</t>
  </si>
  <si>
    <t>EMI_per_sqm.kgCO2.CY.Res.HHnew.Thermal.SH.Oil.WH.Elc.Solar</t>
  </si>
  <si>
    <t>EMI_per_sqm.kgCO2.CY.Res.HHnew.Thermal.SH.Oil.WH.Elc.Solar.Elec</t>
  </si>
  <si>
    <t>EMI_per_sqm.kgCO2.CY.Res.HHnew.Thermal.SH.Oil.WH.Elc.Solar.Solar</t>
  </si>
  <si>
    <t>EMI_per_sqm.kgCO2.CY.Res.HHnew.Thermal.SH.Oil.CO</t>
  </si>
  <si>
    <t>EMI_per_sqm.kgCO2.CY.Res.HHnew.Thermal.SH.Oil.CO.LPG.LPG</t>
  </si>
  <si>
    <t>EMI_per_sqm.kgCO2.CY.Res.HHnew.Thermal.SH.Oil.CO.Elc.Elec</t>
  </si>
  <si>
    <t>EMI_per_sqm.kgCO2.CY.Res.HHnew.Thermal.SH.Gas</t>
  </si>
  <si>
    <t>EMI_per_sqm.kgCO2.CY.Res.HHnew.Thermal.SH.Gas.SH</t>
  </si>
  <si>
    <t>EMI_per_sqm.kgCO2.CY.Res.HHnew.Thermal.SH.Gas.SH.Gas</t>
  </si>
  <si>
    <t>EMI_per_sqm.kgCO2.CY.Res.HHnew.Thermal.SH.Gas.SH.Elec</t>
  </si>
  <si>
    <t>EMI_per_sqm.kgCO2.CY.Res.HHnew.Thermal.SH.Gas.SC</t>
  </si>
  <si>
    <t>EMI_per_sqm.kgCO2.CY.Res.HHnew.Thermal.SH.Gas.SC.AC.Elec</t>
  </si>
  <si>
    <t>EMI_per_sqm.kgCO2.CY.Res.HHnew.Thermal.SH.Gas.WH</t>
  </si>
  <si>
    <t>EMI_per_sqm.kgCO2.CY.Res.HHnew.Thermal.SH.Gas.WH.Gas.NoSolar.Gas</t>
  </si>
  <si>
    <t>EMI_per_sqm.kgCO2.CY.Res.HHnew.Thermal.SH.Gas.WH.Gas.Solar</t>
  </si>
  <si>
    <t>EMI_per_sqm.kgCO2.CY.Res.HHnew.Thermal.SH.Gas.WH.Gas.Solar.Gas</t>
  </si>
  <si>
    <t>EMI_per_sqm.kgCO2.CY.Res.HHnew.Thermal.SH.Gas.WH.Gas.Solar.Solar</t>
  </si>
  <si>
    <t>EMI_per_sqm.kgCO2.CY.Res.HHnew.Thermal.SH.Gas.WH.Elc.NoSolar.Elec</t>
  </si>
  <si>
    <t>EMI_per_sqm.kgCO2.CY.Res.HHnew.Thermal.SH.Gas.WH.Elc.Solar</t>
  </si>
  <si>
    <t>EMI_per_sqm.kgCO2.CY.Res.HHnew.Thermal.SH.Gas.WH.Elc.Solar.Elec</t>
  </si>
  <si>
    <t>EMI_per_sqm.kgCO2.CY.Res.HHnew.Thermal.SH.Gas.WH.Elc.Solar.Solar</t>
  </si>
  <si>
    <t>EMI_per_sqm.kgCO2.CY.Res.HHnew.Thermal.SH.Gas.CO</t>
  </si>
  <si>
    <t>EMI_per_sqm.kgCO2.CY.Res.HHnew.Thermal.SH.Gas.CO.Gas.Gas</t>
  </si>
  <si>
    <t>EMI_per_sqm.kgCO2.CY.Res.HHnew.Thermal.SH.Gas.CO.Elc.Elec</t>
  </si>
  <si>
    <t>EMI_per_sqm.kgCO2.CY.Res.HHnew.Thermal.SH.Biomass</t>
  </si>
  <si>
    <t>EMI_per_sqm.kgCO2.CY.Res.HHnew.Thermal.SH.Biomass.SH</t>
  </si>
  <si>
    <t>EMI_per_sqm.kgCO2.CY.Res.HHnew.Thermal.SH.Biomass.SH.Biomass</t>
  </si>
  <si>
    <t>EMI_per_sqm.kgCO2.CY.Res.HHnew.Thermal.SH.Biomass.SH.Elec</t>
  </si>
  <si>
    <t>EMI_per_sqm.kgCO2.CY.Res.HHnew.Thermal.SH.Biomass.SC</t>
  </si>
  <si>
    <t>EMI_per_sqm.kgCO2.CY.Res.HHnew.Thermal.SH.Biomass.SC.AC.Elec</t>
  </si>
  <si>
    <t>EMI_per_sqm.kgCO2.CY.Res.HHnew.Thermal.SH.Biomass.WH</t>
  </si>
  <si>
    <t>EMI_per_sqm.kgCO2.CY.Res.HHnew.Thermal.SH.Biomass.WH.Biomass.NoSolar.Biomass</t>
  </si>
  <si>
    <t>EMI_per_sqm.kgCO2.CY.Res.HHnew.Thermal.SH.Biomass.WH.Biomass.Solar</t>
  </si>
  <si>
    <t>EMI_per_sqm.kgCO2.CY.Res.HHnew.Thermal.SH.Biomass.WH.Biomass.Solar.Biomass</t>
  </si>
  <si>
    <t>EMI_per_sqm.kgCO2.CY.Res.HHnew.Thermal.SH.Biomass.WH.Biomass.Solar.Solar</t>
  </si>
  <si>
    <t>EMI_per_sqm.kgCO2.CY.Res.HHnew.Thermal.SH.Biomass.WH.LPG.NoSolar.LPG</t>
  </si>
  <si>
    <t>EMI_per_sqm.kgCO2.CY.Res.HHnew.Thermal.SH.Biomass.WH.LPG.Solar</t>
  </si>
  <si>
    <t>EMI_per_sqm.kgCO2.CY.Res.HHnew.Thermal.SH.Biomass.WH.LPG.Solar.LPG</t>
  </si>
  <si>
    <t>EMI_per_sqm.kgCO2.CY.Res.HHnew.Thermal.SH.Biomass.WH.LPG.Solar.Solar</t>
  </si>
  <si>
    <t>EMI_per_sqm.kgCO2.CY.Res.HHnew.Thermal.SH.Biomass.WH.Elc.NoSolar.Elec</t>
  </si>
  <si>
    <t>EMI_per_sqm.kgCO2.CY.Res.HHnew.Thermal.SH.Biomass.WH.Elc.Solar</t>
  </si>
  <si>
    <t>EMI_per_sqm.kgCO2.CY.Res.HHnew.Thermal.SH.Biomass.WH.Elc.Solar.Elec</t>
  </si>
  <si>
    <t>EMI_per_sqm.kgCO2.CY.Res.HHnew.Thermal.SH.Biomass.WH.Elc.Solar.Solar</t>
  </si>
  <si>
    <t>EMI_per_sqm.kgCO2.CY.Res.HHnew.Thermal.SH.Biomass.CO</t>
  </si>
  <si>
    <t>EMI_per_sqm.kgCO2.CY.Res.HHnew.Thermal.SH.Biomass.CO.Biomass.Biomass</t>
  </si>
  <si>
    <t>EMI_per_sqm.kgCO2.CY.Res.HHnew.Thermal.SH.Biomass.CO.LPG.LPG</t>
  </si>
  <si>
    <t>EMI_per_sqm.kgCO2.CY.Res.HHnew.Thermal.SH.Biomass.CO.Elc.Elec</t>
  </si>
  <si>
    <t>EMI_per_sqm.kgCO2.CY.Res.HHnew.Thermal.SH.Geo</t>
  </si>
  <si>
    <t>EMI_per_sqm.kgCO2.CY.Res.HHnew.Thermal.SH.Geo.SH</t>
  </si>
  <si>
    <t>EMI_per_sqm.kgCO2.CY.Res.HHnew.Thermal.SH.Geo.SH.Geo</t>
  </si>
  <si>
    <t>EMI_per_sqm.kgCO2.CY.Res.HHnew.Thermal.SH.Geo.SH.Elec</t>
  </si>
  <si>
    <t>EMI_per_sqm.kgCO2.CY.Res.HHnew.Thermal.SH.Geo.SC</t>
  </si>
  <si>
    <t>EMI_per_sqm.kgCO2.CY.Res.HHnew.Thermal.SH.Geo.SC.AC.Elec</t>
  </si>
  <si>
    <t>EMI_per_sqm.kgCO2.CY.Res.HHnew.Thermal.SH.Geo.WH</t>
  </si>
  <si>
    <t>EMI_per_sqm.kgCO2.CY.Res.HHnew.Thermal.SH.Geo.WH.Geo.NoSolar.Geo</t>
  </si>
  <si>
    <t>EMI_per_sqm.kgCO2.CY.Res.HHnew.Thermal.SH.Geo.WH.Geo.Solar</t>
  </si>
  <si>
    <t>EMI_per_sqm.kgCO2.CY.Res.HHnew.Thermal.SH.Geo.WH.Geo.Solar.Geo</t>
  </si>
  <si>
    <t>EMI_per_sqm.kgCO2.CY.Res.HHnew.Thermal.SH.Geo.WH.Geo.Solar.Solar</t>
  </si>
  <si>
    <t>EMI_per_sqm.kgCO2.CY.Res.HHnew.Thermal.SH.Geo.WH.Elc.NoSolar.Elec</t>
  </si>
  <si>
    <t>EMI_per_sqm.kgCO2.CY.Res.HHnew.Thermal.SH.Geo.WH.Elc.Solar</t>
  </si>
  <si>
    <t>EMI_per_sqm.kgCO2.CY.Res.HHnew.Thermal.SH.Geo.WH.Elc.Solar.Elec</t>
  </si>
  <si>
    <t>EMI_per_sqm.kgCO2.CY.Res.HHnew.Thermal.SH.Geo.WH.Elc.Solar.Solar</t>
  </si>
  <si>
    <t>EMI_per_sqm.kgCO2.CY.Res.HHnew.Thermal.SH.Geo.CO</t>
  </si>
  <si>
    <t>EMI_per_sqm.kgCO2.CY.Res.HHnew.Thermal.SH.Geo.CO.LPG.LPG</t>
  </si>
  <si>
    <t>EMI_per_sqm.kgCO2.CY.Res.HHnew.Thermal.SH.Geo.CO.Elc.Elec</t>
  </si>
  <si>
    <t>EMI_per_sqm.kgCO2.CY.Res.HHnew.Thermal.SH.DistrHeat</t>
  </si>
  <si>
    <t>EMI_per_sqm.kgCO2.CY.Res.HHnew.Thermal.SH.DistrHeat.SH</t>
  </si>
  <si>
    <t>EMI_per_sqm.kgCO2.CY.Res.HHnew.Thermal.SH.DistrHeat.SH.Steam_Distr</t>
  </si>
  <si>
    <t>EMI_per_sqm.kgCO2.CY.Res.HHnew.Thermal.SH.DistrHeat.SH.Elec</t>
  </si>
  <si>
    <t>EMI_per_sqm.kgCO2.CY.Res.HHnew.Thermal.SH.DistrHeat.SC</t>
  </si>
  <si>
    <t>EMI_per_sqm.kgCO2.CY.Res.HHnew.Thermal.SH.DistrHeat.SC.AC.Elec</t>
  </si>
  <si>
    <t>EMI_per_sqm.kgCO2.CY.Res.HHnew.Thermal.SH.DistrHeat.WH</t>
  </si>
  <si>
    <t>EMI_per_sqm.kgCO2.CY.Res.HHnew.Thermal.SH.DistrHeat.WH.DistrHeat.NoSolar.Steam_Distr</t>
  </si>
  <si>
    <t>EMI_per_sqm.kgCO2.CY.Res.HHnew.Thermal.SH.DistrHeat.WH.DistrHeat.Solar</t>
  </si>
  <si>
    <t>EMI_per_sqm.kgCO2.CY.Res.HHnew.Thermal.SH.DistrHeat.WH.DistrHeat.Solar.Steam_Distr</t>
  </si>
  <si>
    <t>EMI_per_sqm.kgCO2.CY.Res.HHnew.Thermal.SH.DistrHeat.WH.DistrHeat.Solar.Solar</t>
  </si>
  <si>
    <t>EMI_per_sqm.kgCO2.CY.Res.HHnew.Thermal.SH.DistrHeat.WH.Elc.NoSolar.Elec</t>
  </si>
  <si>
    <t>EMI_per_sqm.kgCO2.CY.Res.HHnew.Thermal.SH.DistrHeat.WH.Elc.Solar</t>
  </si>
  <si>
    <t>EMI_per_sqm.kgCO2.CY.Res.HHnew.Thermal.SH.DistrHeat.WH.Elc.Solar.Elec</t>
  </si>
  <si>
    <t>EMI_per_sqm.kgCO2.CY.Res.HHnew.Thermal.SH.DistrHeat.WH.Elc.Solar.Solar</t>
  </si>
  <si>
    <t>EMI_per_sqm.kgCO2.CY.Res.HHnew.Thermal.SH.DistrHeat.CO</t>
  </si>
  <si>
    <t>EMI_per_sqm.kgCO2.CY.Res.HHnew.Thermal.SH.DistrHeat.CO.LPG.LPG</t>
  </si>
  <si>
    <t>EMI_per_sqm.kgCO2.CY.Res.HHnew.Thermal.SH.DistrHeat.CO.Elc.Elec</t>
  </si>
  <si>
    <t>EMI_per_sqm.kgCO2.CY.Res.HHnew.Thermal.SH.AdvElc</t>
  </si>
  <si>
    <t>EMI_per_sqm.kgCO2.CY.Res.HHnew.Thermal.SH.AdvElc.SH</t>
  </si>
  <si>
    <t>EMI_per_sqm.kgCO2.CY.Res.HHnew.Thermal.SH.AdvElc.SH.Elec</t>
  </si>
  <si>
    <t>EMI_per_sqm.kgCO2.CY.Res.HHnew.Thermal.SH.AdvElc.SC</t>
  </si>
  <si>
    <t>EMI_per_sqm.kgCO2.CY.Res.HHnew.Thermal.SH.AdvElc.SC.AC.Elec</t>
  </si>
  <si>
    <t>EMI_per_sqm.kgCO2.CY.Res.HHnew.Thermal.SH.AdvElc.WH</t>
  </si>
  <si>
    <t>EMI_per_sqm.kgCO2.CY.Res.HHnew.Thermal.SH.AdvElc.WH.LPG.NoSolar.LPG</t>
  </si>
  <si>
    <t>EMI_per_sqm.kgCO2.CY.Res.HHnew.Thermal.SH.AdvElc.WH.LPG.Solar</t>
  </si>
  <si>
    <t>EMI_per_sqm.kgCO2.CY.Res.HHnew.Thermal.SH.AdvElc.WH.LPG.Solar.LPG</t>
  </si>
  <si>
    <t>EMI_per_sqm.kgCO2.CY.Res.HHnew.Thermal.SH.AdvElc.WH.LPG.Solar.Solar</t>
  </si>
  <si>
    <t>EMI_per_sqm.kgCO2.CY.Res.HHnew.Thermal.SH.AdvElc.WH.Elc.NoSolar.Elec</t>
  </si>
  <si>
    <t>EMI_per_sqm.kgCO2.CY.Res.HHnew.Thermal.SH.AdvElc.WH.Elc.Solar</t>
  </si>
  <si>
    <t>EMI_per_sqm.kgCO2.CY.Res.HHnew.Thermal.SH.AdvElc.WH.Elc.Solar.Elec</t>
  </si>
  <si>
    <t>EMI_per_sqm.kgCO2.CY.Res.HHnew.Thermal.SH.AdvElc.WH.Elc.Solar.Solar</t>
  </si>
  <si>
    <t>EMI_per_sqm.kgCO2.CY.Res.HHnew.Thermal.SH.AdvElc.CO</t>
  </si>
  <si>
    <t>EMI_per_sqm.kgCO2.CY.Res.HHnew.Thermal.SH.AdvElc.CO.LPG.LPG</t>
  </si>
  <si>
    <t>EMI_per_sqm.kgCO2.CY.Res.HHnew.Thermal.SH.AdvElc.CO.Elc.Elec</t>
  </si>
  <si>
    <t>EMI_per_sqm.kgCO2.CY.Res.HHnew.Thermal.SH.ConvElc</t>
  </si>
  <si>
    <t>EMI_per_sqm.kgCO2.CY.Res.HHnew.Thermal.SH.ConvElc.SH</t>
  </si>
  <si>
    <t>EMI_per_sqm.kgCO2.CY.Res.HHnew.Thermal.SH.ConvElc.SH.Elec</t>
  </si>
  <si>
    <t>EMI_per_sqm.kgCO2.CY.Res.HHnew.Thermal.SH.ConvElc.SC</t>
  </si>
  <si>
    <t>EMI_per_sqm.kgCO2.CY.Res.HHnew.Thermal.SH.ConvElc.SC.AC.Elec</t>
  </si>
  <si>
    <t>EMI_per_sqm.kgCO2.CY.Res.HHnew.Thermal.SH.ConvElc.WH</t>
  </si>
  <si>
    <t>EMI_per_sqm.kgCO2.CY.Res.HHnew.Thermal.SH.ConvElc.WH.LPG.NoSolar.LPG</t>
  </si>
  <si>
    <t>EMI_per_sqm.kgCO2.CY.Res.HHnew.Thermal.SH.ConvElc.WH.LPG.Solar</t>
  </si>
  <si>
    <t>EMI_per_sqm.kgCO2.CY.Res.HHnew.Thermal.SH.ConvElc.WH.LPG.Solar.LPG</t>
  </si>
  <si>
    <t>EMI_per_sqm.kgCO2.CY.Res.HHnew.Thermal.SH.ConvElc.WH.LPG.Solar.Solar</t>
  </si>
  <si>
    <t>EMI_per_sqm.kgCO2.CY.Res.HHnew.Thermal.SH.ConvElc.WH.Elc.NoSolar.Elec</t>
  </si>
  <si>
    <t>EMI_per_sqm.kgCO2.CY.Res.HHnew.Thermal.SH.ConvElc.WH.Elc.Solar</t>
  </si>
  <si>
    <t>EMI_per_sqm.kgCO2.CY.Res.HHnew.Thermal.SH.ConvElc.WH.Elc.Solar.Elec</t>
  </si>
  <si>
    <t>EMI_per_sqm.kgCO2.CY.Res.HHnew.Thermal.SH.ConvElc.WH.Elc.Solar.Solar</t>
  </si>
  <si>
    <t>EMI_per_sqm.kgCO2.CY.Res.HHnew.Thermal.SH.ConvElc.CO</t>
  </si>
  <si>
    <t>EMI_per_sqm.kgCO2.CY.Res.HHnew.Thermal.SH.ConvElc.CO.LPG.LPG</t>
  </si>
  <si>
    <t>EMI_per_sqm.kgCO2.CY.Res.HHnew.Thermal.SH.ConvElc.CO.Elc.Elec</t>
  </si>
  <si>
    <t>CY - Household type: Solids</t>
  </si>
  <si>
    <t>CY - Household type: LPG</t>
  </si>
  <si>
    <t>CY - Household type: Diesel oil</t>
  </si>
  <si>
    <t>CY - Household type: Gas</t>
  </si>
  <si>
    <t>CY - Household type: Biomass</t>
  </si>
  <si>
    <t>CY - Household type: Geothermal</t>
  </si>
  <si>
    <t>CY - Household type: Distributed heat</t>
  </si>
  <si>
    <t>CY - Household type: Advanced electric heating</t>
  </si>
  <si>
    <t>CY - Household type: Conventional electric heating</t>
  </si>
  <si>
    <t>CY - Residential / specific electric uses</t>
  </si>
  <si>
    <t>CY - Refrigerators and freezers</t>
  </si>
  <si>
    <t>CY - Washing machines</t>
  </si>
  <si>
    <t>CY - Clothes dryers</t>
  </si>
  <si>
    <t>CY - Dishwashers</t>
  </si>
  <si>
    <t>CY - TV and multimedia</t>
  </si>
  <si>
    <t>CY - ICT equipment</t>
  </si>
  <si>
    <t>CY - Lighting</t>
  </si>
  <si>
    <t>CY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</si>
</sst>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45432.782731481479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8547.0576959938662</v>
      </c>
      <c r="C3" s="182">
        <v>9020.7486685008971</v>
      </c>
      <c r="D3" s="182">
        <v>9298.9495458000511</v>
      </c>
      <c r="E3" s="182">
        <v>9704.4511855382898</v>
      </c>
      <c r="F3" s="182">
        <v>10402.452349156245</v>
      </c>
      <c r="G3" s="182">
        <v>10809.189176569467</v>
      </c>
      <c r="H3" s="182">
        <v>11232.377740303542</v>
      </c>
      <c r="I3" s="182">
        <v>12327.304614710072</v>
      </c>
      <c r="J3" s="182">
        <v>13339.850936116982</v>
      </c>
      <c r="K3" s="182">
        <v>12469.364864723209</v>
      </c>
      <c r="L3" s="182">
        <v>13074.802426024627</v>
      </c>
      <c r="M3" s="182">
        <v>12958.268872228173</v>
      </c>
      <c r="N3" s="182">
        <v>12598.892443293289</v>
      </c>
      <c r="O3" s="182">
        <v>11716.400558053016</v>
      </c>
      <c r="P3" s="182">
        <v>11711.696773438414</v>
      </c>
      <c r="Q3" s="182">
        <v>12078.2</v>
      </c>
      <c r="R3" s="182">
        <v>12698.66351319666</v>
      </c>
      <c r="S3" s="182">
        <v>13312.437539747432</v>
      </c>
      <c r="T3" s="182">
        <v>13994.198738076015</v>
      </c>
      <c r="U3" s="182">
        <v>14533.554645569118</v>
      </c>
      <c r="V3" s="182">
        <v>13540.359577180601</v>
      </c>
      <c r="W3" s="182">
        <v>14292.625145575985</v>
      </c>
      <c r="DA3" s="210" t="s">
        <v>221</v>
      </c>
    </row>
    <row r="4" spans="1:105" ht="12" customHeight="1" x14ac:dyDescent="0.25">
      <c r="A4" s="183" t="s">
        <v>90</v>
      </c>
      <c r="B4" s="36">
        <v>690497</v>
      </c>
      <c r="C4" s="36">
        <v>697549</v>
      </c>
      <c r="D4" s="36">
        <v>705539</v>
      </c>
      <c r="E4" s="36">
        <v>713720</v>
      </c>
      <c r="F4" s="36">
        <v>722893</v>
      </c>
      <c r="G4" s="36">
        <v>733067</v>
      </c>
      <c r="H4" s="36">
        <v>744013</v>
      </c>
      <c r="I4" s="36">
        <v>757916</v>
      </c>
      <c r="J4" s="36">
        <v>776333</v>
      </c>
      <c r="K4" s="36">
        <v>796930</v>
      </c>
      <c r="L4" s="36">
        <v>819140</v>
      </c>
      <c r="M4" s="36">
        <v>839751</v>
      </c>
      <c r="N4" s="36">
        <v>862011</v>
      </c>
      <c r="O4" s="36">
        <v>865878</v>
      </c>
      <c r="P4" s="36">
        <v>858000</v>
      </c>
      <c r="Q4" s="36">
        <v>847008</v>
      </c>
      <c r="R4" s="36">
        <v>848319</v>
      </c>
      <c r="S4" s="36">
        <v>854802</v>
      </c>
      <c r="T4" s="36">
        <v>864236</v>
      </c>
      <c r="U4" s="36">
        <v>875899</v>
      </c>
      <c r="V4" s="36">
        <v>888005</v>
      </c>
      <c r="W4" s="36">
        <v>896007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218782</v>
      </c>
      <c r="C6" s="35">
        <v>223898</v>
      </c>
      <c r="D6" s="35">
        <v>229454</v>
      </c>
      <c r="E6" s="35">
        <v>235222</v>
      </c>
      <c r="F6" s="35">
        <v>241478</v>
      </c>
      <c r="G6" s="35">
        <v>248245</v>
      </c>
      <c r="H6" s="35">
        <v>251611</v>
      </c>
      <c r="I6" s="35">
        <v>259205</v>
      </c>
      <c r="J6" s="35">
        <v>276866</v>
      </c>
      <c r="K6" s="35">
        <v>286048</v>
      </c>
      <c r="L6" s="35">
        <v>293915</v>
      </c>
      <c r="M6" s="35">
        <v>302940</v>
      </c>
      <c r="N6" s="35">
        <v>311195</v>
      </c>
      <c r="O6" s="35">
        <v>313610</v>
      </c>
      <c r="P6" s="35">
        <v>315906</v>
      </c>
      <c r="Q6" s="35">
        <v>316048</v>
      </c>
      <c r="R6" s="35">
        <v>315712</v>
      </c>
      <c r="S6" s="35">
        <v>319791</v>
      </c>
      <c r="T6" s="35">
        <v>326743</v>
      </c>
      <c r="U6" s="35">
        <v>331529</v>
      </c>
      <c r="V6" s="35">
        <v>336748</v>
      </c>
      <c r="W6" s="35">
        <v>342772</v>
      </c>
      <c r="DA6" s="59" t="s">
        <v>223</v>
      </c>
    </row>
    <row r="7" spans="1:105" ht="12" customHeight="1" x14ac:dyDescent="0.25">
      <c r="A7" s="185" t="s">
        <v>187</v>
      </c>
      <c r="B7" s="114">
        <v>29690.859616401671</v>
      </c>
      <c r="C7" s="114">
        <v>30400.258375060304</v>
      </c>
      <c r="D7" s="114">
        <v>31187.286516521097</v>
      </c>
      <c r="E7" s="114">
        <v>32011.375407376552</v>
      </c>
      <c r="F7" s="114">
        <v>32919.599834059001</v>
      </c>
      <c r="G7" s="114">
        <v>33925.212817883359</v>
      </c>
      <c r="H7" s="114">
        <v>34462.638793971455</v>
      </c>
      <c r="I7" s="114">
        <v>35655.902493742622</v>
      </c>
      <c r="J7" s="114">
        <v>38358.422435464265</v>
      </c>
      <c r="K7" s="114">
        <v>39825.223586113119</v>
      </c>
      <c r="L7" s="114">
        <v>41114.977073181137</v>
      </c>
      <c r="M7" s="114">
        <v>42604.861709183257</v>
      </c>
      <c r="N7" s="114">
        <v>44002.972999999998</v>
      </c>
      <c r="O7" s="114">
        <v>44517.358259967528</v>
      </c>
      <c r="P7" s="114">
        <v>45021.880456782106</v>
      </c>
      <c r="Q7" s="114">
        <v>45195.892418724339</v>
      </c>
      <c r="R7" s="114">
        <v>45309.062203761612</v>
      </c>
      <c r="S7" s="114">
        <v>46117.787935138091</v>
      </c>
      <c r="T7" s="114">
        <v>47392.677862713375</v>
      </c>
      <c r="U7" s="114">
        <v>48334.124526958491</v>
      </c>
      <c r="V7" s="114">
        <v>49349.411192792184</v>
      </c>
      <c r="W7" s="114">
        <v>50507.165743842306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10204</v>
      </c>
      <c r="D8" s="138">
        <v>10763</v>
      </c>
      <c r="E8" s="138">
        <v>11104</v>
      </c>
      <c r="F8" s="138">
        <v>11726</v>
      </c>
      <c r="G8" s="138">
        <v>12383</v>
      </c>
      <c r="H8" s="138">
        <v>9139</v>
      </c>
      <c r="I8" s="138">
        <v>13445</v>
      </c>
      <c r="J8" s="138">
        <v>23689</v>
      </c>
      <c r="K8" s="138">
        <v>15621</v>
      </c>
      <c r="L8" s="138">
        <v>14519</v>
      </c>
      <c r="M8" s="138">
        <v>15860</v>
      </c>
      <c r="N8" s="138">
        <v>15300</v>
      </c>
      <c r="O8" s="138">
        <v>9652</v>
      </c>
      <c r="P8" s="138">
        <v>9589</v>
      </c>
      <c r="Q8" s="138">
        <v>7489</v>
      </c>
      <c r="R8" s="138">
        <v>7350</v>
      </c>
      <c r="S8" s="138">
        <v>11421</v>
      </c>
      <c r="T8" s="138">
        <v>14389</v>
      </c>
      <c r="U8" s="138">
        <v>12385</v>
      </c>
      <c r="V8" s="138">
        <v>12929</v>
      </c>
      <c r="W8" s="138">
        <v>13855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1399.8901781001389</v>
      </c>
      <c r="D9" s="39">
        <v>1493.6690260975718</v>
      </c>
      <c r="E9" s="39">
        <v>1548.2363386030702</v>
      </c>
      <c r="F9" s="39">
        <v>1650.5569864986899</v>
      </c>
      <c r="G9" s="39">
        <v>1767.7591732079063</v>
      </c>
      <c r="H9" s="39">
        <v>1320.8786027460837</v>
      </c>
      <c r="I9" s="39">
        <v>1987.3016901705864</v>
      </c>
      <c r="J9" s="39">
        <v>3520.5785652266368</v>
      </c>
      <c r="K9" s="39">
        <v>2340.636498483736</v>
      </c>
      <c r="L9" s="39">
        <v>2192.4950205045138</v>
      </c>
      <c r="M9" s="39">
        <v>2417.4610612935276</v>
      </c>
      <c r="N9" s="39">
        <v>2354.1867723351052</v>
      </c>
      <c r="O9" s="39">
        <v>1496.5170214648094</v>
      </c>
      <c r="P9" s="39">
        <v>1494.2537066390487</v>
      </c>
      <c r="Q9" s="39">
        <v>1171.0718005107776</v>
      </c>
      <c r="R9" s="39">
        <v>1156.2352429436048</v>
      </c>
      <c r="S9" s="39">
        <v>1805.1070209872312</v>
      </c>
      <c r="T9" s="39">
        <v>2284.1636473839426</v>
      </c>
      <c r="U9" s="39">
        <v>1972.7053702859978</v>
      </c>
      <c r="V9" s="39">
        <v>2061.6091587373894</v>
      </c>
      <c r="W9" s="39">
        <v>2220.497928732208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863.34</v>
      </c>
      <c r="C11" s="41">
        <v>636.57000000000005</v>
      </c>
      <c r="D11" s="41">
        <v>714.82</v>
      </c>
      <c r="E11" s="41">
        <v>793.64</v>
      </c>
      <c r="F11" s="41">
        <v>844.33</v>
      </c>
      <c r="G11" s="41">
        <v>767.46</v>
      </c>
      <c r="H11" s="41">
        <v>852.91</v>
      </c>
      <c r="I11" s="41">
        <v>804.12</v>
      </c>
      <c r="J11" s="41">
        <v>734.66</v>
      </c>
      <c r="K11" s="41">
        <v>710.65</v>
      </c>
      <c r="L11" s="41">
        <v>498.76</v>
      </c>
      <c r="M11" s="41">
        <v>794.38</v>
      </c>
      <c r="N11" s="41">
        <v>817.04</v>
      </c>
      <c r="O11" s="41">
        <v>707.11</v>
      </c>
      <c r="P11" s="41">
        <v>523.15</v>
      </c>
      <c r="Q11" s="41">
        <v>749.52</v>
      </c>
      <c r="R11" s="41">
        <v>677.81</v>
      </c>
      <c r="S11" s="41">
        <v>720.83</v>
      </c>
      <c r="T11" s="41">
        <v>470.75</v>
      </c>
      <c r="U11" s="41">
        <v>693.06</v>
      </c>
      <c r="V11" s="41">
        <v>630.45000000000005</v>
      </c>
      <c r="W11" s="41">
        <v>609.84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714.54095238095226</v>
      </c>
      <c r="C12" s="187">
        <f t="shared" ref="C12:W12" si="0">AVERAGE($B11:$V11)</f>
        <v>714.54095238095226</v>
      </c>
      <c r="D12" s="187">
        <f t="shared" si="0"/>
        <v>714.54095238095226</v>
      </c>
      <c r="E12" s="187">
        <f t="shared" si="0"/>
        <v>714.54095238095226</v>
      </c>
      <c r="F12" s="187">
        <f t="shared" si="0"/>
        <v>714.54095238095226</v>
      </c>
      <c r="G12" s="187">
        <f t="shared" si="0"/>
        <v>714.54095238095226</v>
      </c>
      <c r="H12" s="187">
        <f t="shared" si="0"/>
        <v>714.54095238095226</v>
      </c>
      <c r="I12" s="187">
        <f t="shared" si="0"/>
        <v>714.54095238095226</v>
      </c>
      <c r="J12" s="187">
        <f t="shared" si="0"/>
        <v>714.54095238095226</v>
      </c>
      <c r="K12" s="187">
        <f t="shared" si="0"/>
        <v>714.54095238095226</v>
      </c>
      <c r="L12" s="187">
        <f t="shared" si="0"/>
        <v>714.54095238095226</v>
      </c>
      <c r="M12" s="187">
        <f t="shared" si="0"/>
        <v>714.54095238095226</v>
      </c>
      <c r="N12" s="187">
        <f t="shared" si="0"/>
        <v>714.54095238095226</v>
      </c>
      <c r="O12" s="187">
        <f t="shared" si="0"/>
        <v>714.54095238095226</v>
      </c>
      <c r="P12" s="187">
        <f t="shared" si="0"/>
        <v>714.54095238095226</v>
      </c>
      <c r="Q12" s="187">
        <f t="shared" si="0"/>
        <v>714.54095238095226</v>
      </c>
      <c r="R12" s="187">
        <f t="shared" si="0"/>
        <v>714.54095238095226</v>
      </c>
      <c r="S12" s="187">
        <f t="shared" si="0"/>
        <v>714.54095238095226</v>
      </c>
      <c r="T12" s="187">
        <f t="shared" si="0"/>
        <v>714.54095238095226</v>
      </c>
      <c r="U12" s="187">
        <f t="shared" si="0"/>
        <v>714.54095238095226</v>
      </c>
      <c r="V12" s="187">
        <f t="shared" si="0"/>
        <v>714.54095238095226</v>
      </c>
      <c r="W12" s="187">
        <f t="shared" si="0"/>
        <v>714.54095238095226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1.2082442540532186</v>
      </c>
      <c r="C13" s="189">
        <f t="shared" si="1"/>
        <v>0.89087965900185018</v>
      </c>
      <c r="D13" s="189">
        <f t="shared" si="1"/>
        <v>1.00039052711831</v>
      </c>
      <c r="E13" s="189">
        <f t="shared" si="1"/>
        <v>1.1106991101846275</v>
      </c>
      <c r="F13" s="189">
        <f t="shared" si="1"/>
        <v>1.1816397607255009</v>
      </c>
      <c r="G13" s="189">
        <f t="shared" si="1"/>
        <v>1.0740602024876447</v>
      </c>
      <c r="H13" s="189">
        <f t="shared" si="1"/>
        <v>1.1936474699707307</v>
      </c>
      <c r="I13" s="189">
        <f t="shared" si="1"/>
        <v>1.1253658692627171</v>
      </c>
      <c r="J13" s="189">
        <f t="shared" si="1"/>
        <v>1.0281566053730136</v>
      </c>
      <c r="K13" s="189">
        <f t="shared" si="1"/>
        <v>0.99455461248513877</v>
      </c>
      <c r="L13" s="189">
        <f t="shared" si="1"/>
        <v>0.69801457612479823</v>
      </c>
      <c r="M13" s="189">
        <f t="shared" si="1"/>
        <v>1.1117347401195308</v>
      </c>
      <c r="N13" s="189">
        <f t="shared" si="1"/>
        <v>1.143447408126163</v>
      </c>
      <c r="O13" s="189">
        <f t="shared" si="1"/>
        <v>0.9896003827965475</v>
      </c>
      <c r="P13" s="189">
        <f t="shared" si="1"/>
        <v>0.73214837897924478</v>
      </c>
      <c r="Q13" s="189">
        <f t="shared" si="1"/>
        <v>1.0489531740658007</v>
      </c>
      <c r="R13" s="189">
        <f t="shared" ref="R13:V13" si="2">R11/R12</f>
        <v>0.94859503537402645</v>
      </c>
      <c r="S13" s="189">
        <f t="shared" si="2"/>
        <v>1.0088015215896189</v>
      </c>
      <c r="T13" s="189">
        <f t="shared" si="2"/>
        <v>0.65881458358879774</v>
      </c>
      <c r="U13" s="189">
        <f t="shared" si="2"/>
        <v>0.9699374090325058</v>
      </c>
      <c r="V13" s="189">
        <f t="shared" si="2"/>
        <v>0.88231471954021778</v>
      </c>
      <c r="W13" s="189">
        <f t="shared" ref="W13" si="3">W11/W12</f>
        <v>0.85347102635325001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3.156096022524705</v>
      </c>
      <c r="C17" s="14">
        <f t="shared" si="4"/>
        <v>3.1154766902786091</v>
      </c>
      <c r="D17" s="14">
        <f t="shared" si="4"/>
        <v>3.074860320587133</v>
      </c>
      <c r="E17" s="14">
        <f t="shared" si="4"/>
        <v>3.034239994558332</v>
      </c>
      <c r="F17" s="14">
        <f t="shared" si="4"/>
        <v>2.9936184662785017</v>
      </c>
      <c r="G17" s="14">
        <f t="shared" si="4"/>
        <v>2.9529980462849204</v>
      </c>
      <c r="H17" s="14">
        <f t="shared" si="4"/>
        <v>2.9569971106191701</v>
      </c>
      <c r="I17" s="14">
        <f t="shared" si="4"/>
        <v>2.9240022376111572</v>
      </c>
      <c r="J17" s="14">
        <f t="shared" si="4"/>
        <v>2.8040026583256883</v>
      </c>
      <c r="K17" s="14">
        <f t="shared" si="4"/>
        <v>2.7860009508893611</v>
      </c>
      <c r="L17" s="14">
        <f t="shared" si="4"/>
        <v>2.7869962404096422</v>
      </c>
      <c r="M17" s="14">
        <f t="shared" si="4"/>
        <v>2.7720043572984752</v>
      </c>
      <c r="N17" s="14">
        <f t="shared" si="4"/>
        <v>2.7700027314063531</v>
      </c>
      <c r="O17" s="14">
        <f t="shared" si="4"/>
        <v>2.761002519052326</v>
      </c>
      <c r="P17" s="14">
        <f t="shared" si="4"/>
        <v>2.7159977968129758</v>
      </c>
      <c r="Q17" s="14">
        <f t="shared" si="4"/>
        <v>2.6799979749911405</v>
      </c>
      <c r="R17" s="14">
        <f t="shared" ref="R17:V17" si="5">R4/R6</f>
        <v>2.6870027113318469</v>
      </c>
      <c r="S17" s="14">
        <f t="shared" si="5"/>
        <v>2.6730020544668238</v>
      </c>
      <c r="T17" s="14">
        <f t="shared" si="5"/>
        <v>2.6450023412896373</v>
      </c>
      <c r="U17" s="14">
        <f t="shared" si="5"/>
        <v>2.6419981359096791</v>
      </c>
      <c r="V17" s="14">
        <f t="shared" si="5"/>
        <v>2.6370015560597242</v>
      </c>
      <c r="W17" s="14">
        <f t="shared" ref="W17" si="6">W4/W6</f>
        <v>2.6140028940520228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42.999259397798504</v>
      </c>
      <c r="C18" s="94">
        <f t="shared" si="7"/>
        <v>43.581538178766372</v>
      </c>
      <c r="D18" s="94">
        <f t="shared" si="7"/>
        <v>44.203490546264767</v>
      </c>
      <c r="E18" s="94">
        <f t="shared" si="7"/>
        <v>44.8514479170775</v>
      </c>
      <c r="F18" s="94">
        <f t="shared" si="7"/>
        <v>45.538689452047535</v>
      </c>
      <c r="G18" s="94">
        <f t="shared" si="7"/>
        <v>46.278461338299714</v>
      </c>
      <c r="H18" s="94">
        <f t="shared" si="7"/>
        <v>46.319941713345678</v>
      </c>
      <c r="I18" s="94">
        <f t="shared" si="7"/>
        <v>47.044662592876549</v>
      </c>
      <c r="J18" s="94">
        <f t="shared" si="7"/>
        <v>49.409753849783876</v>
      </c>
      <c r="K18" s="94">
        <f t="shared" si="7"/>
        <v>49.97330202917837</v>
      </c>
      <c r="L18" s="94">
        <f t="shared" si="7"/>
        <v>50.192857232196133</v>
      </c>
      <c r="M18" s="94">
        <f t="shared" si="7"/>
        <v>50.735112800322064</v>
      </c>
      <c r="N18" s="94">
        <f t="shared" si="7"/>
        <v>51.046881072283298</v>
      </c>
      <c r="O18" s="94">
        <f t="shared" si="7"/>
        <v>51.412968408906949</v>
      </c>
      <c r="P18" s="94">
        <f t="shared" si="7"/>
        <v>52.473054145433686</v>
      </c>
      <c r="Q18" s="94">
        <f t="shared" si="7"/>
        <v>53.359463451023288</v>
      </c>
      <c r="R18" s="94">
        <f t="shared" ref="R18:V18" si="8">R7*1000/R4</f>
        <v>53.410405995576681</v>
      </c>
      <c r="S18" s="94">
        <f t="shared" si="8"/>
        <v>53.951427272208171</v>
      </c>
      <c r="T18" s="94">
        <f t="shared" si="8"/>
        <v>54.837657610552412</v>
      </c>
      <c r="U18" s="94">
        <f t="shared" si="8"/>
        <v>55.182303584041641</v>
      </c>
      <c r="V18" s="94">
        <f t="shared" si="8"/>
        <v>55.573348340146943</v>
      </c>
      <c r="W18" s="94">
        <f t="shared" ref="W18" si="9">W7*1000/W4</f>
        <v>56.369164240728367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135.70979155689989</v>
      </c>
      <c r="C19" s="15">
        <f t="shared" si="10"/>
        <v>135.77726632243389</v>
      </c>
      <c r="D19" s="15">
        <f t="shared" si="10"/>
        <v>135.91955911215797</v>
      </c>
      <c r="E19" s="15">
        <f t="shared" si="10"/>
        <v>136.09005708384655</v>
      </c>
      <c r="F19" s="15">
        <f t="shared" si="10"/>
        <v>136.32546167377151</v>
      </c>
      <c r="G19" s="15">
        <f t="shared" si="10"/>
        <v>136.66020591707127</v>
      </c>
      <c r="H19" s="15">
        <f t="shared" si="10"/>
        <v>136.96793381041152</v>
      </c>
      <c r="I19" s="15">
        <f t="shared" si="10"/>
        <v>137.55869868923293</v>
      </c>
      <c r="J19" s="15">
        <f t="shared" si="10"/>
        <v>138.5450811420119</v>
      </c>
      <c r="K19" s="15">
        <f t="shared" si="10"/>
        <v>139.22566697237218</v>
      </c>
      <c r="L19" s="15">
        <f t="shared" si="10"/>
        <v>139.88730440154853</v>
      </c>
      <c r="M19" s="15">
        <f t="shared" si="10"/>
        <v>140.6379537505224</v>
      </c>
      <c r="N19" s="15">
        <f t="shared" si="10"/>
        <v>141.4</v>
      </c>
      <c r="O19" s="15">
        <f t="shared" si="10"/>
        <v>141.95133528894974</v>
      </c>
      <c r="P19" s="15">
        <f t="shared" si="10"/>
        <v>142.51669945104589</v>
      </c>
      <c r="Q19" s="15">
        <f t="shared" si="10"/>
        <v>143.0032539953562</v>
      </c>
      <c r="R19" s="15">
        <f t="shared" ref="R19:V19" si="11">R7*1000/R6</f>
        <v>143.51390572344926</v>
      </c>
      <c r="S19" s="15">
        <f t="shared" si="11"/>
        <v>144.21227594002985</v>
      </c>
      <c r="T19" s="15">
        <f t="shared" si="11"/>
        <v>145.04573277075065</v>
      </c>
      <c r="U19" s="15">
        <f t="shared" si="11"/>
        <v>145.79154320424001</v>
      </c>
      <c r="V19" s="15">
        <f t="shared" si="11"/>
        <v>146.54700604841656</v>
      </c>
      <c r="W19" s="15">
        <f t="shared" ref="W19" si="12">W7*1000/W6</f>
        <v>147.34915846055776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44.035102366381324</v>
      </c>
      <c r="D20" s="4">
        <f t="shared" si="13"/>
        <v>45.133149714181137</v>
      </c>
      <c r="E20" s="4">
        <f t="shared" si="13"/>
        <v>45.952365748316751</v>
      </c>
      <c r="F20" s="4">
        <f t="shared" si="13"/>
        <v>47.02016883727638</v>
      </c>
      <c r="G20" s="4">
        <f t="shared" si="13"/>
        <v>48.343052235823421</v>
      </c>
      <c r="H20" s="4">
        <f t="shared" si="13"/>
        <v>48.877988796145132</v>
      </c>
      <c r="I20" s="4">
        <f t="shared" si="13"/>
        <v>50.550481273085303</v>
      </c>
      <c r="J20" s="4">
        <f t="shared" si="13"/>
        <v>53.001589178962298</v>
      </c>
      <c r="K20" s="4">
        <f t="shared" si="13"/>
        <v>53.782858424141168</v>
      </c>
      <c r="L20" s="4">
        <f t="shared" si="13"/>
        <v>54.183309437721533</v>
      </c>
      <c r="M20" s="4">
        <f t="shared" si="13"/>
        <v>54.987300070142027</v>
      </c>
      <c r="N20" s="4">
        <f t="shared" si="13"/>
        <v>55.548110024559534</v>
      </c>
      <c r="O20" s="4">
        <f t="shared" si="13"/>
        <v>56.156178364171865</v>
      </c>
      <c r="P20" s="4">
        <f t="shared" si="13"/>
        <v>57.374856174982376</v>
      </c>
      <c r="Q20" s="4">
        <f t="shared" si="13"/>
        <v>58.347899574783028</v>
      </c>
      <c r="R20" s="4">
        <f t="shared" ref="R20:V20" si="14">IF(SUM(R21)=0,"",R21/R17)</f>
        <v>58.545127901757866</v>
      </c>
      <c r="S20" s="4">
        <f t="shared" si="14"/>
        <v>59.128863458862966</v>
      </c>
      <c r="T20" s="4">
        <f t="shared" si="14"/>
        <v>60.016483014938395</v>
      </c>
      <c r="U20" s="4">
        <f t="shared" si="14"/>
        <v>60.288393176331375</v>
      </c>
      <c r="V20" s="4">
        <f t="shared" si="14"/>
        <v>60.468753112455609</v>
      </c>
      <c r="W20" s="4">
        <f t="shared" ref="W20" si="15">IF(SUM(W21)=0,"",W21/W17)</f>
        <v>61.310912269662353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137.19033497649343</v>
      </c>
      <c r="D21" s="3">
        <f t="shared" si="16"/>
        <v>138.77813119925409</v>
      </c>
      <c r="E21" s="3">
        <f t="shared" si="16"/>
        <v>139.43050599811511</v>
      </c>
      <c r="F21" s="3">
        <f t="shared" si="16"/>
        <v>140.76044571880351</v>
      </c>
      <c r="G21" s="3">
        <f t="shared" si="16"/>
        <v>142.75693880383642</v>
      </c>
      <c r="H21" s="3">
        <f t="shared" si="16"/>
        <v>144.53207164307733</v>
      </c>
      <c r="I21" s="3">
        <f t="shared" si="16"/>
        <v>147.80972035482233</v>
      </c>
      <c r="J21" s="3">
        <f t="shared" si="16"/>
        <v>148.61659695329632</v>
      </c>
      <c r="K21" s="3">
        <f t="shared" si="16"/>
        <v>149.83909471120518</v>
      </c>
      <c r="L21" s="3">
        <f t="shared" si="16"/>
        <v>151.00867969588219</v>
      </c>
      <c r="M21" s="3">
        <f t="shared" si="16"/>
        <v>152.42503539051245</v>
      </c>
      <c r="N21" s="3">
        <f t="shared" si="16"/>
        <v>153.86841649249052</v>
      </c>
      <c r="O21" s="3">
        <f t="shared" si="16"/>
        <v>155.04734992383024</v>
      </c>
      <c r="P21" s="3">
        <f t="shared" si="16"/>
        <v>155.82998296371349</v>
      </c>
      <c r="Q21" s="3">
        <f t="shared" si="16"/>
        <v>156.37225270540495</v>
      </c>
      <c r="R21" s="3">
        <f t="shared" ref="R21:V21" si="17">IF(SUM(R9)=0,"",R9*1000/R8)</f>
        <v>157.31091740729315</v>
      </c>
      <c r="S21" s="3">
        <f t="shared" si="17"/>
        <v>158.05157350382902</v>
      </c>
      <c r="T21" s="3">
        <f t="shared" si="17"/>
        <v>158.7437380904818</v>
      </c>
      <c r="U21" s="3">
        <f t="shared" si="17"/>
        <v>159.28182238885731</v>
      </c>
      <c r="V21" s="3">
        <f t="shared" si="17"/>
        <v>159.45619605053673</v>
      </c>
      <c r="W21" s="3">
        <f t="shared" ref="W21" si="18">IF(SUM(W9)=0,"",W9*1000/W8)</f>
        <v>160.26690210986706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12378.12430176216</v>
      </c>
      <c r="C22" s="13">
        <f t="shared" si="19"/>
        <v>12932.064512315115</v>
      </c>
      <c r="D22" s="13">
        <f t="shared" si="19"/>
        <v>13179.922790660828</v>
      </c>
      <c r="E22" s="13">
        <f t="shared" si="19"/>
        <v>13597.000484137043</v>
      </c>
      <c r="F22" s="13">
        <f t="shared" si="19"/>
        <v>14390.030542772229</v>
      </c>
      <c r="G22" s="13">
        <f t="shared" si="19"/>
        <v>14745.15859610304</v>
      </c>
      <c r="H22" s="13">
        <f t="shared" si="19"/>
        <v>15097.018117026908</v>
      </c>
      <c r="I22" s="13">
        <f t="shared" si="19"/>
        <v>16264.737272613418</v>
      </c>
      <c r="J22" s="13">
        <f t="shared" si="19"/>
        <v>17183.155857237783</v>
      </c>
      <c r="K22" s="13">
        <f t="shared" si="19"/>
        <v>15646.750485893628</v>
      </c>
      <c r="L22" s="13">
        <f t="shared" si="19"/>
        <v>15961.62124426182</v>
      </c>
      <c r="M22" s="13">
        <f t="shared" si="19"/>
        <v>15431.084776592314</v>
      </c>
      <c r="N22" s="13">
        <f t="shared" si="19"/>
        <v>14615.697993753316</v>
      </c>
      <c r="O22" s="13">
        <f t="shared" si="19"/>
        <v>13531.237146633839</v>
      </c>
      <c r="P22" s="13">
        <f t="shared" si="19"/>
        <v>13649.996239438711</v>
      </c>
      <c r="Q22" s="13">
        <f t="shared" si="19"/>
        <v>14259.841701613208</v>
      </c>
      <c r="R22" s="13">
        <f t="shared" ref="R22:V22" si="20">R3*1000000/R4</f>
        <v>14969.207943234396</v>
      </c>
      <c r="S22" s="13">
        <f t="shared" si="20"/>
        <v>15573.708928789863</v>
      </c>
      <c r="T22" s="13">
        <f t="shared" si="20"/>
        <v>16192.566310679045</v>
      </c>
      <c r="U22" s="13">
        <f t="shared" si="20"/>
        <v>16592.728894049564</v>
      </c>
      <c r="V22" s="13">
        <f t="shared" si="20"/>
        <v>15248.066820773083</v>
      </c>
      <c r="W22" s="13">
        <f t="shared" ref="W22" si="21">W3*1000000/W4</f>
        <v>15951.465943431229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39066.548875107947</v>
      </c>
      <c r="C23" s="46">
        <f t="shared" si="22"/>
        <v>40289.545545296947</v>
      </c>
      <c r="D23" s="46">
        <f t="shared" si="22"/>
        <v>40526.421617405016</v>
      </c>
      <c r="E23" s="46">
        <f t="shared" si="22"/>
        <v>41256.562674997622</v>
      </c>
      <c r="F23" s="46">
        <f t="shared" si="22"/>
        <v>43078.261163154588</v>
      </c>
      <c r="G23" s="46">
        <f t="shared" si="22"/>
        <v>43542.424526453571</v>
      </c>
      <c r="H23" s="46">
        <f t="shared" si="22"/>
        <v>44641.83895101383</v>
      </c>
      <c r="I23" s="46">
        <f t="shared" si="22"/>
        <v>47558.128179279229</v>
      </c>
      <c r="J23" s="46">
        <f t="shared" si="22"/>
        <v>48181.614702119368</v>
      </c>
      <c r="K23" s="46">
        <f t="shared" si="22"/>
        <v>43591.861732028221</v>
      </c>
      <c r="L23" s="46">
        <f t="shared" si="22"/>
        <v>44484.978398600368</v>
      </c>
      <c r="M23" s="46">
        <f t="shared" si="22"/>
        <v>42775.034238556058</v>
      </c>
      <c r="N23" s="46">
        <f t="shared" si="22"/>
        <v>40485.523364107037</v>
      </c>
      <c r="O23" s="46">
        <f t="shared" si="22"/>
        <v>37359.77984775044</v>
      </c>
      <c r="P23" s="46">
        <f t="shared" si="22"/>
        <v>37073.359712820944</v>
      </c>
      <c r="Q23" s="46">
        <f t="shared" si="22"/>
        <v>38216.346884017621</v>
      </c>
      <c r="R23" s="46">
        <f t="shared" ref="R23:V23" si="23">R3*1000000/R6</f>
        <v>40222.302329961036</v>
      </c>
      <c r="S23" s="46">
        <f t="shared" si="23"/>
        <v>41628.555962323619</v>
      </c>
      <c r="T23" s="46">
        <f t="shared" si="23"/>
        <v>42829.375803233779</v>
      </c>
      <c r="U23" s="46">
        <f t="shared" si="23"/>
        <v>43837.958807733616</v>
      </c>
      <c r="V23" s="46">
        <f t="shared" si="23"/>
        <v>40209.175933281273</v>
      </c>
      <c r="W23" s="46">
        <f t="shared" ref="W23" si="24">W3*1000000/W6</f>
        <v>41697.178140501514</v>
      </c>
      <c r="DA23" s="11"/>
    </row>
    <row r="24" spans="1:105" ht="12" customHeight="1" x14ac:dyDescent="0.25">
      <c r="A24" s="180" t="s">
        <v>191</v>
      </c>
      <c r="B24" s="15">
        <v>1.1943965732428459</v>
      </c>
      <c r="C24" s="15">
        <v>1.216655610621578</v>
      </c>
      <c r="D24" s="15">
        <v>1.2182591598681922</v>
      </c>
      <c r="E24" s="15">
        <v>1.233394707837574</v>
      </c>
      <c r="F24" s="15">
        <v>1.2721756891981135</v>
      </c>
      <c r="G24" s="15">
        <v>1.2661136397812289</v>
      </c>
      <c r="H24" s="15">
        <v>1.2799115940703301</v>
      </c>
      <c r="I24" s="15">
        <v>1.3452934055922865</v>
      </c>
      <c r="J24" s="15">
        <v>1.3712276828839707</v>
      </c>
      <c r="K24" s="15">
        <v>1.2642086763639331</v>
      </c>
      <c r="L24" s="15">
        <v>1.2868146584323223</v>
      </c>
      <c r="M24" s="15">
        <v>1.2357559933496618</v>
      </c>
      <c r="N24" s="15">
        <v>1.1886147667617557</v>
      </c>
      <c r="O24" s="15">
        <v>1.109154945075624</v>
      </c>
      <c r="P24" s="15">
        <v>1.098461559153626</v>
      </c>
      <c r="Q24" s="15">
        <v>1.1171932993566516</v>
      </c>
      <c r="R24" s="15">
        <v>1.1556508526269862</v>
      </c>
      <c r="S24" s="15">
        <v>1.1753849634378928</v>
      </c>
      <c r="T24" s="15">
        <v>1.1925564491115916</v>
      </c>
      <c r="U24" s="15">
        <v>1.2068340089725684</v>
      </c>
      <c r="V24" s="15">
        <v>1.1949164384036766</v>
      </c>
      <c r="W24" s="15">
        <v>1.186962833554273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313.28449019924034</v>
      </c>
      <c r="C28" s="22">
        <v>312.38403981015949</v>
      </c>
      <c r="D28" s="22">
        <v>327.6146330209499</v>
      </c>
      <c r="E28" s="22">
        <v>347.34119700334475</v>
      </c>
      <c r="F28" s="22">
        <v>332.53383590289792</v>
      </c>
      <c r="G28" s="22">
        <v>322.20550300945825</v>
      </c>
      <c r="H28" s="22">
        <v>328.30094582975056</v>
      </c>
      <c r="I28" s="22">
        <v>339.42871883061053</v>
      </c>
      <c r="J28" s="22">
        <v>335.47325881341351</v>
      </c>
      <c r="K28" s="22">
        <v>356.27394668959585</v>
      </c>
      <c r="L28" s="22">
        <v>334.77119518486677</v>
      </c>
      <c r="M28" s="22">
        <v>354.07377472055032</v>
      </c>
      <c r="N28" s="22">
        <v>348.51521926053312</v>
      </c>
      <c r="O28" s="22">
        <v>303.48985382631128</v>
      </c>
      <c r="P28" s="22">
        <v>290.63112639724847</v>
      </c>
      <c r="Q28" s="22">
        <v>322.36319862424762</v>
      </c>
      <c r="R28" s="22">
        <v>332.08976784178844</v>
      </c>
      <c r="S28" s="22">
        <v>340.81109200343934</v>
      </c>
      <c r="T28" s="22">
        <v>323.34574376612204</v>
      </c>
      <c r="U28" s="22">
        <v>346.87308684436795</v>
      </c>
      <c r="V28" s="22">
        <v>350.49148753224421</v>
      </c>
      <c r="W28" s="22">
        <v>341.40842648323303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188.6883596581647</v>
      </c>
      <c r="C30" s="98">
        <v>189.77427681030312</v>
      </c>
      <c r="D30" s="98">
        <v>193.88340269873996</v>
      </c>
      <c r="E30" s="98">
        <v>201.11717543022888</v>
      </c>
      <c r="F30" s="98">
        <v>181.21848552821777</v>
      </c>
      <c r="G30" s="98">
        <v>158.72029234737744</v>
      </c>
      <c r="H30" s="98">
        <v>156.92897678417879</v>
      </c>
      <c r="I30" s="98">
        <v>148.81539122957867</v>
      </c>
      <c r="J30" s="98">
        <v>133.13258813413586</v>
      </c>
      <c r="K30" s="98">
        <v>145.68056749785038</v>
      </c>
      <c r="L30" s="98">
        <v>124.9230438521066</v>
      </c>
      <c r="M30" s="98">
        <v>141.72450558899396</v>
      </c>
      <c r="N30" s="98">
        <v>137.38013757523646</v>
      </c>
      <c r="O30" s="98">
        <v>113.08056749785038</v>
      </c>
      <c r="P30" s="98">
        <v>102.71298366294067</v>
      </c>
      <c r="Q30" s="98">
        <v>119.7261392949269</v>
      </c>
      <c r="R30" s="98">
        <v>120.82330180567496</v>
      </c>
      <c r="S30" s="98">
        <v>118.19114359415305</v>
      </c>
      <c r="T30" s="98">
        <v>96.592605331040403</v>
      </c>
      <c r="U30" s="98">
        <v>111.29879621668098</v>
      </c>
      <c r="V30" s="98">
        <v>109.81427343078245</v>
      </c>
      <c r="W30" s="98">
        <v>100.44978503869304</v>
      </c>
      <c r="DA30" s="63"/>
    </row>
    <row r="31" spans="1:105" ht="12" customHeight="1" x14ac:dyDescent="0.25">
      <c r="A31" s="97" t="s">
        <v>74</v>
      </c>
      <c r="B31" s="98">
        <v>59.876268271711091</v>
      </c>
      <c r="C31" s="98">
        <v>59.876268271711091</v>
      </c>
      <c r="D31" s="98">
        <v>61.006018916595011</v>
      </c>
      <c r="E31" s="98">
        <v>65.525021496130691</v>
      </c>
      <c r="F31" s="98">
        <v>63.265520206362851</v>
      </c>
      <c r="G31" s="98">
        <v>59.876268271711091</v>
      </c>
      <c r="H31" s="98">
        <v>39.540928632846082</v>
      </c>
      <c r="I31" s="98">
        <v>40.670679277730002</v>
      </c>
      <c r="J31" s="98">
        <v>38.411177987962162</v>
      </c>
      <c r="K31" s="98">
        <v>40.670679277730002</v>
      </c>
      <c r="L31" s="98">
        <v>38.411177987962162</v>
      </c>
      <c r="M31" s="98">
        <v>42.93018056749785</v>
      </c>
      <c r="N31" s="98">
        <v>41.80042992261393</v>
      </c>
      <c r="O31" s="98">
        <v>37.281427343078249</v>
      </c>
      <c r="P31" s="98">
        <v>35.022012037833193</v>
      </c>
      <c r="Q31" s="98">
        <v>38.411177987962162</v>
      </c>
      <c r="R31" s="98">
        <v>39.540928632846082</v>
      </c>
      <c r="S31" s="98">
        <v>36.679277730008593</v>
      </c>
      <c r="T31" s="98">
        <v>32.13886500429922</v>
      </c>
      <c r="U31" s="98">
        <v>36.316680997420463</v>
      </c>
      <c r="V31" s="98">
        <v>35.368787618228723</v>
      </c>
      <c r="W31" s="98">
        <v>37.804557179707651</v>
      </c>
      <c r="DA31" s="63" t="s">
        <v>232</v>
      </c>
    </row>
    <row r="32" spans="1:105" ht="12" customHeight="1" x14ac:dyDescent="0.25">
      <c r="A32" s="97" t="s">
        <v>201</v>
      </c>
      <c r="B32" s="98">
        <v>128.8120913864536</v>
      </c>
      <c r="C32" s="98">
        <v>129.89800853859202</v>
      </c>
      <c r="D32" s="98">
        <v>132.87738378214493</v>
      </c>
      <c r="E32" s="98">
        <v>135.59215393409818</v>
      </c>
      <c r="F32" s="98">
        <v>117.95296532185492</v>
      </c>
      <c r="G32" s="98">
        <v>98.84402407566634</v>
      </c>
      <c r="H32" s="98">
        <v>117.3880481513327</v>
      </c>
      <c r="I32" s="98">
        <v>108.14471195184866</v>
      </c>
      <c r="J32" s="98">
        <v>94.721410146173696</v>
      </c>
      <c r="K32" s="98">
        <v>105.00988822012037</v>
      </c>
      <c r="L32" s="98">
        <v>86.51186586414444</v>
      </c>
      <c r="M32" s="98">
        <v>98.794325021496121</v>
      </c>
      <c r="N32" s="98">
        <v>95.579707652622531</v>
      </c>
      <c r="O32" s="98">
        <v>75.799140154772132</v>
      </c>
      <c r="P32" s="98">
        <v>67.69097162510748</v>
      </c>
      <c r="Q32" s="98">
        <v>81.314961306964733</v>
      </c>
      <c r="R32" s="98">
        <v>81.282373172828869</v>
      </c>
      <c r="S32" s="98">
        <v>81.511865864144454</v>
      </c>
      <c r="T32" s="98">
        <v>64.453740326741183</v>
      </c>
      <c r="U32" s="98">
        <v>74.982115219260521</v>
      </c>
      <c r="V32" s="98">
        <v>74.445485812553727</v>
      </c>
      <c r="W32" s="98">
        <v>62.645227858985386</v>
      </c>
      <c r="DA32" s="63" t="s">
        <v>233</v>
      </c>
    </row>
    <row r="33" spans="1:105" ht="12" customHeight="1" x14ac:dyDescent="0.25">
      <c r="A33" s="73" t="s">
        <v>192</v>
      </c>
      <c r="B33" s="98">
        <v>0</v>
      </c>
      <c r="C33" s="98">
        <v>0</v>
      </c>
      <c r="D33" s="98">
        <v>0</v>
      </c>
      <c r="E33" s="98">
        <v>0</v>
      </c>
      <c r="F33" s="98">
        <v>0</v>
      </c>
      <c r="G33" s="98">
        <v>0</v>
      </c>
      <c r="H33" s="98">
        <v>0</v>
      </c>
      <c r="I33" s="98">
        <v>0</v>
      </c>
      <c r="J33" s="98">
        <v>0</v>
      </c>
      <c r="K33" s="98">
        <v>0</v>
      </c>
      <c r="L33" s="98">
        <v>0</v>
      </c>
      <c r="M33" s="98">
        <v>0</v>
      </c>
      <c r="N33" s="98">
        <v>0</v>
      </c>
      <c r="O33" s="98">
        <v>0</v>
      </c>
      <c r="P33" s="98">
        <v>0</v>
      </c>
      <c r="Q33" s="98">
        <v>0</v>
      </c>
      <c r="R33" s="98">
        <v>0</v>
      </c>
      <c r="S33" s="98">
        <v>0</v>
      </c>
      <c r="T33" s="98">
        <v>0</v>
      </c>
      <c r="U33" s="98">
        <v>0</v>
      </c>
      <c r="V33" s="98">
        <v>0</v>
      </c>
      <c r="W33" s="98">
        <v>0</v>
      </c>
      <c r="DA33" s="63" t="s">
        <v>234</v>
      </c>
    </row>
    <row r="34" spans="1:105" ht="12" customHeight="1" x14ac:dyDescent="0.25">
      <c r="A34" s="73" t="s">
        <v>73</v>
      </c>
      <c r="B34" s="98">
        <v>33.882459001952668</v>
      </c>
      <c r="C34" s="98">
        <v>33.01389025695012</v>
      </c>
      <c r="D34" s="98">
        <v>34.247137458925323</v>
      </c>
      <c r="E34" s="98">
        <v>34.874064565377246</v>
      </c>
      <c r="F34" s="98">
        <v>38.159718388437661</v>
      </c>
      <c r="G34" s="98">
        <v>40.269389509888221</v>
      </c>
      <c r="H34" s="98">
        <v>42.395184866723987</v>
      </c>
      <c r="I34" s="98">
        <v>52.565176268271721</v>
      </c>
      <c r="J34" s="98">
        <v>57.891487532244184</v>
      </c>
      <c r="K34" s="98">
        <v>62.886328460877039</v>
      </c>
      <c r="L34" s="98">
        <v>61.171367153912286</v>
      </c>
      <c r="M34" s="98">
        <v>65.248839208942385</v>
      </c>
      <c r="N34" s="98">
        <v>68.763800515907121</v>
      </c>
      <c r="O34" s="98">
        <v>68.330352536543415</v>
      </c>
      <c r="P34" s="98">
        <v>66.942734307824594</v>
      </c>
      <c r="Q34" s="98">
        <v>73.923043852106616</v>
      </c>
      <c r="R34" s="98">
        <v>76.533533963886498</v>
      </c>
      <c r="S34" s="98">
        <v>81.051418744625977</v>
      </c>
      <c r="T34" s="98">
        <v>93.198624247635422</v>
      </c>
      <c r="U34" s="98">
        <v>96.065950128976766</v>
      </c>
      <c r="V34" s="98">
        <v>98.463886500429908</v>
      </c>
      <c r="W34" s="98">
        <v>98.423903697334481</v>
      </c>
      <c r="DA34" s="63"/>
    </row>
    <row r="35" spans="1:105" ht="12" customHeight="1" x14ac:dyDescent="0.25">
      <c r="A35" s="97" t="s">
        <v>204</v>
      </c>
      <c r="B35" s="98">
        <v>3.6245055889939835</v>
      </c>
      <c r="C35" s="98">
        <v>3.6722269991401539</v>
      </c>
      <c r="D35" s="98">
        <v>4.2335769561478962</v>
      </c>
      <c r="E35" s="98">
        <v>4.0663370593293173</v>
      </c>
      <c r="F35" s="98">
        <v>4.3994840928632826</v>
      </c>
      <c r="G35" s="98">
        <v>5.0635425623387817</v>
      </c>
      <c r="H35" s="98">
        <v>5.4457437661220993</v>
      </c>
      <c r="I35" s="98">
        <v>6.6828890799656113</v>
      </c>
      <c r="J35" s="98">
        <v>9.9789337919174468</v>
      </c>
      <c r="K35" s="98">
        <v>13.30189165950129</v>
      </c>
      <c r="L35" s="98">
        <v>8.7447119518486645</v>
      </c>
      <c r="M35" s="98">
        <v>10.911435941530522</v>
      </c>
      <c r="N35" s="98">
        <v>12.467841788478069</v>
      </c>
      <c r="O35" s="98">
        <v>11.007394668959577</v>
      </c>
      <c r="P35" s="98">
        <v>8.6165090283748871</v>
      </c>
      <c r="Q35" s="98">
        <v>14.689251934651759</v>
      </c>
      <c r="R35" s="98">
        <v>16.368185726569216</v>
      </c>
      <c r="S35" s="98">
        <v>19.817196904557193</v>
      </c>
      <c r="T35" s="98">
        <v>20.715477214101462</v>
      </c>
      <c r="U35" s="98">
        <v>21.406964746345647</v>
      </c>
      <c r="V35" s="98">
        <v>22.529578675838351</v>
      </c>
      <c r="W35" s="98">
        <v>20.718572656921751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30.257953412958685</v>
      </c>
      <c r="C38" s="98">
        <v>29.341663257809966</v>
      </c>
      <c r="D38" s="98">
        <v>30.013560502777427</v>
      </c>
      <c r="E38" s="98">
        <v>30.807727506047929</v>
      </c>
      <c r="F38" s="98">
        <v>33.760234295574378</v>
      </c>
      <c r="G38" s="98">
        <v>35.205846947549439</v>
      </c>
      <c r="H38" s="98">
        <v>36.949441100601888</v>
      </c>
      <c r="I38" s="98">
        <v>45.667325881341363</v>
      </c>
      <c r="J38" s="98">
        <v>47.649785038693032</v>
      </c>
      <c r="K38" s="98">
        <v>49.226139294926909</v>
      </c>
      <c r="L38" s="98">
        <v>51.66233877901977</v>
      </c>
      <c r="M38" s="98">
        <v>53.286500429922611</v>
      </c>
      <c r="N38" s="98">
        <v>54.815133276010307</v>
      </c>
      <c r="O38" s="98">
        <v>55.842132416165093</v>
      </c>
      <c r="P38" s="98">
        <v>56.773688736027523</v>
      </c>
      <c r="Q38" s="98">
        <v>57.681255374032673</v>
      </c>
      <c r="R38" s="98">
        <v>58.612811693895097</v>
      </c>
      <c r="S38" s="98">
        <v>59.683748925193463</v>
      </c>
      <c r="T38" s="98">
        <v>60.871883061049012</v>
      </c>
      <c r="U38" s="98">
        <v>61.8292347377472</v>
      </c>
      <c r="V38" s="98">
        <v>62.873774720550287</v>
      </c>
      <c r="W38" s="98">
        <v>63.971109200343939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1.8592725161385514E-2</v>
      </c>
      <c r="C40" s="98">
        <v>2.1418708084523383E-2</v>
      </c>
      <c r="D40" s="98">
        <v>3.3804785260451387E-2</v>
      </c>
      <c r="E40" s="98">
        <v>5.4396897332156496E-2</v>
      </c>
      <c r="F40" s="98">
        <v>5.7704611112744192E-2</v>
      </c>
      <c r="G40" s="98">
        <v>6.24238927972528E-2</v>
      </c>
      <c r="H40" s="98">
        <v>0.105919875005846</v>
      </c>
      <c r="I40" s="98">
        <v>0.21496130696474641</v>
      </c>
      <c r="J40" s="98">
        <v>0.26276870163370591</v>
      </c>
      <c r="K40" s="98">
        <v>0.35829750644883901</v>
      </c>
      <c r="L40" s="98">
        <v>0.76431642304385172</v>
      </c>
      <c r="M40" s="98">
        <v>1.0509028374892522</v>
      </c>
      <c r="N40" s="98">
        <v>1.4808254514187449</v>
      </c>
      <c r="O40" s="98">
        <v>1.4808254514187449</v>
      </c>
      <c r="P40" s="98">
        <v>1.5525365434221832</v>
      </c>
      <c r="Q40" s="98">
        <v>1.5525365434221841</v>
      </c>
      <c r="R40" s="98">
        <v>1.5525365434221838</v>
      </c>
      <c r="S40" s="98">
        <v>1.550472914875322</v>
      </c>
      <c r="T40" s="98">
        <v>11.611263972484952</v>
      </c>
      <c r="U40" s="98">
        <v>12.829750644883919</v>
      </c>
      <c r="V40" s="98">
        <v>13.060533104041266</v>
      </c>
      <c r="W40" s="98">
        <v>13.734221840068781</v>
      </c>
      <c r="DA40" s="63" t="s">
        <v>240</v>
      </c>
    </row>
    <row r="41" spans="1:105" ht="12" customHeight="1" x14ac:dyDescent="0.25">
      <c r="A41" s="73" t="s">
        <v>203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DA41" s="63" t="s">
        <v>241</v>
      </c>
    </row>
    <row r="42" spans="1:105" ht="12" customHeight="1" x14ac:dyDescent="0.25">
      <c r="A42" s="32" t="s">
        <v>53</v>
      </c>
      <c r="B42" s="33">
        <v>90.713671539122956</v>
      </c>
      <c r="C42" s="33">
        <v>89.595872742906266</v>
      </c>
      <c r="D42" s="33">
        <v>99.484092863284602</v>
      </c>
      <c r="E42" s="33">
        <v>111.3499570077386</v>
      </c>
      <c r="F42" s="33">
        <v>113.1556319862425</v>
      </c>
      <c r="G42" s="33">
        <v>123.2158211521926</v>
      </c>
      <c r="H42" s="33">
        <v>128.97678417884779</v>
      </c>
      <c r="I42" s="33">
        <v>138.26311263972491</v>
      </c>
      <c r="J42" s="33">
        <v>144.71195184866721</v>
      </c>
      <c r="K42" s="33">
        <v>148.06534823731729</v>
      </c>
      <c r="L42" s="33">
        <v>149.44110060189169</v>
      </c>
      <c r="M42" s="33">
        <v>148.1513327601032</v>
      </c>
      <c r="N42" s="33">
        <v>143.85210662080831</v>
      </c>
      <c r="O42" s="33">
        <v>123.5597592433362</v>
      </c>
      <c r="P42" s="33">
        <v>122.52794496990541</v>
      </c>
      <c r="Q42" s="33">
        <v>130.26655202063631</v>
      </c>
      <c r="R42" s="33">
        <v>136.28546861564919</v>
      </c>
      <c r="S42" s="33">
        <v>143.1190025795357</v>
      </c>
      <c r="T42" s="33">
        <v>145.16577815993119</v>
      </c>
      <c r="U42" s="33">
        <v>152.33809114359411</v>
      </c>
      <c r="V42" s="33">
        <v>155.2738607050731</v>
      </c>
      <c r="W42" s="33">
        <v>156.26895958727431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313.28449019924028</v>
      </c>
      <c r="C44" s="205">
        <f t="shared" si="25"/>
        <v>312.38403981015949</v>
      </c>
      <c r="D44" s="205">
        <f t="shared" si="25"/>
        <v>327.61463302094984</v>
      </c>
      <c r="E44" s="205">
        <f t="shared" si="25"/>
        <v>347.34119700334475</v>
      </c>
      <c r="F44" s="205">
        <f t="shared" si="25"/>
        <v>332.53383590289798</v>
      </c>
      <c r="G44" s="205">
        <f t="shared" si="25"/>
        <v>322.20550300945825</v>
      </c>
      <c r="H44" s="205">
        <f t="shared" si="25"/>
        <v>328.30094582975056</v>
      </c>
      <c r="I44" s="205">
        <f t="shared" si="25"/>
        <v>339.42871883061059</v>
      </c>
      <c r="J44" s="205">
        <f t="shared" si="25"/>
        <v>335.47325881341351</v>
      </c>
      <c r="K44" s="205">
        <f t="shared" si="25"/>
        <v>356.27394668959579</v>
      </c>
      <c r="L44" s="205">
        <f t="shared" si="25"/>
        <v>334.77119518486671</v>
      </c>
      <c r="M44" s="205">
        <f t="shared" si="25"/>
        <v>354.07377472055032</v>
      </c>
      <c r="N44" s="205">
        <f t="shared" si="25"/>
        <v>348.51521926053317</v>
      </c>
      <c r="O44" s="205">
        <f t="shared" si="25"/>
        <v>303.48985382631133</v>
      </c>
      <c r="P44" s="205">
        <f t="shared" si="25"/>
        <v>290.63112639724847</v>
      </c>
      <c r="Q44" s="205">
        <f t="shared" si="25"/>
        <v>322.36319862424773</v>
      </c>
      <c r="R44" s="205">
        <f t="shared" ref="R44:V44" si="26">SUM(R45,R50)</f>
        <v>332.08976784178839</v>
      </c>
      <c r="S44" s="205">
        <f t="shared" si="26"/>
        <v>340.8110920034394</v>
      </c>
      <c r="T44" s="205">
        <f t="shared" si="26"/>
        <v>323.34574376612215</v>
      </c>
      <c r="U44" s="205">
        <f t="shared" si="26"/>
        <v>346.87308684436789</v>
      </c>
      <c r="V44" s="205">
        <f t="shared" si="26"/>
        <v>350.49148753224409</v>
      </c>
      <c r="W44" s="205">
        <f t="shared" ref="W44" si="27">SUM(W45,W50)</f>
        <v>341.40842648323292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266.86441288086462</v>
      </c>
      <c r="C45" s="192">
        <f t="shared" si="28"/>
        <v>264.20601493596263</v>
      </c>
      <c r="D45" s="192">
        <f t="shared" si="28"/>
        <v>276.8700720406369</v>
      </c>
      <c r="E45" s="192">
        <f t="shared" si="28"/>
        <v>294.38966979781554</v>
      </c>
      <c r="F45" s="192">
        <f t="shared" si="28"/>
        <v>276.97366679909805</v>
      </c>
      <c r="G45" s="192">
        <f t="shared" si="28"/>
        <v>264.21030326382123</v>
      </c>
      <c r="H45" s="192">
        <f t="shared" si="28"/>
        <v>268.40245850588173</v>
      </c>
      <c r="I45" s="192">
        <f t="shared" si="28"/>
        <v>277.03418072366162</v>
      </c>
      <c r="J45" s="192">
        <f t="shared" si="28"/>
        <v>268.68500292687162</v>
      </c>
      <c r="K45" s="192">
        <f t="shared" si="28"/>
        <v>286.81254612820908</v>
      </c>
      <c r="L45" s="192">
        <f t="shared" si="28"/>
        <v>263.27871408685053</v>
      </c>
      <c r="M45" s="192">
        <f t="shared" si="28"/>
        <v>281.16855405907063</v>
      </c>
      <c r="N45" s="192">
        <f t="shared" si="28"/>
        <v>274.72129191604949</v>
      </c>
      <c r="O45" s="192">
        <f t="shared" si="28"/>
        <v>230.22199120168855</v>
      </c>
      <c r="P45" s="192">
        <f t="shared" si="28"/>
        <v>217.2382017982853</v>
      </c>
      <c r="Q45" s="192">
        <f t="shared" si="28"/>
        <v>249.23789178230396</v>
      </c>
      <c r="R45" s="192">
        <f t="shared" ref="R45:V45" si="29">SUM(R46:R49)</f>
        <v>259.40597967068339</v>
      </c>
      <c r="S45" s="192">
        <f t="shared" si="29"/>
        <v>267.56910601499641</v>
      </c>
      <c r="T45" s="192">
        <f t="shared" si="29"/>
        <v>250.94902073182388</v>
      </c>
      <c r="U45" s="192">
        <f t="shared" si="29"/>
        <v>272.3994076621762</v>
      </c>
      <c r="V45" s="192">
        <f t="shared" si="29"/>
        <v>277.51281647081294</v>
      </c>
      <c r="W45" s="192">
        <f t="shared" ref="W45" si="30">SUM(W46:W49)</f>
        <v>266.39930256998178</v>
      </c>
      <c r="DA45" s="213" t="s">
        <v>244</v>
      </c>
    </row>
    <row r="46" spans="1:105" ht="12" customHeight="1" x14ac:dyDescent="0.25">
      <c r="A46" s="97" t="s">
        <v>57</v>
      </c>
      <c r="B46" s="74">
        <v>175.44472420728397</v>
      </c>
      <c r="C46" s="74">
        <v>177.63718085091236</v>
      </c>
      <c r="D46" s="74">
        <v>183.74909572341642</v>
      </c>
      <c r="E46" s="74">
        <v>190.86051304930521</v>
      </c>
      <c r="F46" s="74">
        <v>171.28404207605655</v>
      </c>
      <c r="G46" s="74">
        <v>149.27034028773332</v>
      </c>
      <c r="H46" s="74">
        <v>150.11676966484845</v>
      </c>
      <c r="I46" s="74">
        <v>143.48746875879237</v>
      </c>
      <c r="J46" s="74">
        <v>129.41562237387456</v>
      </c>
      <c r="K46" s="74">
        <v>144.72646449445006</v>
      </c>
      <c r="L46" s="74">
        <v>118.46343118653959</v>
      </c>
      <c r="M46" s="74">
        <v>136.79466976057694</v>
      </c>
      <c r="N46" s="74">
        <v>130.79364805590231</v>
      </c>
      <c r="O46" s="74">
        <v>103.79374355229997</v>
      </c>
      <c r="P46" s="74">
        <v>93.18924403293326</v>
      </c>
      <c r="Q46" s="74">
        <v>119.62325176778982</v>
      </c>
      <c r="R46" s="74">
        <v>123.04948904809255</v>
      </c>
      <c r="S46" s="74">
        <v>125.41294356235859</v>
      </c>
      <c r="T46" s="74">
        <v>107.8854238974295</v>
      </c>
      <c r="U46" s="74">
        <v>123.94892404409219</v>
      </c>
      <c r="V46" s="74">
        <v>126.84558392880044</v>
      </c>
      <c r="W46" s="74">
        <v>114.90840728163556</v>
      </c>
      <c r="DA46" s="90" t="s">
        <v>245</v>
      </c>
    </row>
    <row r="47" spans="1:105" ht="12" customHeight="1" x14ac:dyDescent="0.25">
      <c r="A47" s="97" t="s">
        <v>56</v>
      </c>
      <c r="B47" s="74">
        <v>24.380124616176488</v>
      </c>
      <c r="C47" s="74">
        <v>20.776665512236228</v>
      </c>
      <c r="D47" s="74">
        <v>19.865936874206692</v>
      </c>
      <c r="E47" s="74">
        <v>22.738641446390364</v>
      </c>
      <c r="F47" s="74">
        <v>20.243264960201035</v>
      </c>
      <c r="G47" s="74">
        <v>21.007886387354958</v>
      </c>
      <c r="H47" s="74">
        <v>26.275649969178826</v>
      </c>
      <c r="I47" s="74">
        <v>33.145142054806485</v>
      </c>
      <c r="J47" s="74">
        <v>37.599686177370167</v>
      </c>
      <c r="K47" s="74">
        <v>37.308989851916422</v>
      </c>
      <c r="L47" s="74">
        <v>40.249187149825275</v>
      </c>
      <c r="M47" s="74">
        <v>35.150993606932992</v>
      </c>
      <c r="N47" s="74">
        <v>42.785200569433727</v>
      </c>
      <c r="O47" s="74">
        <v>35.23206361048522</v>
      </c>
      <c r="P47" s="74">
        <v>31.04930914167015</v>
      </c>
      <c r="Q47" s="74">
        <v>32.515053349149873</v>
      </c>
      <c r="R47" s="74">
        <v>35.873768600419204</v>
      </c>
      <c r="S47" s="74">
        <v>33.681017301774098</v>
      </c>
      <c r="T47" s="74">
        <v>37.648586032292059</v>
      </c>
      <c r="U47" s="74">
        <v>38.084527562816454</v>
      </c>
      <c r="V47" s="74">
        <v>37.265692175408383</v>
      </c>
      <c r="W47" s="74">
        <v>37.504561956625537</v>
      </c>
      <c r="DA47" s="90" t="s">
        <v>246</v>
      </c>
    </row>
    <row r="48" spans="1:105" ht="12" customHeight="1" x14ac:dyDescent="0.25">
      <c r="A48" s="97" t="s">
        <v>55</v>
      </c>
      <c r="B48" s="74">
        <v>45.697819649487727</v>
      </c>
      <c r="C48" s="74">
        <v>43.050148412132515</v>
      </c>
      <c r="D48" s="74">
        <v>49.86605054131185</v>
      </c>
      <c r="E48" s="74">
        <v>56.575371456584392</v>
      </c>
      <c r="F48" s="74">
        <v>60.036854048719484</v>
      </c>
      <c r="G48" s="74">
        <v>68.924736394166231</v>
      </c>
      <c r="H48" s="74">
        <v>68.852886120430313</v>
      </c>
      <c r="I48" s="74">
        <v>77.010011851666718</v>
      </c>
      <c r="J48" s="74">
        <v>78.774312765171729</v>
      </c>
      <c r="K48" s="74">
        <v>81.15840213584093</v>
      </c>
      <c r="L48" s="74">
        <v>81.069515589965889</v>
      </c>
      <c r="M48" s="74">
        <v>83.710894078682713</v>
      </c>
      <c r="N48" s="74">
        <v>77.832576961909098</v>
      </c>
      <c r="O48" s="74">
        <v>67.216395907509551</v>
      </c>
      <c r="P48" s="74">
        <v>67.044612465614151</v>
      </c>
      <c r="Q48" s="74">
        <v>71.619197173959577</v>
      </c>
      <c r="R48" s="74">
        <v>75.155874192401896</v>
      </c>
      <c r="S48" s="74">
        <v>81.692932946129773</v>
      </c>
      <c r="T48" s="74">
        <v>79.655854604867329</v>
      </c>
      <c r="U48" s="74">
        <v>80.652415063286668</v>
      </c>
      <c r="V48" s="74">
        <v>83.13763846270038</v>
      </c>
      <c r="W48" s="74">
        <v>83.67237401410901</v>
      </c>
      <c r="DA48" s="90" t="s">
        <v>247</v>
      </c>
    </row>
    <row r="49" spans="1:105" ht="12" customHeight="1" x14ac:dyDescent="0.25">
      <c r="A49" s="107" t="s">
        <v>54</v>
      </c>
      <c r="B49" s="193">
        <v>21.341744407916472</v>
      </c>
      <c r="C49" s="193">
        <v>22.742020160681555</v>
      </c>
      <c r="D49" s="193">
        <v>23.388988901701964</v>
      </c>
      <c r="E49" s="193">
        <v>24.215143845535597</v>
      </c>
      <c r="F49" s="193">
        <v>25.409505714120975</v>
      </c>
      <c r="G49" s="193">
        <v>25.00734019456673</v>
      </c>
      <c r="H49" s="193">
        <v>23.157152751424142</v>
      </c>
      <c r="I49" s="193">
        <v>23.391558058396047</v>
      </c>
      <c r="J49" s="193">
        <v>22.895381610455185</v>
      </c>
      <c r="K49" s="193">
        <v>23.618689646001702</v>
      </c>
      <c r="L49" s="193">
        <v>23.496580160519812</v>
      </c>
      <c r="M49" s="193">
        <v>25.511996612878018</v>
      </c>
      <c r="N49" s="193">
        <v>23.309866328804389</v>
      </c>
      <c r="O49" s="193">
        <v>23.9797881313938</v>
      </c>
      <c r="P49" s="193">
        <v>25.955036158067735</v>
      </c>
      <c r="Q49" s="193">
        <v>25.480389491404665</v>
      </c>
      <c r="R49" s="193">
        <v>25.326847829769743</v>
      </c>
      <c r="S49" s="193">
        <v>26.782212204733899</v>
      </c>
      <c r="T49" s="193">
        <v>25.759156197235011</v>
      </c>
      <c r="U49" s="193">
        <v>29.713540991980903</v>
      </c>
      <c r="V49" s="193">
        <v>30.263901903903712</v>
      </c>
      <c r="W49" s="193">
        <v>30.313959317611673</v>
      </c>
      <c r="DA49" s="214" t="s">
        <v>248</v>
      </c>
    </row>
    <row r="50" spans="1:105" ht="12" customHeight="1" x14ac:dyDescent="0.25">
      <c r="A50" s="209" t="s">
        <v>58</v>
      </c>
      <c r="B50" s="77">
        <v>46.420077318375675</v>
      </c>
      <c r="C50" s="77">
        <v>48.178024874196851</v>
      </c>
      <c r="D50" s="77">
        <v>50.744560980312954</v>
      </c>
      <c r="E50" s="77">
        <v>52.951527205529175</v>
      </c>
      <c r="F50" s="77">
        <v>55.560169103799893</v>
      </c>
      <c r="G50" s="77">
        <v>57.995199745637009</v>
      </c>
      <c r="H50" s="77">
        <v>59.898487323868828</v>
      </c>
      <c r="I50" s="77">
        <v>62.394538106948971</v>
      </c>
      <c r="J50" s="77">
        <v>66.788255886541918</v>
      </c>
      <c r="K50" s="77">
        <v>69.461400561386711</v>
      </c>
      <c r="L50" s="77">
        <v>71.492481098016185</v>
      </c>
      <c r="M50" s="77">
        <v>72.90522066147966</v>
      </c>
      <c r="N50" s="77">
        <v>73.793927344483706</v>
      </c>
      <c r="O50" s="77">
        <v>73.267862624622751</v>
      </c>
      <c r="P50" s="77">
        <v>73.392924598963177</v>
      </c>
      <c r="Q50" s="77">
        <v>73.125306841943768</v>
      </c>
      <c r="R50" s="77">
        <v>72.683788171104979</v>
      </c>
      <c r="S50" s="77">
        <v>73.241985988442977</v>
      </c>
      <c r="T50" s="77">
        <v>72.39672303429829</v>
      </c>
      <c r="U50" s="77">
        <v>74.47367918219166</v>
      </c>
      <c r="V50" s="77">
        <v>72.978671061431172</v>
      </c>
      <c r="W50" s="77">
        <v>75.009123913251159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0.85182771962680381</v>
      </c>
      <c r="C53" s="195">
        <f t="shared" si="34"/>
        <v>0.84577309102131026</v>
      </c>
      <c r="D53" s="195">
        <f t="shared" si="34"/>
        <v>0.84510899127918993</v>
      </c>
      <c r="E53" s="195">
        <f t="shared" si="34"/>
        <v>0.84755183760992425</v>
      </c>
      <c r="F53" s="195">
        <f t="shared" si="34"/>
        <v>0.83291874959748802</v>
      </c>
      <c r="G53" s="195">
        <f t="shared" si="34"/>
        <v>0.82000555793134733</v>
      </c>
      <c r="H53" s="195">
        <f t="shared" si="34"/>
        <v>0.8175500616591862</v>
      </c>
      <c r="I53" s="195">
        <f t="shared" si="34"/>
        <v>0.81617778742497471</v>
      </c>
      <c r="J53" s="195">
        <f t="shared" si="34"/>
        <v>0.80091332429065898</v>
      </c>
      <c r="K53" s="195">
        <f t="shared" si="34"/>
        <v>0.80503373539714629</v>
      </c>
      <c r="L53" s="195">
        <f t="shared" si="34"/>
        <v>0.78644374986164278</v>
      </c>
      <c r="M53" s="195">
        <f t="shared" si="34"/>
        <v>0.7940959600325681</v>
      </c>
      <c r="N53" s="195">
        <f t="shared" si="34"/>
        <v>0.78826196600235443</v>
      </c>
      <c r="O53" s="195">
        <f t="shared" si="34"/>
        <v>0.75858216773680243</v>
      </c>
      <c r="P53" s="195">
        <f t="shared" si="34"/>
        <v>0.7474705290215673</v>
      </c>
      <c r="Q53" s="195">
        <f t="shared" si="34"/>
        <v>0.77315863859763989</v>
      </c>
      <c r="R53" s="195">
        <f t="shared" ref="R53:V53" si="35">IF(R45=0,0,R45/R$44)</f>
        <v>0.78113210580540249</v>
      </c>
      <c r="S53" s="195">
        <f t="shared" si="35"/>
        <v>0.78509506378476712</v>
      </c>
      <c r="T53" s="195">
        <f t="shared" si="35"/>
        <v>0.77610120303094743</v>
      </c>
      <c r="U53" s="195">
        <f t="shared" si="35"/>
        <v>0.78529992090275391</v>
      </c>
      <c r="V53" s="195">
        <f t="shared" si="35"/>
        <v>0.79178190153700279</v>
      </c>
      <c r="W53" s="195">
        <f t="shared" ref="W53" si="36">IF(W45=0,0,W45/W$44)</f>
        <v>0.78029504225803004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0.56001726767803273</v>
      </c>
      <c r="C54" s="196">
        <f t="shared" si="37"/>
        <v>0.56864998915714504</v>
      </c>
      <c r="D54" s="196">
        <f t="shared" si="37"/>
        <v>0.56086962303563004</v>
      </c>
      <c r="E54" s="196">
        <f t="shared" si="37"/>
        <v>0.54948999628013406</v>
      </c>
      <c r="F54" s="196">
        <f t="shared" si="37"/>
        <v>0.51508755976962473</v>
      </c>
      <c r="G54" s="196">
        <f t="shared" si="37"/>
        <v>0.46327681834581058</v>
      </c>
      <c r="H54" s="196">
        <f t="shared" si="37"/>
        <v>0.45725353999648727</v>
      </c>
      <c r="I54" s="196">
        <f t="shared" si="37"/>
        <v>0.42273225805150194</v>
      </c>
      <c r="J54" s="196">
        <f t="shared" si="37"/>
        <v>0.38577030798706397</v>
      </c>
      <c r="K54" s="196">
        <f t="shared" si="37"/>
        <v>0.40622241912216839</v>
      </c>
      <c r="L54" s="196">
        <f t="shared" si="37"/>
        <v>0.35386387147532794</v>
      </c>
      <c r="M54" s="196">
        <f t="shared" si="37"/>
        <v>0.38634510524972077</v>
      </c>
      <c r="N54" s="196">
        <f t="shared" si="37"/>
        <v>0.37528819640478106</v>
      </c>
      <c r="O54" s="196">
        <f t="shared" si="37"/>
        <v>0.34200070362715196</v>
      </c>
      <c r="P54" s="196">
        <f t="shared" si="37"/>
        <v>0.3206444030552934</v>
      </c>
      <c r="Q54" s="196">
        <f t="shared" si="37"/>
        <v>0.37108222116639566</v>
      </c>
      <c r="R54" s="196">
        <f t="shared" ref="R54:V54" si="38">IF(R46=0,0,R46/R$44)</f>
        <v>0.37053080511265507</v>
      </c>
      <c r="S54" s="196">
        <f t="shared" si="38"/>
        <v>0.36798374966356129</v>
      </c>
      <c r="T54" s="196">
        <f t="shared" si="38"/>
        <v>0.33365345292889848</v>
      </c>
      <c r="U54" s="196">
        <f t="shared" si="38"/>
        <v>0.35733220230978763</v>
      </c>
      <c r="V54" s="196">
        <f t="shared" si="38"/>
        <v>0.36190774509789214</v>
      </c>
      <c r="W54" s="196">
        <f t="shared" ref="W54" si="39">IF(W46=0,0,W46/W$44)</f>
        <v>0.33657167886944023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7.7821039275424719E-2</v>
      </c>
      <c r="C55" s="197">
        <f t="shared" si="40"/>
        <v>6.6510009681872748E-2</v>
      </c>
      <c r="D55" s="197">
        <f t="shared" si="40"/>
        <v>6.0638124405561378E-2</v>
      </c>
      <c r="E55" s="197">
        <f t="shared" si="40"/>
        <v>6.5464856004890784E-2</v>
      </c>
      <c r="F55" s="197">
        <f t="shared" si="40"/>
        <v>6.0875805029693877E-2</v>
      </c>
      <c r="G55" s="197">
        <f t="shared" si="40"/>
        <v>6.5200271848672539E-2</v>
      </c>
      <c r="H55" s="197">
        <f t="shared" si="40"/>
        <v>8.0035255161295768E-2</v>
      </c>
      <c r="I55" s="197">
        <f t="shared" si="40"/>
        <v>9.7649786880135273E-2</v>
      </c>
      <c r="J55" s="197">
        <f t="shared" si="40"/>
        <v>0.11207953298680863</v>
      </c>
      <c r="K55" s="197">
        <f t="shared" si="40"/>
        <v>0.10471994991096538</v>
      </c>
      <c r="L55" s="197">
        <f t="shared" si="40"/>
        <v>0.1202289436150531</v>
      </c>
      <c r="M55" s="197">
        <f t="shared" si="40"/>
        <v>9.9275902697610441E-2</v>
      </c>
      <c r="N55" s="197">
        <f t="shared" si="40"/>
        <v>0.12276422435787394</v>
      </c>
      <c r="O55" s="197">
        <f t="shared" si="40"/>
        <v>0.1160897577506782</v>
      </c>
      <c r="P55" s="197">
        <f t="shared" si="40"/>
        <v>0.10683408045988328</v>
      </c>
      <c r="Q55" s="197">
        <f t="shared" si="40"/>
        <v>0.10086465666029699</v>
      </c>
      <c r="R55" s="197">
        <f t="shared" ref="R55:V55" si="41">IF(R47=0,0,R47/R$44)</f>
        <v>0.1080243117201669</v>
      </c>
      <c r="S55" s="197">
        <f t="shared" si="41"/>
        <v>9.8826059632572627E-2</v>
      </c>
      <c r="T55" s="197">
        <f t="shared" si="41"/>
        <v>0.11643445679471662</v>
      </c>
      <c r="U55" s="197">
        <f t="shared" si="41"/>
        <v>0.10979383817085786</v>
      </c>
      <c r="V55" s="197">
        <f t="shared" si="41"/>
        <v>0.10632410058740745</v>
      </c>
      <c r="W55" s="197">
        <f t="shared" ref="W55" si="42">IF(W47=0,0,W47/W$44)</f>
        <v>0.10985247887098487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0.14586684332960492</v>
      </c>
      <c r="C56" s="197">
        <f t="shared" si="43"/>
        <v>0.13781161303341471</v>
      </c>
      <c r="D56" s="197">
        <f t="shared" si="43"/>
        <v>0.15220947270118756</v>
      </c>
      <c r="E56" s="197">
        <f t="shared" si="43"/>
        <v>0.1628812589600179</v>
      </c>
      <c r="F56" s="197">
        <f t="shared" si="43"/>
        <v>0.18054359456596961</v>
      </c>
      <c r="G56" s="197">
        <f t="shared" si="43"/>
        <v>0.21391545380322993</v>
      </c>
      <c r="H56" s="197">
        <f t="shared" si="43"/>
        <v>0.20972490940107089</v>
      </c>
      <c r="I56" s="197">
        <f t="shared" si="43"/>
        <v>0.22688124952119329</v>
      </c>
      <c r="J56" s="197">
        <f t="shared" si="43"/>
        <v>0.23481547543849129</v>
      </c>
      <c r="K56" s="197">
        <f t="shared" si="43"/>
        <v>0.22779774634082439</v>
      </c>
      <c r="L56" s="197">
        <f t="shared" si="43"/>
        <v>0.24216395184537259</v>
      </c>
      <c r="M56" s="197">
        <f t="shared" si="43"/>
        <v>0.23642218106876403</v>
      </c>
      <c r="N56" s="197">
        <f t="shared" si="43"/>
        <v>0.22332619254634392</v>
      </c>
      <c r="O56" s="197">
        <f t="shared" si="43"/>
        <v>0.22147823085373328</v>
      </c>
      <c r="P56" s="197">
        <f t="shared" si="43"/>
        <v>0.23068627678225484</v>
      </c>
      <c r="Q56" s="197">
        <f t="shared" si="43"/>
        <v>0.22216927204969258</v>
      </c>
      <c r="R56" s="197">
        <f t="shared" ref="R56:V56" si="44">IF(R48=0,0,R48/R$44)</f>
        <v>0.22631192367302044</v>
      </c>
      <c r="S56" s="197">
        <f t="shared" si="44"/>
        <v>0.23970150873289459</v>
      </c>
      <c r="T56" s="197">
        <f t="shared" si="44"/>
        <v>0.24634885765647457</v>
      </c>
      <c r="U56" s="197">
        <f t="shared" si="44"/>
        <v>0.23251274925077459</v>
      </c>
      <c r="V56" s="197">
        <f t="shared" si="44"/>
        <v>0.2372030175342047</v>
      </c>
      <c r="W56" s="197">
        <f t="shared" ref="W56" si="45">IF(W48=0,0,W48/W$44)</f>
        <v>0.24507999077819564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6.8122569343741571E-2</v>
      </c>
      <c r="C57" s="198">
        <f t="shared" si="46"/>
        <v>7.2801479148877857E-2</v>
      </c>
      <c r="D57" s="198">
        <f t="shared" si="46"/>
        <v>7.1391771136810972E-2</v>
      </c>
      <c r="E57" s="198">
        <f t="shared" si="46"/>
        <v>6.9715726364881547E-2</v>
      </c>
      <c r="F57" s="198">
        <f t="shared" si="46"/>
        <v>7.6411790232199753E-2</v>
      </c>
      <c r="G57" s="198">
        <f t="shared" si="46"/>
        <v>7.7613013933634289E-2</v>
      </c>
      <c r="H57" s="198">
        <f t="shared" si="46"/>
        <v>7.053635710033232E-2</v>
      </c>
      <c r="I57" s="198">
        <f t="shared" si="46"/>
        <v>6.8914492972144276E-2</v>
      </c>
      <c r="J57" s="198">
        <f t="shared" si="46"/>
        <v>6.824800787829513E-2</v>
      </c>
      <c r="K57" s="198">
        <f t="shared" si="46"/>
        <v>6.6293620023188282E-2</v>
      </c>
      <c r="L57" s="198">
        <f t="shared" si="46"/>
        <v>7.018698292588936E-2</v>
      </c>
      <c r="M57" s="198">
        <f t="shared" si="46"/>
        <v>7.2052771016472894E-2</v>
      </c>
      <c r="N57" s="198">
        <f t="shared" si="46"/>
        <v>6.6883352693355574E-2</v>
      </c>
      <c r="O57" s="198">
        <f t="shared" si="46"/>
        <v>7.9013475505238948E-2</v>
      </c>
      <c r="P57" s="198">
        <f t="shared" si="46"/>
        <v>8.9305768724135745E-2</v>
      </c>
      <c r="Q57" s="198">
        <f t="shared" si="46"/>
        <v>7.904248872125462E-2</v>
      </c>
      <c r="R57" s="198">
        <f t="shared" ref="R57:V57" si="47">IF(R49=0,0,R49/R$44)</f>
        <v>7.6265065299560092E-2</v>
      </c>
      <c r="S57" s="198">
        <f t="shared" si="47"/>
        <v>7.8583745755738538E-2</v>
      </c>
      <c r="T57" s="198">
        <f t="shared" si="47"/>
        <v>7.9664435650857859E-2</v>
      </c>
      <c r="U57" s="198">
        <f t="shared" si="47"/>
        <v>8.5661131171333921E-2</v>
      </c>
      <c r="V57" s="198">
        <f t="shared" si="47"/>
        <v>8.6347038317498445E-2</v>
      </c>
      <c r="W57" s="198">
        <f t="shared" ref="W57" si="48">IF(W49=0,0,W49/W$44)</f>
        <v>8.8790893739409321E-2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0.14817228037319621</v>
      </c>
      <c r="C58" s="195">
        <f t="shared" si="49"/>
        <v>0.15422690897868971</v>
      </c>
      <c r="D58" s="195">
        <f t="shared" si="49"/>
        <v>0.15489100872081013</v>
      </c>
      <c r="E58" s="195">
        <f t="shared" si="49"/>
        <v>0.15244816239007569</v>
      </c>
      <c r="F58" s="195">
        <f t="shared" si="49"/>
        <v>0.16708125040251187</v>
      </c>
      <c r="G58" s="195">
        <f t="shared" si="49"/>
        <v>0.17999444206865262</v>
      </c>
      <c r="H58" s="195">
        <f t="shared" si="49"/>
        <v>0.18244993834081377</v>
      </c>
      <c r="I58" s="195">
        <f t="shared" si="49"/>
        <v>0.18382221257502523</v>
      </c>
      <c r="J58" s="195">
        <f t="shared" si="49"/>
        <v>0.19908667570934113</v>
      </c>
      <c r="K58" s="195">
        <f t="shared" si="49"/>
        <v>0.19496626460285366</v>
      </c>
      <c r="L58" s="195">
        <f t="shared" si="49"/>
        <v>0.21355625013835716</v>
      </c>
      <c r="M58" s="195">
        <f t="shared" si="49"/>
        <v>0.20590403996743187</v>
      </c>
      <c r="N58" s="195">
        <f t="shared" si="49"/>
        <v>0.21173803399764565</v>
      </c>
      <c r="O58" s="195">
        <f t="shared" si="49"/>
        <v>0.24141783226319749</v>
      </c>
      <c r="P58" s="195">
        <f t="shared" si="49"/>
        <v>0.25252947097843276</v>
      </c>
      <c r="Q58" s="195">
        <f t="shared" si="49"/>
        <v>0.22684136140236008</v>
      </c>
      <c r="R58" s="195">
        <f t="shared" ref="R58:V58" si="50">IF(R50=0,0,R50/R$44)</f>
        <v>0.21886789419459748</v>
      </c>
      <c r="S58" s="195">
        <f t="shared" si="50"/>
        <v>0.21490493621523279</v>
      </c>
      <c r="T58" s="195">
        <f t="shared" si="50"/>
        <v>0.2238987969690526</v>
      </c>
      <c r="U58" s="195">
        <f t="shared" si="50"/>
        <v>0.21470007909724598</v>
      </c>
      <c r="V58" s="195">
        <f t="shared" si="50"/>
        <v>0.20821809846299724</v>
      </c>
      <c r="W58" s="195">
        <f t="shared" ref="W58" si="51">IF(W50=0,0,W50/W$44)</f>
        <v>0.21970495774196999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555.5017787446518</v>
      </c>
      <c r="C62" s="22">
        <v>558.87074853268859</v>
      </c>
      <c r="D62" s="22">
        <v>570.42415090054169</v>
      </c>
      <c r="E62" s="22">
        <v>590.78512581764016</v>
      </c>
      <c r="F62" s="22">
        <v>530.76618761027078</v>
      </c>
      <c r="G62" s="22">
        <v>463.58824068000001</v>
      </c>
      <c r="H62" s="22">
        <v>467.1071495999999</v>
      </c>
      <c r="I62" s="22">
        <v>441.41510484000003</v>
      </c>
      <c r="J62" s="22">
        <v>393.99381576000002</v>
      </c>
      <c r="K62" s="22">
        <v>431.40048876000003</v>
      </c>
      <c r="L62" s="22">
        <v>368.52437123999999</v>
      </c>
      <c r="M62" s="22">
        <v>418.37559912000006</v>
      </c>
      <c r="N62" s="22">
        <v>405.32149979999997</v>
      </c>
      <c r="O62" s="22">
        <v>332.49707172000001</v>
      </c>
      <c r="P62" s="22">
        <v>301.66213391999997</v>
      </c>
      <c r="Q62" s="22">
        <v>352.40139683999996</v>
      </c>
      <c r="R62" s="22">
        <v>355.28495003999996</v>
      </c>
      <c r="S62" s="22">
        <v>348.41272788000003</v>
      </c>
      <c r="T62" s="22">
        <v>283.97317176000001</v>
      </c>
      <c r="U62" s="22">
        <v>327.36000419999999</v>
      </c>
      <c r="V62" s="22">
        <v>323.16810984</v>
      </c>
      <c r="W62" s="22">
        <v>293.12268588000006</v>
      </c>
      <c r="DA62" s="57" t="s">
        <v>250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555.5017787446518</v>
      </c>
      <c r="C64" s="98">
        <v>558.87074853268859</v>
      </c>
      <c r="D64" s="98">
        <v>570.42415090054169</v>
      </c>
      <c r="E64" s="98">
        <v>590.78512581764016</v>
      </c>
      <c r="F64" s="98">
        <v>530.76618761027078</v>
      </c>
      <c r="G64" s="98">
        <v>463.58824068000001</v>
      </c>
      <c r="H64" s="98">
        <v>467.1071495999999</v>
      </c>
      <c r="I64" s="98">
        <v>441.41510484000003</v>
      </c>
      <c r="J64" s="98">
        <v>393.99381576000002</v>
      </c>
      <c r="K64" s="98">
        <v>431.40048876000003</v>
      </c>
      <c r="L64" s="98">
        <v>368.52437123999999</v>
      </c>
      <c r="M64" s="98">
        <v>418.37559912000006</v>
      </c>
      <c r="N64" s="98">
        <v>405.32149979999997</v>
      </c>
      <c r="O64" s="98">
        <v>332.49707172000001</v>
      </c>
      <c r="P64" s="98">
        <v>301.66213391999997</v>
      </c>
      <c r="Q64" s="98">
        <v>352.40139683999996</v>
      </c>
      <c r="R64" s="98">
        <v>355.28495003999996</v>
      </c>
      <c r="S64" s="98">
        <v>348.41272788000003</v>
      </c>
      <c r="T64" s="98">
        <v>283.97317176000001</v>
      </c>
      <c r="U64" s="98">
        <v>327.36000419999999</v>
      </c>
      <c r="V64" s="98">
        <v>323.16810984</v>
      </c>
      <c r="W64" s="98">
        <v>293.12268588000006</v>
      </c>
      <c r="DA64" s="63"/>
    </row>
    <row r="65" spans="1:105" ht="12" customHeight="1" x14ac:dyDescent="0.25">
      <c r="A65" s="97" t="s">
        <v>74</v>
      </c>
      <c r="B65" s="98">
        <v>158.18536476000003</v>
      </c>
      <c r="C65" s="98">
        <v>158.18536476000003</v>
      </c>
      <c r="D65" s="98">
        <v>161.17002000000002</v>
      </c>
      <c r="E65" s="98">
        <v>173.10864096</v>
      </c>
      <c r="F65" s="98">
        <v>167.13933048000001</v>
      </c>
      <c r="G65" s="98">
        <v>158.18536476000003</v>
      </c>
      <c r="H65" s="98">
        <v>104.46202476000001</v>
      </c>
      <c r="I65" s="98">
        <v>107.44668</v>
      </c>
      <c r="J65" s="98">
        <v>101.47736952000001</v>
      </c>
      <c r="K65" s="98">
        <v>107.44668</v>
      </c>
      <c r="L65" s="98">
        <v>101.47736952000001</v>
      </c>
      <c r="M65" s="98">
        <v>113.41599048000002</v>
      </c>
      <c r="N65" s="98">
        <v>110.43133524000002</v>
      </c>
      <c r="O65" s="98">
        <v>98.49271428000003</v>
      </c>
      <c r="P65" s="98">
        <v>92.52363096000002</v>
      </c>
      <c r="Q65" s="98">
        <v>101.47736952000001</v>
      </c>
      <c r="R65" s="98">
        <v>104.46202476000001</v>
      </c>
      <c r="S65" s="98">
        <v>96.901912800000005</v>
      </c>
      <c r="T65" s="98">
        <v>84.906728999999999</v>
      </c>
      <c r="U65" s="98">
        <v>95.943979080000005</v>
      </c>
      <c r="V65" s="98">
        <v>93.439767240000023</v>
      </c>
      <c r="W65" s="98">
        <v>99.87475572000001</v>
      </c>
      <c r="DA65" s="63" t="s">
        <v>252</v>
      </c>
    </row>
    <row r="66" spans="1:105" ht="12" customHeight="1" x14ac:dyDescent="0.25">
      <c r="A66" s="97" t="s">
        <v>201</v>
      </c>
      <c r="B66" s="98">
        <v>397.31641398465177</v>
      </c>
      <c r="C66" s="98">
        <v>400.68538377268857</v>
      </c>
      <c r="D66" s="98">
        <v>409.25413090054167</v>
      </c>
      <c r="E66" s="98">
        <v>417.67648485764016</v>
      </c>
      <c r="F66" s="98">
        <v>363.62685713027076</v>
      </c>
      <c r="G66" s="98">
        <v>305.40287591999999</v>
      </c>
      <c r="H66" s="98">
        <v>362.64512483999988</v>
      </c>
      <c r="I66" s="98">
        <v>333.96842484000001</v>
      </c>
      <c r="J66" s="98">
        <v>292.51644623999999</v>
      </c>
      <c r="K66" s="98">
        <v>323.95380876000002</v>
      </c>
      <c r="L66" s="98">
        <v>267.04700171999997</v>
      </c>
      <c r="M66" s="98">
        <v>304.95960864000006</v>
      </c>
      <c r="N66" s="98">
        <v>294.89016455999996</v>
      </c>
      <c r="O66" s="98">
        <v>234.00435743999998</v>
      </c>
      <c r="P66" s="98">
        <v>209.13850295999995</v>
      </c>
      <c r="Q66" s="98">
        <v>250.92402731999994</v>
      </c>
      <c r="R66" s="98">
        <v>250.82292527999994</v>
      </c>
      <c r="S66" s="98">
        <v>251.51081508000004</v>
      </c>
      <c r="T66" s="98">
        <v>199.06644276000003</v>
      </c>
      <c r="U66" s="98">
        <v>231.41602511999997</v>
      </c>
      <c r="V66" s="98">
        <v>229.72834259999996</v>
      </c>
      <c r="W66" s="98">
        <v>193.24793016000007</v>
      </c>
      <c r="DA66" s="63" t="s">
        <v>253</v>
      </c>
    </row>
    <row r="67" spans="1:105" ht="12" customHeight="1" x14ac:dyDescent="0.25">
      <c r="A67" s="73" t="s">
        <v>192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555.5017787446518</v>
      </c>
      <c r="C78" s="203">
        <f t="shared" si="52"/>
        <v>558.87074853268859</v>
      </c>
      <c r="D78" s="203">
        <f t="shared" si="52"/>
        <v>570.42415090054169</v>
      </c>
      <c r="E78" s="203">
        <f t="shared" si="52"/>
        <v>590.78512581764028</v>
      </c>
      <c r="F78" s="203">
        <f t="shared" si="52"/>
        <v>530.76618761027078</v>
      </c>
      <c r="G78" s="203">
        <f t="shared" si="52"/>
        <v>463.58824067999996</v>
      </c>
      <c r="H78" s="203">
        <f t="shared" si="52"/>
        <v>467.10714959999984</v>
      </c>
      <c r="I78" s="203">
        <f t="shared" si="52"/>
        <v>441.41510484000014</v>
      </c>
      <c r="J78" s="203">
        <f t="shared" si="52"/>
        <v>393.99381576000007</v>
      </c>
      <c r="K78" s="203">
        <f t="shared" si="52"/>
        <v>431.40048876000003</v>
      </c>
      <c r="L78" s="203">
        <f t="shared" si="52"/>
        <v>368.52437123999999</v>
      </c>
      <c r="M78" s="203">
        <f t="shared" si="52"/>
        <v>418.37559912000006</v>
      </c>
      <c r="N78" s="203">
        <f t="shared" si="52"/>
        <v>405.32149980000014</v>
      </c>
      <c r="O78" s="203">
        <f t="shared" si="52"/>
        <v>332.49707172000001</v>
      </c>
      <c r="P78" s="203">
        <f t="shared" si="52"/>
        <v>301.6621339199998</v>
      </c>
      <c r="Q78" s="203">
        <f t="shared" si="52"/>
        <v>352.40139684000002</v>
      </c>
      <c r="R78" s="203">
        <f t="shared" ref="R78:V78" si="53">R79+R84</f>
        <v>355.28495003999996</v>
      </c>
      <c r="S78" s="203">
        <f t="shared" si="53"/>
        <v>348.41272787999975</v>
      </c>
      <c r="T78" s="203">
        <f t="shared" si="53"/>
        <v>283.97317176000001</v>
      </c>
      <c r="U78" s="203">
        <f t="shared" si="53"/>
        <v>327.36000419999982</v>
      </c>
      <c r="V78" s="203">
        <f t="shared" si="53"/>
        <v>323.16810984</v>
      </c>
      <c r="W78" s="203">
        <f t="shared" ref="W78" si="54">W79+W84</f>
        <v>293.12268588000018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555.5017787446518</v>
      </c>
      <c r="C79" s="192">
        <f t="shared" si="55"/>
        <v>558.87074853268859</v>
      </c>
      <c r="D79" s="192">
        <f t="shared" si="55"/>
        <v>570.42415090054169</v>
      </c>
      <c r="E79" s="192">
        <f t="shared" si="55"/>
        <v>590.78512581764028</v>
      </c>
      <c r="F79" s="192">
        <f t="shared" si="55"/>
        <v>530.76618761027078</v>
      </c>
      <c r="G79" s="192">
        <f t="shared" si="55"/>
        <v>463.58824067999996</v>
      </c>
      <c r="H79" s="192">
        <f t="shared" si="55"/>
        <v>467.10714959999984</v>
      </c>
      <c r="I79" s="192">
        <f t="shared" si="55"/>
        <v>441.41510484000014</v>
      </c>
      <c r="J79" s="192">
        <f t="shared" si="55"/>
        <v>393.99381576000007</v>
      </c>
      <c r="K79" s="192">
        <f t="shared" si="55"/>
        <v>431.40048876000003</v>
      </c>
      <c r="L79" s="192">
        <f t="shared" si="55"/>
        <v>368.52437123999999</v>
      </c>
      <c r="M79" s="192">
        <f t="shared" si="55"/>
        <v>418.37559912000006</v>
      </c>
      <c r="N79" s="192">
        <f t="shared" si="55"/>
        <v>405.32149980000014</v>
      </c>
      <c r="O79" s="192">
        <f t="shared" si="55"/>
        <v>332.49707172000001</v>
      </c>
      <c r="P79" s="192">
        <f t="shared" si="55"/>
        <v>301.6621339199998</v>
      </c>
      <c r="Q79" s="192">
        <f t="shared" si="55"/>
        <v>352.40139684000002</v>
      </c>
      <c r="R79" s="192">
        <f t="shared" ref="R79:V79" si="56">SUM(R80:R83)</f>
        <v>355.28495003999996</v>
      </c>
      <c r="S79" s="192">
        <f t="shared" si="56"/>
        <v>348.41272787999975</v>
      </c>
      <c r="T79" s="192">
        <f t="shared" si="56"/>
        <v>283.97317176000001</v>
      </c>
      <c r="U79" s="192">
        <f t="shared" si="56"/>
        <v>327.36000419999982</v>
      </c>
      <c r="V79" s="192">
        <f t="shared" si="56"/>
        <v>323.16810984</v>
      </c>
      <c r="W79" s="192">
        <f t="shared" ref="W79" si="57">SUM(W80:W83)</f>
        <v>293.12268588000018</v>
      </c>
      <c r="DA79" s="213" t="s">
        <v>264</v>
      </c>
    </row>
    <row r="80" spans="1:105" ht="12" customHeight="1" x14ac:dyDescent="0.25">
      <c r="A80" s="97" t="s">
        <v>57</v>
      </c>
      <c r="B80" s="74">
        <v>498.1281938169198</v>
      </c>
      <c r="C80" s="74">
        <v>502.38833859567745</v>
      </c>
      <c r="D80" s="74">
        <v>513.18215552317497</v>
      </c>
      <c r="E80" s="74">
        <v>530.7698686795942</v>
      </c>
      <c r="F80" s="74">
        <v>469.87256189440319</v>
      </c>
      <c r="G80" s="74">
        <v>403.29769754455424</v>
      </c>
      <c r="H80" s="74">
        <v>408.98770599588528</v>
      </c>
      <c r="I80" s="74">
        <v>380.05925852278295</v>
      </c>
      <c r="J80" s="74">
        <v>333.22493694895161</v>
      </c>
      <c r="K80" s="74">
        <v>370.10176835083291</v>
      </c>
      <c r="L80" s="74">
        <v>307.30165510842187</v>
      </c>
      <c r="M80" s="74">
        <v>354.62682930378935</v>
      </c>
      <c r="N80" s="74">
        <v>342.25758745867125</v>
      </c>
      <c r="O80" s="74">
        <v>270.57190239442934</v>
      </c>
      <c r="P80" s="74">
        <v>240.12781800308264</v>
      </c>
      <c r="Q80" s="74">
        <v>289.15549028126065</v>
      </c>
      <c r="R80" s="74">
        <v>291.99939427838899</v>
      </c>
      <c r="S80" s="74">
        <v>283.89266965407268</v>
      </c>
      <c r="T80" s="74">
        <v>219.16413107817152</v>
      </c>
      <c r="U80" s="74">
        <v>251.49036917231012</v>
      </c>
      <c r="V80" s="74">
        <v>250.79198419001975</v>
      </c>
      <c r="W80" s="74">
        <v>220.66498943488921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13.145885260691555</v>
      </c>
      <c r="C82" s="74">
        <v>12.267598348003153</v>
      </c>
      <c r="D82" s="74">
        <v>13.14080573373389</v>
      </c>
      <c r="E82" s="74">
        <v>13.966669082286618</v>
      </c>
      <c r="F82" s="74">
        <v>13.941681374773905</v>
      </c>
      <c r="G82" s="74">
        <v>14.769031902447086</v>
      </c>
      <c r="H82" s="74">
        <v>16.696804966067678</v>
      </c>
      <c r="I82" s="74">
        <v>17.834038404923358</v>
      </c>
      <c r="J82" s="74">
        <v>17.910871687165844</v>
      </c>
      <c r="K82" s="74">
        <v>18.095825455548258</v>
      </c>
      <c r="L82" s="74">
        <v>17.991464451781351</v>
      </c>
      <c r="M82" s="74">
        <v>17.951253967459717</v>
      </c>
      <c r="N82" s="74">
        <v>17.824214750471999</v>
      </c>
      <c r="O82" s="74">
        <v>17.459788789554935</v>
      </c>
      <c r="P82" s="74">
        <v>17.938359239626525</v>
      </c>
      <c r="Q82" s="74">
        <v>18.779208012716751</v>
      </c>
      <c r="R82" s="74">
        <v>19.344697849191537</v>
      </c>
      <c r="S82" s="74">
        <v>20.055176190389279</v>
      </c>
      <c r="T82" s="74">
        <v>20.164945141828586</v>
      </c>
      <c r="U82" s="74">
        <v>26.939610807689647</v>
      </c>
      <c r="V82" s="74">
        <v>26.591901449979979</v>
      </c>
      <c r="W82" s="74">
        <v>24.518569385110759</v>
      </c>
      <c r="DA82" s="90" t="s">
        <v>267</v>
      </c>
    </row>
    <row r="83" spans="1:105" ht="12" customHeight="1" x14ac:dyDescent="0.25">
      <c r="A83" s="107" t="s">
        <v>54</v>
      </c>
      <c r="B83" s="193">
        <v>44.227699667040447</v>
      </c>
      <c r="C83" s="193">
        <v>44.214811589007994</v>
      </c>
      <c r="D83" s="193">
        <v>44.101189643632807</v>
      </c>
      <c r="E83" s="193">
        <v>46.048588055759367</v>
      </c>
      <c r="F83" s="193">
        <v>46.951944341093672</v>
      </c>
      <c r="G83" s="193">
        <v>45.521511232998634</v>
      </c>
      <c r="H83" s="193">
        <v>41.422638638046877</v>
      </c>
      <c r="I83" s="193">
        <v>43.521807912293781</v>
      </c>
      <c r="J83" s="193">
        <v>42.858007123882587</v>
      </c>
      <c r="K83" s="193">
        <v>43.202894953618831</v>
      </c>
      <c r="L83" s="193">
        <v>43.231251679796813</v>
      </c>
      <c r="M83" s="193">
        <v>45.797515848751026</v>
      </c>
      <c r="N83" s="193">
        <v>45.239697590856906</v>
      </c>
      <c r="O83" s="193">
        <v>44.465380536015765</v>
      </c>
      <c r="P83" s="193">
        <v>43.595956677290644</v>
      </c>
      <c r="Q83" s="193">
        <v>44.466698546022606</v>
      </c>
      <c r="R83" s="193">
        <v>43.940857912419382</v>
      </c>
      <c r="S83" s="193">
        <v>44.464882035537805</v>
      </c>
      <c r="T83" s="193">
        <v>44.644095539999888</v>
      </c>
      <c r="U83" s="193">
        <v>48.930024220000071</v>
      </c>
      <c r="V83" s="193">
        <v>45.784224200000253</v>
      </c>
      <c r="W83" s="193">
        <v>47.939127060000189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0.8967175495686307</v>
      </c>
      <c r="C88" s="196">
        <f t="shared" si="64"/>
        <v>0.89893475354488439</v>
      </c>
      <c r="D88" s="196">
        <f t="shared" si="64"/>
        <v>0.89965011949967855</v>
      </c>
      <c r="E88" s="196">
        <f t="shared" si="64"/>
        <v>0.8984144073448268</v>
      </c>
      <c r="F88" s="196">
        <f t="shared" si="64"/>
        <v>0.88527222129571603</v>
      </c>
      <c r="G88" s="196">
        <f t="shared" si="64"/>
        <v>0.86994807494035997</v>
      </c>
      <c r="H88" s="196">
        <f t="shared" si="64"/>
        <v>0.87557577816163967</v>
      </c>
      <c r="I88" s="196">
        <f t="shared" si="64"/>
        <v>0.8610019330003289</v>
      </c>
      <c r="J88" s="196">
        <f t="shared" si="64"/>
        <v>0.84576184604870652</v>
      </c>
      <c r="K88" s="196">
        <f t="shared" si="64"/>
        <v>0.8579076241073309</v>
      </c>
      <c r="L88" s="196">
        <f t="shared" si="64"/>
        <v>0.833870644903137</v>
      </c>
      <c r="M88" s="196">
        <f t="shared" si="64"/>
        <v>0.84762789715676978</v>
      </c>
      <c r="N88" s="196">
        <f t="shared" si="64"/>
        <v>0.84441014756817279</v>
      </c>
      <c r="O88" s="196">
        <f t="shared" si="64"/>
        <v>0.81375724903310231</v>
      </c>
      <c r="P88" s="196">
        <f t="shared" si="64"/>
        <v>0.79601577726279715</v>
      </c>
      <c r="Q88" s="196">
        <f t="shared" si="64"/>
        <v>0.82052878585082689</v>
      </c>
      <c r="R88" s="196">
        <f t="shared" ref="R88:V88" si="65">IF(R80=0,0,R80/R$78)</f>
        <v>0.82187380649113917</v>
      </c>
      <c r="S88" s="196">
        <f t="shared" si="65"/>
        <v>0.81481716061719467</v>
      </c>
      <c r="T88" s="196">
        <f t="shared" si="65"/>
        <v>0.77177759335448115</v>
      </c>
      <c r="U88" s="196">
        <f t="shared" si="65"/>
        <v>0.76823792138841329</v>
      </c>
      <c r="V88" s="196">
        <f t="shared" si="65"/>
        <v>0.77604186970733724</v>
      </c>
      <c r="W88" s="196">
        <f t="shared" ref="W88" si="66">IF(W80=0,0,W80/W$78)</f>
        <v>0.75280761286837417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2.3664884188848549E-2</v>
      </c>
      <c r="C90" s="197">
        <f t="shared" si="70"/>
        <v>2.1950689636578136E-2</v>
      </c>
      <c r="D90" s="197">
        <f t="shared" si="70"/>
        <v>2.3036902825709953E-2</v>
      </c>
      <c r="E90" s="197">
        <f t="shared" si="70"/>
        <v>2.3640861071031364E-2</v>
      </c>
      <c r="F90" s="197">
        <f t="shared" si="70"/>
        <v>2.6267086525509714E-2</v>
      </c>
      <c r="G90" s="197">
        <f t="shared" si="70"/>
        <v>3.1858081388741855E-2</v>
      </c>
      <c r="H90" s="197">
        <f t="shared" si="70"/>
        <v>3.5745128243842413E-2</v>
      </c>
      <c r="I90" s="197">
        <f t="shared" si="70"/>
        <v>4.0401966786767905E-2</v>
      </c>
      <c r="J90" s="197">
        <f t="shared" si="70"/>
        <v>4.5459778734385482E-2</v>
      </c>
      <c r="K90" s="197">
        <f t="shared" si="70"/>
        <v>4.1946696693743117E-2</v>
      </c>
      <c r="L90" s="197">
        <f t="shared" si="70"/>
        <v>4.8820283964515557E-2</v>
      </c>
      <c r="M90" s="197">
        <f t="shared" si="70"/>
        <v>4.2907029007470558E-2</v>
      </c>
      <c r="N90" s="197">
        <f t="shared" si="70"/>
        <v>4.3975497868400992E-2</v>
      </c>
      <c r="O90" s="197">
        <f t="shared" si="70"/>
        <v>5.2511105433909036E-2</v>
      </c>
      <c r="P90" s="197">
        <f t="shared" si="70"/>
        <v>5.946506777805842E-2</v>
      </c>
      <c r="Q90" s="197">
        <f t="shared" si="70"/>
        <v>5.3289255323931167E-2</v>
      </c>
      <c r="R90" s="197">
        <f t="shared" ref="R90:V90" si="71">IF(R82=0,0,R82/R$78)</f>
        <v>5.4448402182568113E-2</v>
      </c>
      <c r="S90" s="197">
        <f t="shared" si="71"/>
        <v>5.7561548662185151E-2</v>
      </c>
      <c r="T90" s="197">
        <f t="shared" si="71"/>
        <v>7.1010035972239635E-2</v>
      </c>
      <c r="U90" s="197">
        <f t="shared" si="71"/>
        <v>8.229353147011495E-2</v>
      </c>
      <c r="V90" s="197">
        <f t="shared" si="71"/>
        <v>8.2285041872310935E-2</v>
      </c>
      <c r="W90" s="197">
        <f t="shared" ref="W90" si="72">IF(W82=0,0,W82/W$78)</f>
        <v>8.3646099623787828E-2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7.9617566242520796E-2</v>
      </c>
      <c r="C91" s="198">
        <f t="shared" si="73"/>
        <v>7.9114556818537532E-2</v>
      </c>
      <c r="D91" s="198">
        <f t="shared" si="73"/>
        <v>7.731297767461151E-2</v>
      </c>
      <c r="E91" s="198">
        <f t="shared" si="73"/>
        <v>7.7944731584141724E-2</v>
      </c>
      <c r="F91" s="198">
        <f t="shared" si="73"/>
        <v>8.8460692178774183E-2</v>
      </c>
      <c r="G91" s="198">
        <f t="shared" si="73"/>
        <v>9.8193843670898173E-2</v>
      </c>
      <c r="H91" s="198">
        <f t="shared" si="73"/>
        <v>8.8679093594517935E-2</v>
      </c>
      <c r="I91" s="198">
        <f t="shared" si="73"/>
        <v>9.8596100212903104E-2</v>
      </c>
      <c r="J91" s="198">
        <f t="shared" si="73"/>
        <v>0.10877837521690795</v>
      </c>
      <c r="K91" s="198">
        <f t="shared" si="73"/>
        <v>0.10014567919892597</v>
      </c>
      <c r="L91" s="198">
        <f t="shared" si="73"/>
        <v>0.11730907113234755</v>
      </c>
      <c r="M91" s="198">
        <f t="shared" si="73"/>
        <v>0.10946507383575975</v>
      </c>
      <c r="N91" s="198">
        <f t="shared" si="73"/>
        <v>0.11161435456342622</v>
      </c>
      <c r="O91" s="198">
        <f t="shared" si="73"/>
        <v>0.13373164553298872</v>
      </c>
      <c r="P91" s="198">
        <f t="shared" si="73"/>
        <v>0.14451915495914447</v>
      </c>
      <c r="Q91" s="198">
        <f t="shared" si="73"/>
        <v>0.12618195882524189</v>
      </c>
      <c r="R91" s="198">
        <f t="shared" ref="R91:V91" si="74">IF(R83=0,0,R83/R$78)</f>
        <v>0.12367779132629253</v>
      </c>
      <c r="S91" s="198">
        <f t="shared" si="74"/>
        <v>0.12762129072062026</v>
      </c>
      <c r="T91" s="198">
        <f t="shared" si="74"/>
        <v>0.15721237067327914</v>
      </c>
      <c r="U91" s="198">
        <f t="shared" si="74"/>
        <v>0.14946854714147179</v>
      </c>
      <c r="V91" s="198">
        <f t="shared" si="74"/>
        <v>0.1416730884203517</v>
      </c>
      <c r="W91" s="198">
        <f t="shared" ref="W91" si="75">IF(W83=0,0,W83/W$78)</f>
        <v>0.16354628750783798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16653.557518521473</v>
      </c>
      <c r="C96" s="203">
        <f t="shared" si="79"/>
        <v>16226.256523024569</v>
      </c>
      <c r="D96" s="203">
        <f t="shared" si="79"/>
        <v>16605.324736259325</v>
      </c>
      <c r="E96" s="203">
        <f t="shared" si="79"/>
        <v>17173.47068364736</v>
      </c>
      <c r="F96" s="203">
        <f t="shared" si="79"/>
        <v>16015.407248489319</v>
      </c>
      <c r="G96" s="203">
        <f t="shared" si="79"/>
        <v>15094.966665995285</v>
      </c>
      <c r="H96" s="203">
        <f t="shared" si="79"/>
        <v>15174.773757904062</v>
      </c>
      <c r="I96" s="203">
        <f t="shared" si="79"/>
        <v>15229.474740070606</v>
      </c>
      <c r="J96" s="203">
        <f t="shared" si="79"/>
        <v>14091.849486755322</v>
      </c>
      <c r="K96" s="203">
        <f t="shared" si="79"/>
        <v>14485.212272066223</v>
      </c>
      <c r="L96" s="203">
        <f t="shared" si="79"/>
        <v>13246.649541534118</v>
      </c>
      <c r="M96" s="203">
        <f t="shared" si="79"/>
        <v>13593.048128342247</v>
      </c>
      <c r="N96" s="203">
        <f t="shared" si="79"/>
        <v>13024.733687880593</v>
      </c>
      <c r="O96" s="203">
        <f t="shared" si="79"/>
        <v>11254.701699563155</v>
      </c>
      <c r="P96" s="203">
        <f t="shared" si="79"/>
        <v>10699.511880116235</v>
      </c>
      <c r="Q96" s="203">
        <f t="shared" si="79"/>
        <v>11862.387991697467</v>
      </c>
      <c r="R96" s="203">
        <f t="shared" si="79"/>
        <v>12233.31390634502</v>
      </c>
      <c r="S96" s="203">
        <f t="shared" si="79"/>
        <v>12394.448249012636</v>
      </c>
      <c r="T96" s="203">
        <f t="shared" si="79"/>
        <v>11509.079000927335</v>
      </c>
      <c r="U96" s="203">
        <f t="shared" si="79"/>
        <v>12168.26883922673</v>
      </c>
      <c r="V96" s="203">
        <f t="shared" si="79"/>
        <v>12104.647986031094</v>
      </c>
      <c r="W96" s="203">
        <f t="shared" si="79"/>
        <v>11583.734960848607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14185.961924675959</v>
      </c>
      <c r="C97" s="192">
        <f t="shared" si="80"/>
        <v>13723.731135183187</v>
      </c>
      <c r="D97" s="192">
        <f t="shared" si="80"/>
        <v>14033.309237723495</v>
      </c>
      <c r="E97" s="192">
        <f t="shared" si="80"/>
        <v>14555.406636065482</v>
      </c>
      <c r="F97" s="192">
        <f t="shared" si="80"/>
        <v>13339.53297970627</v>
      </c>
      <c r="G97" s="192">
        <f t="shared" si="80"/>
        <v>12377.956562904554</v>
      </c>
      <c r="H97" s="192">
        <f t="shared" si="80"/>
        <v>12406.137221438668</v>
      </c>
      <c r="I97" s="192">
        <f t="shared" si="80"/>
        <v>12429.958996995369</v>
      </c>
      <c r="J97" s="192">
        <f t="shared" si="80"/>
        <v>11286.350017840821</v>
      </c>
      <c r="K97" s="192">
        <f t="shared" si="80"/>
        <v>11661.084543402058</v>
      </c>
      <c r="L97" s="192">
        <f t="shared" si="80"/>
        <v>10417.744738547102</v>
      </c>
      <c r="M97" s="192">
        <f t="shared" si="80"/>
        <v>10794.184603244839</v>
      </c>
      <c r="N97" s="192">
        <f t="shared" si="80"/>
        <v>10266.902183465852</v>
      </c>
      <c r="O97" s="192">
        <f t="shared" si="80"/>
        <v>8537.6160124856924</v>
      </c>
      <c r="P97" s="192">
        <f t="shared" si="80"/>
        <v>7997.5698053030274</v>
      </c>
      <c r="Q97" s="192">
        <f t="shared" si="80"/>
        <v>9171.5077501778051</v>
      </c>
      <c r="R97" s="192">
        <f t="shared" si="80"/>
        <v>9555.8342526418</v>
      </c>
      <c r="S97" s="192">
        <f t="shared" si="80"/>
        <v>9730.8201386355722</v>
      </c>
      <c r="T97" s="192">
        <f t="shared" si="80"/>
        <v>8932.2100583979209</v>
      </c>
      <c r="U97" s="192">
        <f t="shared" si="80"/>
        <v>9555.740556968196</v>
      </c>
      <c r="V97" s="192">
        <f t="shared" si="80"/>
        <v>9584.2411998157513</v>
      </c>
      <c r="W97" s="192">
        <f t="shared" si="80"/>
        <v>9038.730960781184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9326.2797786413539</v>
      </c>
      <c r="C98" s="74">
        <f t="shared" si="81"/>
        <v>9227.0605958789747</v>
      </c>
      <c r="D98" s="74">
        <f t="shared" si="81"/>
        <v>9313.4222252099898</v>
      </c>
      <c r="E98" s="74">
        <f t="shared" si="81"/>
        <v>9436.6503420743775</v>
      </c>
      <c r="F98" s="74">
        <f t="shared" si="81"/>
        <v>8249.3370383411238</v>
      </c>
      <c r="G98" s="74">
        <f t="shared" si="81"/>
        <v>6993.1481300583637</v>
      </c>
      <c r="H98" s="74">
        <f t="shared" si="81"/>
        <v>6938.7190194474306</v>
      </c>
      <c r="I98" s="74">
        <f t="shared" si="81"/>
        <v>6437.9902458083579</v>
      </c>
      <c r="J98" s="74">
        <f t="shared" si="81"/>
        <v>5436.2171166129501</v>
      </c>
      <c r="K98" s="74">
        <f t="shared" si="81"/>
        <v>5884.2179706568622</v>
      </c>
      <c r="L98" s="74">
        <f t="shared" si="81"/>
        <v>4687.5106908441403</v>
      </c>
      <c r="M98" s="74">
        <f t="shared" si="81"/>
        <v>5251.6076098089052</v>
      </c>
      <c r="N98" s="74">
        <f t="shared" si="81"/>
        <v>4888.0288143772996</v>
      </c>
      <c r="O98" s="74">
        <f t="shared" si="81"/>
        <v>3849.115900364302</v>
      </c>
      <c r="P98" s="74">
        <f t="shared" si="81"/>
        <v>3430.738599782891</v>
      </c>
      <c r="Q98" s="74">
        <f t="shared" si="81"/>
        <v>4401.9212842966754</v>
      </c>
      <c r="R98" s="74">
        <f t="shared" si="81"/>
        <v>4532.8196509138588</v>
      </c>
      <c r="S98" s="74">
        <f t="shared" si="81"/>
        <v>4560.9555416826315</v>
      </c>
      <c r="T98" s="74">
        <f t="shared" si="81"/>
        <v>3840.0439486908831</v>
      </c>
      <c r="U98" s="74">
        <f t="shared" si="81"/>
        <v>4348.11430261845</v>
      </c>
      <c r="V98" s="74">
        <f t="shared" si="81"/>
        <v>4380.7658578282544</v>
      </c>
      <c r="W98" s="74">
        <f t="shared" si="81"/>
        <v>3898.7571233514454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1295.9971537244041</v>
      </c>
      <c r="C99" s="74">
        <f t="shared" si="82"/>
        <v>1079.2084784469148</v>
      </c>
      <c r="D99" s="74">
        <f t="shared" si="82"/>
        <v>1006.9157471520384</v>
      </c>
      <c r="E99" s="74">
        <f t="shared" si="82"/>
        <v>1124.2587854091876</v>
      </c>
      <c r="F99" s="74">
        <f t="shared" si="82"/>
        <v>974.95080913018182</v>
      </c>
      <c r="G99" s="74">
        <f t="shared" si="82"/>
        <v>984.19593016954286</v>
      </c>
      <c r="H99" s="74">
        <f t="shared" si="82"/>
        <v>1214.5168897287867</v>
      </c>
      <c r="I99" s="74">
        <f t="shared" si="82"/>
        <v>1487.1549626642982</v>
      </c>
      <c r="J99" s="74">
        <f t="shared" si="82"/>
        <v>1579.4079093959353</v>
      </c>
      <c r="K99" s="74">
        <f t="shared" si="82"/>
        <v>1516.8907035804759</v>
      </c>
      <c r="L99" s="74">
        <f t="shared" si="82"/>
        <v>1592.6306808174745</v>
      </c>
      <c r="M99" s="74">
        <f t="shared" si="82"/>
        <v>1349.4621233532407</v>
      </c>
      <c r="N99" s="74">
        <f t="shared" si="82"/>
        <v>1598.9713286605318</v>
      </c>
      <c r="O99" s="74">
        <f t="shared" si="82"/>
        <v>1306.5555938584328</v>
      </c>
      <c r="P99" s="74">
        <f t="shared" si="82"/>
        <v>1143.072513081815</v>
      </c>
      <c r="Q99" s="74">
        <f t="shared" si="82"/>
        <v>1196.4956919537951</v>
      </c>
      <c r="R99" s="74">
        <f t="shared" si="82"/>
        <v>1321.4953147896672</v>
      </c>
      <c r="S99" s="74">
        <f t="shared" si="82"/>
        <v>1224.8944817697584</v>
      </c>
      <c r="T99" s="74">
        <f t="shared" si="82"/>
        <v>1340.0533616804541</v>
      </c>
      <c r="U99" s="74">
        <f t="shared" si="82"/>
        <v>1336.0009397535521</v>
      </c>
      <c r="V99" s="74">
        <f t="shared" si="82"/>
        <v>1287.0158100419289</v>
      </c>
      <c r="W99" s="74">
        <f t="shared" si="82"/>
        <v>1272.5020000337104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2429.2018654347353</v>
      </c>
      <c r="C100" s="74">
        <f t="shared" si="83"/>
        <v>2236.1665849319829</v>
      </c>
      <c r="D100" s="74">
        <f t="shared" si="83"/>
        <v>2527.4877221380184</v>
      </c>
      <c r="E100" s="74">
        <f t="shared" si="83"/>
        <v>2797.2365256654416</v>
      </c>
      <c r="F100" s="74">
        <f t="shared" si="83"/>
        <v>2891.4791930801462</v>
      </c>
      <c r="G100" s="74">
        <f t="shared" si="83"/>
        <v>3229.0466445010102</v>
      </c>
      <c r="H100" s="74">
        <f t="shared" si="83"/>
        <v>3182.5280515581767</v>
      </c>
      <c r="I100" s="74">
        <f t="shared" si="83"/>
        <v>3455.2822585786689</v>
      </c>
      <c r="J100" s="74">
        <f t="shared" si="83"/>
        <v>3308.9843370401109</v>
      </c>
      <c r="K100" s="74">
        <f t="shared" si="83"/>
        <v>3299.6987108451381</v>
      </c>
      <c r="L100" s="74">
        <f t="shared" si="83"/>
        <v>3207.8610016885946</v>
      </c>
      <c r="M100" s="74">
        <f t="shared" si="83"/>
        <v>3213.698085875355</v>
      </c>
      <c r="N100" s="74">
        <f t="shared" si="83"/>
        <v>2908.7641834444735</v>
      </c>
      <c r="O100" s="74">
        <f t="shared" si="83"/>
        <v>2492.6714212057523</v>
      </c>
      <c r="P100" s="74">
        <f t="shared" si="83"/>
        <v>2468.2305590115179</v>
      </c>
      <c r="Q100" s="74">
        <f t="shared" si="83"/>
        <v>2635.4581048864407</v>
      </c>
      <c r="R100" s="74">
        <f t="shared" si="83"/>
        <v>2768.5448030408534</v>
      </c>
      <c r="S100" s="74">
        <f t="shared" si="83"/>
        <v>2970.9679452001128</v>
      </c>
      <c r="T100" s="74">
        <f t="shared" si="83"/>
        <v>2835.2484645565692</v>
      </c>
      <c r="U100" s="74">
        <f t="shared" si="83"/>
        <v>2829.2776414311388</v>
      </c>
      <c r="V100" s="74">
        <f t="shared" si="83"/>
        <v>2871.2590284759094</v>
      </c>
      <c r="W100" s="74">
        <f t="shared" si="83"/>
        <v>2838.9416573818394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1134.4831268754676</v>
      </c>
      <c r="C101" s="193">
        <f t="shared" si="84"/>
        <v>1181.2954759253162</v>
      </c>
      <c r="D101" s="193">
        <f t="shared" si="84"/>
        <v>1185.4835432234515</v>
      </c>
      <c r="E101" s="193">
        <f t="shared" si="84"/>
        <v>1197.2609829164749</v>
      </c>
      <c r="F101" s="193">
        <f t="shared" si="84"/>
        <v>1223.7659391548173</v>
      </c>
      <c r="G101" s="193">
        <f t="shared" si="84"/>
        <v>1171.5658581756372</v>
      </c>
      <c r="H101" s="193">
        <f t="shared" si="84"/>
        <v>1070.3732607042728</v>
      </c>
      <c r="I101" s="193">
        <f t="shared" si="84"/>
        <v>1049.5315299440445</v>
      </c>
      <c r="J101" s="193">
        <f t="shared" si="84"/>
        <v>961.74065479182639</v>
      </c>
      <c r="K101" s="193">
        <f t="shared" si="84"/>
        <v>960.27715831958187</v>
      </c>
      <c r="L101" s="193">
        <f t="shared" si="84"/>
        <v>929.74236519689509</v>
      </c>
      <c r="M101" s="193">
        <f t="shared" si="84"/>
        <v>979.41678420733922</v>
      </c>
      <c r="N101" s="193">
        <f t="shared" si="84"/>
        <v>871.13785698354741</v>
      </c>
      <c r="O101" s="193">
        <f t="shared" si="84"/>
        <v>889.27309705720427</v>
      </c>
      <c r="P101" s="193">
        <f t="shared" si="84"/>
        <v>955.52813342680349</v>
      </c>
      <c r="Q101" s="193">
        <f t="shared" si="84"/>
        <v>937.63266904089335</v>
      </c>
      <c r="R101" s="193">
        <f t="shared" si="84"/>
        <v>932.97448389741965</v>
      </c>
      <c r="S101" s="193">
        <f t="shared" si="84"/>
        <v>974.0021699830678</v>
      </c>
      <c r="T101" s="193">
        <f t="shared" si="84"/>
        <v>916.86428347001527</v>
      </c>
      <c r="U101" s="193">
        <f t="shared" si="84"/>
        <v>1042.3476731650562</v>
      </c>
      <c r="V101" s="193">
        <f t="shared" si="84"/>
        <v>1045.2005034696572</v>
      </c>
      <c r="W101" s="193">
        <f t="shared" si="84"/>
        <v>1028.5301800141895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2467.5955938455136</v>
      </c>
      <c r="C102" s="77">
        <f t="shared" si="85"/>
        <v>2502.5253878413805</v>
      </c>
      <c r="D102" s="77">
        <f t="shared" si="85"/>
        <v>2572.0154985358272</v>
      </c>
      <c r="E102" s="77">
        <f t="shared" si="85"/>
        <v>2618.0640475818773</v>
      </c>
      <c r="F102" s="77">
        <f t="shared" si="85"/>
        <v>2675.8742687830477</v>
      </c>
      <c r="G102" s="77">
        <f t="shared" si="85"/>
        <v>2717.0101030907308</v>
      </c>
      <c r="H102" s="77">
        <f t="shared" si="85"/>
        <v>2768.6365364653948</v>
      </c>
      <c r="I102" s="77">
        <f t="shared" si="85"/>
        <v>2799.5157430752361</v>
      </c>
      <c r="J102" s="77">
        <f t="shared" si="85"/>
        <v>2805.4994689145024</v>
      </c>
      <c r="K102" s="77">
        <f t="shared" si="85"/>
        <v>2824.1277286641662</v>
      </c>
      <c r="L102" s="77">
        <f t="shared" si="85"/>
        <v>2828.9048029870141</v>
      </c>
      <c r="M102" s="77">
        <f t="shared" si="85"/>
        <v>2798.8635250974071</v>
      </c>
      <c r="N102" s="77">
        <f t="shared" si="85"/>
        <v>2757.8315044147416</v>
      </c>
      <c r="O102" s="77">
        <f t="shared" si="85"/>
        <v>2717.0856870774614</v>
      </c>
      <c r="P102" s="77">
        <f t="shared" si="85"/>
        <v>2701.9420748132097</v>
      </c>
      <c r="Q102" s="77">
        <f t="shared" si="85"/>
        <v>2690.8802415196619</v>
      </c>
      <c r="R102" s="77">
        <f t="shared" si="85"/>
        <v>2677.4796537032198</v>
      </c>
      <c r="S102" s="77">
        <f t="shared" si="85"/>
        <v>2663.6281103770643</v>
      </c>
      <c r="T102" s="77">
        <f t="shared" si="85"/>
        <v>2576.8689425294165</v>
      </c>
      <c r="U102" s="77">
        <f t="shared" si="85"/>
        <v>2612.5282822585323</v>
      </c>
      <c r="V102" s="77">
        <f t="shared" si="85"/>
        <v>2520.4067862153438</v>
      </c>
      <c r="W102" s="77">
        <f t="shared" si="85"/>
        <v>2545.0040000674239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8208.6668300018009</v>
      </c>
      <c r="C104" s="153">
        <f t="shared" si="86"/>
        <v>7842.6001506874109</v>
      </c>
      <c r="D104" s="153">
        <f t="shared" si="86"/>
        <v>8056.2981945136626</v>
      </c>
      <c r="E104" s="153">
        <f t="shared" si="86"/>
        <v>8723.3840818174576</v>
      </c>
      <c r="F104" s="153">
        <f t="shared" si="86"/>
        <v>8326.1386582974937</v>
      </c>
      <c r="G104" s="153">
        <f t="shared" si="86"/>
        <v>8281.0209952333371</v>
      </c>
      <c r="H104" s="153">
        <f t="shared" si="86"/>
        <v>9068.1473650396201</v>
      </c>
      <c r="I104" s="153">
        <f t="shared" si="86"/>
        <v>10135.432417072712</v>
      </c>
      <c r="J104" s="153">
        <f t="shared" si="86"/>
        <v>10001.408892969064</v>
      </c>
      <c r="K104" s="153">
        <f t="shared" si="86"/>
        <v>10159.299862009922</v>
      </c>
      <c r="L104" s="153">
        <f t="shared" si="86"/>
        <v>10026.301731264304</v>
      </c>
      <c r="M104" s="153">
        <f t="shared" si="86"/>
        <v>9771.5044711183018</v>
      </c>
      <c r="N104" s="153">
        <f t="shared" si="86"/>
        <v>10426.6701559176</v>
      </c>
      <c r="O104" s="153">
        <f t="shared" si="86"/>
        <v>9047.5350384594567</v>
      </c>
      <c r="P104" s="153">
        <f t="shared" si="86"/>
        <v>8495.9196624553915</v>
      </c>
      <c r="Q104" s="153">
        <f t="shared" si="86"/>
        <v>9397.6622177563531</v>
      </c>
      <c r="R104" s="153">
        <f t="shared" ref="R104:V104" si="87">SUM(R105:R108)</f>
        <v>10204.846025685954</v>
      </c>
      <c r="S104" s="153">
        <f t="shared" si="87"/>
        <v>10263.386506652945</v>
      </c>
      <c r="T104" s="153">
        <f t="shared" si="87"/>
        <v>10915.866232980881</v>
      </c>
      <c r="U104" s="153">
        <f t="shared" si="87"/>
        <v>11525.41367650517</v>
      </c>
      <c r="V104" s="153">
        <f t="shared" si="87"/>
        <v>11614.792122705147</v>
      </c>
      <c r="W104" s="153">
        <f t="shared" ref="W104" si="88">SUM(W105:W108)</f>
        <v>11466.406840900547</v>
      </c>
      <c r="DA104" s="217" t="s">
        <v>277</v>
      </c>
    </row>
    <row r="105" spans="1:105" ht="12" customHeight="1" x14ac:dyDescent="0.25">
      <c r="A105" s="97" t="s">
        <v>57</v>
      </c>
      <c r="B105" s="74">
        <v>3234.205952583573</v>
      </c>
      <c r="C105" s="74">
        <v>3248.1893488844294</v>
      </c>
      <c r="D105" s="74">
        <v>3338.0614452453556</v>
      </c>
      <c r="E105" s="74">
        <v>3440.3566214286957</v>
      </c>
      <c r="F105" s="74">
        <v>3068.7254206856805</v>
      </c>
      <c r="G105" s="74">
        <v>2654.5300992556008</v>
      </c>
      <c r="H105" s="74">
        <v>2684.6427639441545</v>
      </c>
      <c r="I105" s="74">
        <v>2560.2848048221604</v>
      </c>
      <c r="J105" s="74">
        <v>2222.9256294866277</v>
      </c>
      <c r="K105" s="74">
        <v>2456.8499026318946</v>
      </c>
      <c r="L105" s="74">
        <v>2019.8180812132159</v>
      </c>
      <c r="M105" s="74">
        <v>2323.6990765255273</v>
      </c>
      <c r="N105" s="74">
        <v>2232.1595337090116</v>
      </c>
      <c r="O105" s="74">
        <v>1816.7100251471027</v>
      </c>
      <c r="P105" s="74">
        <v>1655.7152370754648</v>
      </c>
      <c r="Q105" s="74">
        <v>2150.8084831422962</v>
      </c>
      <c r="R105" s="74">
        <v>2248.6968233819889</v>
      </c>
      <c r="S105" s="74">
        <v>2322.99373426997</v>
      </c>
      <c r="T105" s="74">
        <v>2440.0077685501465</v>
      </c>
      <c r="U105" s="74">
        <v>2792.3426416364323</v>
      </c>
      <c r="V105" s="74">
        <v>2881.883355283157</v>
      </c>
      <c r="W105" s="74">
        <v>2706.7672289924476</v>
      </c>
      <c r="DA105" s="90" t="s">
        <v>278</v>
      </c>
    </row>
    <row r="106" spans="1:105" ht="12" customHeight="1" x14ac:dyDescent="0.25">
      <c r="A106" s="97" t="s">
        <v>56</v>
      </c>
      <c r="B106" s="74">
        <v>2335.1961052242036</v>
      </c>
      <c r="C106" s="74">
        <v>2048.3158068742514</v>
      </c>
      <c r="D106" s="74">
        <v>2026.123899107273</v>
      </c>
      <c r="E106" s="74">
        <v>2451.3652273674197</v>
      </c>
      <c r="F106" s="74">
        <v>2299.7467788540248</v>
      </c>
      <c r="G106" s="74">
        <v>2516.5129197000219</v>
      </c>
      <c r="H106" s="74">
        <v>3317.9073731372287</v>
      </c>
      <c r="I106" s="74">
        <v>4214.9703097197571</v>
      </c>
      <c r="J106" s="74">
        <v>4563.3042343899879</v>
      </c>
      <c r="K106" s="74">
        <v>4485.0197457226932</v>
      </c>
      <c r="L106" s="74">
        <v>4827.3137487830409</v>
      </c>
      <c r="M106" s="74">
        <v>4225.2858067954221</v>
      </c>
      <c r="N106" s="74">
        <v>5192.009557184273</v>
      </c>
      <c r="O106" s="74">
        <v>4404.6283255401331</v>
      </c>
      <c r="P106" s="74">
        <v>3960.5469627771413</v>
      </c>
      <c r="Q106" s="74">
        <v>4274.0939939018026</v>
      </c>
      <c r="R106" s="74">
        <v>4889.5218334403971</v>
      </c>
      <c r="S106" s="74">
        <v>4712.6649017883237</v>
      </c>
      <c r="T106" s="74">
        <v>5349.853615468066</v>
      </c>
      <c r="U106" s="74">
        <v>5506.717353580163</v>
      </c>
      <c r="V106" s="74">
        <v>5447.5305000400704</v>
      </c>
      <c r="W106" s="74">
        <v>5490.4776777609241</v>
      </c>
      <c r="DA106" s="90" t="s">
        <v>279</v>
      </c>
    </row>
    <row r="107" spans="1:105" ht="12" customHeight="1" x14ac:dyDescent="0.25">
      <c r="A107" s="97" t="s">
        <v>55</v>
      </c>
      <c r="B107" s="74">
        <v>1977.3991749890442</v>
      </c>
      <c r="C107" s="74">
        <v>1845.4877362360385</v>
      </c>
      <c r="D107" s="74">
        <v>1982.5689558309618</v>
      </c>
      <c r="E107" s="74">
        <v>2114.2015575572914</v>
      </c>
      <c r="F107" s="74">
        <v>2217.6503261132375</v>
      </c>
      <c r="G107" s="74">
        <v>2396.9479384745559</v>
      </c>
      <c r="H107" s="74">
        <v>2409.4853021248682</v>
      </c>
      <c r="I107" s="74">
        <v>2720.4606482895661</v>
      </c>
      <c r="J107" s="74">
        <v>2628.7174725438499</v>
      </c>
      <c r="K107" s="74">
        <v>2627.8480459176567</v>
      </c>
      <c r="L107" s="74">
        <v>2607.8177057735925</v>
      </c>
      <c r="M107" s="74">
        <v>2616.3436794581326</v>
      </c>
      <c r="N107" s="74">
        <v>2470.9945029148266</v>
      </c>
      <c r="O107" s="74">
        <v>2276.975194792537</v>
      </c>
      <c r="P107" s="74">
        <v>2276.1489196906546</v>
      </c>
      <c r="Q107" s="74">
        <v>2383.3370288622973</v>
      </c>
      <c r="R107" s="74">
        <v>2476.8483492608011</v>
      </c>
      <c r="S107" s="74">
        <v>2602.0810981285699</v>
      </c>
      <c r="T107" s="74">
        <v>2537.0669061224612</v>
      </c>
      <c r="U107" s="74">
        <v>2542.5526092235291</v>
      </c>
      <c r="V107" s="74">
        <v>2579.109523920527</v>
      </c>
      <c r="W107" s="74">
        <v>2572.1517289421558</v>
      </c>
      <c r="DA107" s="90" t="s">
        <v>280</v>
      </c>
    </row>
    <row r="108" spans="1:105" ht="12" customHeight="1" x14ac:dyDescent="0.25">
      <c r="A108" s="109" t="s">
        <v>54</v>
      </c>
      <c r="B108" s="77">
        <v>661.86559720497928</v>
      </c>
      <c r="C108" s="77">
        <v>700.60725869269129</v>
      </c>
      <c r="D108" s="77">
        <v>709.54389433007111</v>
      </c>
      <c r="E108" s="77">
        <v>717.46067546405084</v>
      </c>
      <c r="F108" s="77">
        <v>740.01613264455136</v>
      </c>
      <c r="G108" s="77">
        <v>713.03003780315964</v>
      </c>
      <c r="H108" s="77">
        <v>656.11192583336936</v>
      </c>
      <c r="I108" s="77">
        <v>639.71665424122966</v>
      </c>
      <c r="J108" s="77">
        <v>586.46155654860047</v>
      </c>
      <c r="K108" s="77">
        <v>589.58216773767776</v>
      </c>
      <c r="L108" s="77">
        <v>571.35219549445458</v>
      </c>
      <c r="M108" s="77">
        <v>606.17590833922122</v>
      </c>
      <c r="N108" s="77">
        <v>531.50656210948739</v>
      </c>
      <c r="O108" s="77">
        <v>549.22149297968315</v>
      </c>
      <c r="P108" s="77">
        <v>603.50854291213045</v>
      </c>
      <c r="Q108" s="77">
        <v>589.42271184995661</v>
      </c>
      <c r="R108" s="77">
        <v>589.77901960276631</v>
      </c>
      <c r="S108" s="77">
        <v>625.64677246608187</v>
      </c>
      <c r="T108" s="77">
        <v>588.93794284020817</v>
      </c>
      <c r="U108" s="77">
        <v>683.80107206504476</v>
      </c>
      <c r="V108" s="77">
        <v>706.26874346139334</v>
      </c>
      <c r="W108" s="77">
        <v>697.0102052050205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2539.06527385549</v>
      </c>
      <c r="C110" s="203">
        <f t="shared" si="89"/>
        <v>2496.0953136369626</v>
      </c>
      <c r="D110" s="203">
        <f t="shared" si="89"/>
        <v>2486.0065673317599</v>
      </c>
      <c r="E110" s="203">
        <f t="shared" si="89"/>
        <v>2511.6065921454638</v>
      </c>
      <c r="F110" s="203">
        <f t="shared" si="89"/>
        <v>2197.9898276872873</v>
      </c>
      <c r="G110" s="203">
        <f t="shared" si="89"/>
        <v>1867.4625498197342</v>
      </c>
      <c r="H110" s="203">
        <f t="shared" si="89"/>
        <v>1856.4655344957091</v>
      </c>
      <c r="I110" s="203">
        <f t="shared" si="89"/>
        <v>1702.9575233502446</v>
      </c>
      <c r="J110" s="203">
        <f t="shared" si="89"/>
        <v>1423.0487519594319</v>
      </c>
      <c r="K110" s="203">
        <f t="shared" si="89"/>
        <v>1508.1402029030094</v>
      </c>
      <c r="L110" s="203">
        <f t="shared" si="89"/>
        <v>1253.8467626354559</v>
      </c>
      <c r="M110" s="203">
        <f t="shared" si="89"/>
        <v>1381.0510303030305</v>
      </c>
      <c r="N110" s="203">
        <f t="shared" si="89"/>
        <v>1302.4679053326697</v>
      </c>
      <c r="O110" s="203">
        <f t="shared" si="89"/>
        <v>1060.2247113293581</v>
      </c>
      <c r="P110" s="203">
        <f t="shared" si="89"/>
        <v>954.91106189815889</v>
      </c>
      <c r="Q110" s="203">
        <f t="shared" si="89"/>
        <v>1115.0249229231003</v>
      </c>
      <c r="R110" s="203">
        <f t="shared" ref="R110:V110" si="90">R78*1000000/R$6</f>
        <v>1125.345093122846</v>
      </c>
      <c r="S110" s="203">
        <f t="shared" si="90"/>
        <v>1089.5013551976126</v>
      </c>
      <c r="T110" s="203">
        <f t="shared" si="90"/>
        <v>869.10254163057812</v>
      </c>
      <c r="U110" s="203">
        <f t="shared" si="90"/>
        <v>987.42494382090194</v>
      </c>
      <c r="V110" s="203">
        <f t="shared" si="90"/>
        <v>959.6734348533621</v>
      </c>
      <c r="W110" s="203">
        <f t="shared" ref="W110" si="91">W78*1000000/W$6</f>
        <v>855.15353027668584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2539.06527385549</v>
      </c>
      <c r="C111" s="192">
        <f t="shared" si="92"/>
        <v>2496.0953136369626</v>
      </c>
      <c r="D111" s="192">
        <f t="shared" si="92"/>
        <v>2486.0065673317599</v>
      </c>
      <c r="E111" s="192">
        <f t="shared" si="92"/>
        <v>2511.6065921454638</v>
      </c>
      <c r="F111" s="192">
        <f t="shared" si="92"/>
        <v>2197.9898276872873</v>
      </c>
      <c r="G111" s="192">
        <f t="shared" si="92"/>
        <v>1867.4625498197342</v>
      </c>
      <c r="H111" s="192">
        <f t="shared" si="92"/>
        <v>1856.4655344957091</v>
      </c>
      <c r="I111" s="192">
        <f t="shared" si="92"/>
        <v>1702.9575233502446</v>
      </c>
      <c r="J111" s="192">
        <f t="shared" si="92"/>
        <v>1423.0487519594319</v>
      </c>
      <c r="K111" s="192">
        <f t="shared" si="92"/>
        <v>1508.1402029030094</v>
      </c>
      <c r="L111" s="192">
        <f t="shared" si="92"/>
        <v>1253.8467626354559</v>
      </c>
      <c r="M111" s="192">
        <f t="shared" si="92"/>
        <v>1381.0510303030305</v>
      </c>
      <c r="N111" s="192">
        <f t="shared" si="92"/>
        <v>1302.4679053326697</v>
      </c>
      <c r="O111" s="192">
        <f t="shared" si="92"/>
        <v>1060.2247113293581</v>
      </c>
      <c r="P111" s="192">
        <f t="shared" si="92"/>
        <v>954.91106189815889</v>
      </c>
      <c r="Q111" s="192">
        <f t="shared" si="92"/>
        <v>1115.0249229231003</v>
      </c>
      <c r="R111" s="192">
        <f t="shared" ref="R111:V111" si="93">R79*1000000/R$6</f>
        <v>1125.345093122846</v>
      </c>
      <c r="S111" s="192">
        <f t="shared" si="93"/>
        <v>1089.5013551976126</v>
      </c>
      <c r="T111" s="192">
        <f t="shared" si="93"/>
        <v>869.10254163057812</v>
      </c>
      <c r="U111" s="192">
        <f t="shared" si="93"/>
        <v>987.42494382090194</v>
      </c>
      <c r="V111" s="192">
        <f t="shared" si="93"/>
        <v>959.6734348533621</v>
      </c>
      <c r="W111" s="192">
        <f t="shared" ref="W111" si="94">W79*1000000/W$6</f>
        <v>855.15353027668584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2276.824390566499</v>
      </c>
      <c r="C112" s="74">
        <f t="shared" si="95"/>
        <v>2243.8268255887833</v>
      </c>
      <c r="D112" s="74">
        <f t="shared" si="95"/>
        <v>2236.5361053770034</v>
      </c>
      <c r="E112" s="74">
        <f t="shared" si="95"/>
        <v>2256.4635479657268</v>
      </c>
      <c r="F112" s="74">
        <f t="shared" si="95"/>
        <v>1945.8193371421132</v>
      </c>
      <c r="G112" s="74">
        <f t="shared" si="95"/>
        <v>1624.595450238894</v>
      </c>
      <c r="H112" s="74">
        <f t="shared" si="95"/>
        <v>1625.4762549963446</v>
      </c>
      <c r="I112" s="74">
        <f t="shared" si="95"/>
        <v>1466.2497194220134</v>
      </c>
      <c r="J112" s="74">
        <f t="shared" si="95"/>
        <v>1203.5603394745169</v>
      </c>
      <c r="K112" s="74">
        <f t="shared" si="95"/>
        <v>1293.8449782932687</v>
      </c>
      <c r="L112" s="74">
        <f t="shared" si="95"/>
        <v>1045.5460085685381</v>
      </c>
      <c r="M112" s="74">
        <f t="shared" si="95"/>
        <v>1170.6173806819481</v>
      </c>
      <c r="N112" s="74">
        <f t="shared" si="95"/>
        <v>1099.8171161447685</v>
      </c>
      <c r="O112" s="74">
        <f t="shared" si="95"/>
        <v>862.76554444829355</v>
      </c>
      <c r="P112" s="74">
        <f t="shared" si="95"/>
        <v>760.12427115370599</v>
      </c>
      <c r="Q112" s="74">
        <f t="shared" si="95"/>
        <v>914.91004619950343</v>
      </c>
      <c r="R112" s="74">
        <f t="shared" ref="R112:V112" si="96">R80*1000000/R$6</f>
        <v>924.89165530099899</v>
      </c>
      <c r="S112" s="74">
        <f t="shared" si="96"/>
        <v>887.74440073070446</v>
      </c>
      <c r="T112" s="74">
        <f t="shared" si="96"/>
        <v>670.75386795791042</v>
      </c>
      <c r="U112" s="74">
        <f t="shared" si="96"/>
        <v>758.57728636804052</v>
      </c>
      <c r="V112" s="74">
        <f t="shared" si="96"/>
        <v>744.74676669206576</v>
      </c>
      <c r="W112" s="74">
        <f t="shared" ref="W112" si="97">W80*1000000/W$6</f>
        <v>643.76608776355476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60.086685653717197</v>
      </c>
      <c r="C114" s="74">
        <f t="shared" si="101"/>
        <v>54.791013532962118</v>
      </c>
      <c r="D114" s="74">
        <f t="shared" si="101"/>
        <v>57.269891715698527</v>
      </c>
      <c r="E114" s="74">
        <f t="shared" si="101"/>
        <v>59.376542509997442</v>
      </c>
      <c r="F114" s="74">
        <f t="shared" si="101"/>
        <v>57.734788986052166</v>
      </c>
      <c r="G114" s="74">
        <f t="shared" si="101"/>
        <v>59.493773902584486</v>
      </c>
      <c r="H114" s="74">
        <f t="shared" si="101"/>
        <v>66.359598610822573</v>
      </c>
      <c r="I114" s="74">
        <f t="shared" si="101"/>
        <v>68.802833297673104</v>
      </c>
      <c r="J114" s="74">
        <f t="shared" si="101"/>
        <v>64.69148139231919</v>
      </c>
      <c r="K114" s="74">
        <f t="shared" si="101"/>
        <v>63.261499662812732</v>
      </c>
      <c r="L114" s="74">
        <f t="shared" si="101"/>
        <v>61.21315499985149</v>
      </c>
      <c r="M114" s="74">
        <f t="shared" si="101"/>
        <v>59.256796618009233</v>
      </c>
      <c r="N114" s="74">
        <f t="shared" si="101"/>
        <v>57.276674594617518</v>
      </c>
      <c r="O114" s="74">
        <f t="shared" si="101"/>
        <v>55.673571600251698</v>
      </c>
      <c r="P114" s="74">
        <f t="shared" si="101"/>
        <v>56.783851017791768</v>
      </c>
      <c r="Q114" s="74">
        <f t="shared" si="101"/>
        <v>59.418847810195764</v>
      </c>
      <c r="R114" s="74">
        <f t="shared" ref="R114:V114" si="102">R82*1000000/R$6</f>
        <v>61.273242224532282</v>
      </c>
      <c r="S114" s="74">
        <f t="shared" si="102"/>
        <v>62.713385274724054</v>
      </c>
      <c r="T114" s="74">
        <f t="shared" si="102"/>
        <v>61.715002744752255</v>
      </c>
      <c r="U114" s="74">
        <f t="shared" si="102"/>
        <v>81.258685688701888</v>
      </c>
      <c r="V114" s="74">
        <f t="shared" si="102"/>
        <v>78.96676877065336</v>
      </c>
      <c r="W114" s="74">
        <f t="shared" ref="W114" si="103">W82*1000000/W$6</f>
        <v>71.530257387157519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202.15419763527368</v>
      </c>
      <c r="C115" s="193">
        <f t="shared" si="104"/>
        <v>197.47747451521673</v>
      </c>
      <c r="D115" s="193">
        <f t="shared" si="104"/>
        <v>192.20057023905798</v>
      </c>
      <c r="E115" s="193">
        <f t="shared" si="104"/>
        <v>195.76650166973909</v>
      </c>
      <c r="F115" s="193">
        <f t="shared" si="104"/>
        <v>194.43570155912204</v>
      </c>
      <c r="G115" s="193">
        <f t="shared" si="104"/>
        <v>183.3733256782559</v>
      </c>
      <c r="H115" s="193">
        <f t="shared" si="104"/>
        <v>164.62968088854174</v>
      </c>
      <c r="I115" s="193">
        <f t="shared" si="104"/>
        <v>167.90497063055798</v>
      </c>
      <c r="J115" s="193">
        <f t="shared" si="104"/>
        <v>154.79693109259563</v>
      </c>
      <c r="K115" s="193">
        <f t="shared" si="104"/>
        <v>151.03372494692789</v>
      </c>
      <c r="L115" s="193">
        <f t="shared" si="104"/>
        <v>147.08759906706638</v>
      </c>
      <c r="M115" s="193">
        <f t="shared" si="104"/>
        <v>151.17685300307329</v>
      </c>
      <c r="N115" s="193">
        <f t="shared" si="104"/>
        <v>145.37411459328365</v>
      </c>
      <c r="O115" s="193">
        <f t="shared" si="104"/>
        <v>141.785595280813</v>
      </c>
      <c r="P115" s="193">
        <f t="shared" si="104"/>
        <v>138.00293972666122</v>
      </c>
      <c r="Q115" s="193">
        <f t="shared" si="104"/>
        <v>140.69602891340116</v>
      </c>
      <c r="R115" s="193">
        <f t="shared" ref="R115:V115" si="105">R83*1000000/R$6</f>
        <v>139.18019559731457</v>
      </c>
      <c r="S115" s="193">
        <f t="shared" si="105"/>
        <v>139.04356919218426</v>
      </c>
      <c r="T115" s="193">
        <f t="shared" si="105"/>
        <v>136.63367092791549</v>
      </c>
      <c r="U115" s="193">
        <f t="shared" si="105"/>
        <v>147.58897176415962</v>
      </c>
      <c r="V115" s="193">
        <f t="shared" si="105"/>
        <v>135.95989939064302</v>
      </c>
      <c r="W115" s="193">
        <f t="shared" ref="W115" si="106">W83*1000000/W$6</f>
        <v>139.8571851259735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0.57864717765265716</v>
      </c>
      <c r="C118" s="206">
        <f t="shared" si="110"/>
        <v>0.57146267829318897</v>
      </c>
      <c r="D118" s="206">
        <f t="shared" si="110"/>
        <v>0.5740839924525577</v>
      </c>
      <c r="E118" s="206">
        <f t="shared" si="110"/>
        <v>0.59932259537171562</v>
      </c>
      <c r="F118" s="206">
        <f t="shared" si="110"/>
        <v>0.62417017679436271</v>
      </c>
      <c r="G118" s="206">
        <f t="shared" si="110"/>
        <v>0.66901357693003172</v>
      </c>
      <c r="H118" s="206">
        <f t="shared" si="110"/>
        <v>0.73094043723530888</v>
      </c>
      <c r="I118" s="206">
        <f t="shared" si="110"/>
        <v>0.81540352784129855</v>
      </c>
      <c r="J118" s="206">
        <f t="shared" si="110"/>
        <v>0.88615087049040697</v>
      </c>
      <c r="K118" s="206">
        <f t="shared" si="110"/>
        <v>0.8712139787853731</v>
      </c>
      <c r="L118" s="206">
        <f t="shared" si="110"/>
        <v>0.96242536008447155</v>
      </c>
      <c r="M118" s="206">
        <f t="shared" si="110"/>
        <v>0.90525637927119484</v>
      </c>
      <c r="N118" s="206">
        <f t="shared" si="110"/>
        <v>1.0155614585194981</v>
      </c>
      <c r="O118" s="206">
        <f t="shared" si="110"/>
        <v>1.0597261607020088</v>
      </c>
      <c r="P118" s="206">
        <f t="shared" si="110"/>
        <v>1.0623126611313749</v>
      </c>
      <c r="Q118" s="206">
        <f t="shared" si="110"/>
        <v>1.0246583739270312</v>
      </c>
      <c r="R118" s="206">
        <f t="shared" ref="R118:V118" si="111">IF(R104=0,"",R104/R97)</f>
        <v>1.0679178558234963</v>
      </c>
      <c r="S118" s="206">
        <f t="shared" si="111"/>
        <v>1.0547298542599564</v>
      </c>
      <c r="T118" s="206">
        <f t="shared" si="111"/>
        <v>1.2220789884713872</v>
      </c>
      <c r="U118" s="206">
        <f t="shared" si="111"/>
        <v>1.206124591578688</v>
      </c>
      <c r="V118" s="206">
        <f t="shared" si="111"/>
        <v>1.2118635039076886</v>
      </c>
      <c r="W118" s="206">
        <f t="shared" ref="W118" si="112">IF(W104=0,"",W104/W97)</f>
        <v>1.2685859210383608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0.34678414430482912</v>
      </c>
      <c r="C119" s="199">
        <f t="shared" si="113"/>
        <v>0.35202861356900034</v>
      </c>
      <c r="D119" s="199">
        <f t="shared" si="113"/>
        <v>0.35841405710241941</v>
      </c>
      <c r="E119" s="199">
        <f t="shared" si="113"/>
        <v>0.36457392154178636</v>
      </c>
      <c r="F119" s="199">
        <f t="shared" si="113"/>
        <v>0.3719966109304193</v>
      </c>
      <c r="G119" s="199">
        <f t="shared" si="113"/>
        <v>0.37959014307815708</v>
      </c>
      <c r="H119" s="199">
        <f t="shared" si="113"/>
        <v>0.38690754826932705</v>
      </c>
      <c r="I119" s="199">
        <f t="shared" si="113"/>
        <v>0.3976838589479238</v>
      </c>
      <c r="J119" s="199">
        <f t="shared" si="113"/>
        <v>0.40891038415176978</v>
      </c>
      <c r="K119" s="199">
        <f t="shared" si="113"/>
        <v>0.41753210280169711</v>
      </c>
      <c r="L119" s="199">
        <f t="shared" si="113"/>
        <v>0.43089354124747209</v>
      </c>
      <c r="M119" s="199">
        <f t="shared" si="113"/>
        <v>0.44247385737375794</v>
      </c>
      <c r="N119" s="199">
        <f t="shared" si="113"/>
        <v>0.45665842376859495</v>
      </c>
      <c r="O119" s="199">
        <f t="shared" si="113"/>
        <v>0.47198111778737528</v>
      </c>
      <c r="P119" s="199">
        <f t="shared" si="113"/>
        <v>0.48261188922415837</v>
      </c>
      <c r="Q119" s="199">
        <f t="shared" si="113"/>
        <v>0.48860675696656519</v>
      </c>
      <c r="R119" s="199">
        <f t="shared" ref="R119:V119" si="114">IF(R105=0,"",R105/R98)</f>
        <v>0.49609227733749139</v>
      </c>
      <c r="S119" s="199">
        <f t="shared" si="114"/>
        <v>0.50932172283638821</v>
      </c>
      <c r="T119" s="199">
        <f t="shared" si="114"/>
        <v>0.63541141746098351</v>
      </c>
      <c r="U119" s="199">
        <f t="shared" si="114"/>
        <v>0.64219623664329006</v>
      </c>
      <c r="V119" s="199">
        <f t="shared" si="114"/>
        <v>0.65784920920467505</v>
      </c>
      <c r="W119" s="199">
        <f t="shared" ref="W119" si="115">IF(W105=0,"",W105/W98)</f>
        <v>0.6942641317101742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1.8018528038532922</v>
      </c>
      <c r="C120" s="200">
        <f t="shared" si="116"/>
        <v>1.8979797210470173</v>
      </c>
      <c r="D120" s="200">
        <f t="shared" si="116"/>
        <v>2.012207977517448</v>
      </c>
      <c r="E120" s="200">
        <f t="shared" si="116"/>
        <v>2.1804279043060499</v>
      </c>
      <c r="F120" s="200">
        <f t="shared" si="116"/>
        <v>2.3588336532648055</v>
      </c>
      <c r="G120" s="200">
        <f t="shared" si="116"/>
        <v>2.5569227046757996</v>
      </c>
      <c r="H120" s="200">
        <f t="shared" si="116"/>
        <v>2.7318742136868504</v>
      </c>
      <c r="I120" s="200">
        <f t="shared" si="116"/>
        <v>2.8342509123383266</v>
      </c>
      <c r="J120" s="200">
        <f t="shared" si="116"/>
        <v>2.889249957052122</v>
      </c>
      <c r="K120" s="200">
        <f t="shared" si="116"/>
        <v>2.9567191196677727</v>
      </c>
      <c r="L120" s="200">
        <f t="shared" si="116"/>
        <v>3.0310314920627111</v>
      </c>
      <c r="M120" s="200">
        <f t="shared" si="116"/>
        <v>3.1310888491602324</v>
      </c>
      <c r="N120" s="200">
        <f t="shared" si="116"/>
        <v>3.2470935933126781</v>
      </c>
      <c r="O120" s="200">
        <f t="shared" si="116"/>
        <v>3.3711755904183756</v>
      </c>
      <c r="P120" s="200">
        <f t="shared" si="116"/>
        <v>3.4648256496862038</v>
      </c>
      <c r="Q120" s="200">
        <f t="shared" si="116"/>
        <v>3.5721766677843205</v>
      </c>
      <c r="R120" s="200">
        <f t="shared" ref="R120:V120" si="117">IF(R106=0,"",R106/R99)</f>
        <v>3.6999918037686172</v>
      </c>
      <c r="S120" s="200">
        <f t="shared" si="117"/>
        <v>3.8474047943944907</v>
      </c>
      <c r="T120" s="200">
        <f t="shared" si="117"/>
        <v>3.992269090507889</v>
      </c>
      <c r="U120" s="200">
        <f t="shared" si="117"/>
        <v>4.1217915270298908</v>
      </c>
      <c r="V120" s="200">
        <f t="shared" si="117"/>
        <v>4.2326834352272629</v>
      </c>
      <c r="W120" s="200">
        <f t="shared" ref="W120" si="118">IF(W106=0,"",W106/W99)</f>
        <v>4.3147104504476017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0.81401187901490624</v>
      </c>
      <c r="C121" s="200">
        <f t="shared" si="119"/>
        <v>0.82529081181676467</v>
      </c>
      <c r="D121" s="200">
        <f t="shared" si="119"/>
        <v>0.78440300163115884</v>
      </c>
      <c r="E121" s="200">
        <f t="shared" si="119"/>
        <v>0.75581794323035967</v>
      </c>
      <c r="F121" s="200">
        <f t="shared" si="119"/>
        <v>0.76696049946355904</v>
      </c>
      <c r="G121" s="200">
        <f t="shared" si="119"/>
        <v>0.74230824214215096</v>
      </c>
      <c r="H121" s="200">
        <f t="shared" si="119"/>
        <v>0.75709789924559379</v>
      </c>
      <c r="I121" s="200">
        <f t="shared" si="119"/>
        <v>0.78733383981447236</v>
      </c>
      <c r="J121" s="200">
        <f t="shared" si="119"/>
        <v>0.79441822770767168</v>
      </c>
      <c r="K121" s="200">
        <f t="shared" si="119"/>
        <v>0.79639029990244081</v>
      </c>
      <c r="L121" s="200">
        <f t="shared" si="119"/>
        <v>0.81294598001623397</v>
      </c>
      <c r="M121" s="200">
        <f t="shared" si="119"/>
        <v>0.81412242517656619</v>
      </c>
      <c r="N121" s="200">
        <f t="shared" si="119"/>
        <v>0.84949976934491378</v>
      </c>
      <c r="O121" s="200">
        <f t="shared" si="119"/>
        <v>0.91346784635221634</v>
      </c>
      <c r="P121" s="200">
        <f t="shared" si="119"/>
        <v>0.92217840484164959</v>
      </c>
      <c r="Q121" s="200">
        <f t="shared" si="119"/>
        <v>0.90433500894714203</v>
      </c>
      <c r="R121" s="200">
        <f t="shared" ref="R121:V121" si="120">IF(R107=0,"",R107/R100)</f>
        <v>0.89463907051109848</v>
      </c>
      <c r="S121" s="200">
        <f t="shared" si="120"/>
        <v>0.87583614031665491</v>
      </c>
      <c r="T121" s="200">
        <f t="shared" si="120"/>
        <v>0.89483053701935666</v>
      </c>
      <c r="U121" s="200">
        <f t="shared" si="120"/>
        <v>0.89865786658442781</v>
      </c>
      <c r="V121" s="200">
        <f t="shared" si="120"/>
        <v>0.89825038366167265</v>
      </c>
      <c r="W121" s="200">
        <f t="shared" ref="W121" si="121">IF(W107=0,"",W107/W100)</f>
        <v>0.9060248639678895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0.58340717594262848</v>
      </c>
      <c r="C122" s="201">
        <f t="shared" si="122"/>
        <v>0.59308384140208548</v>
      </c>
      <c r="D122" s="201">
        <f t="shared" si="122"/>
        <v>0.59852698789959446</v>
      </c>
      <c r="E122" s="201">
        <f t="shared" si="122"/>
        <v>0.59925169674898149</v>
      </c>
      <c r="F122" s="201">
        <f t="shared" si="122"/>
        <v>0.60470397889619054</v>
      </c>
      <c r="G122" s="201">
        <f t="shared" si="122"/>
        <v>0.60861285161850842</v>
      </c>
      <c r="H122" s="201">
        <f t="shared" si="122"/>
        <v>0.61297488448251014</v>
      </c>
      <c r="I122" s="201">
        <f t="shared" si="122"/>
        <v>0.60952590369089343</v>
      </c>
      <c r="J122" s="201">
        <f t="shared" si="122"/>
        <v>0.60979179119296256</v>
      </c>
      <c r="K122" s="201">
        <f t="shared" si="122"/>
        <v>0.61397083397193941</v>
      </c>
      <c r="L122" s="201">
        <f t="shared" si="122"/>
        <v>0.6145274399467181</v>
      </c>
      <c r="M122" s="201">
        <f t="shared" si="122"/>
        <v>0.61891517290038178</v>
      </c>
      <c r="N122" s="201">
        <f t="shared" si="122"/>
        <v>0.61012910625869587</v>
      </c>
      <c r="O122" s="201">
        <f t="shared" si="122"/>
        <v>0.61760722864233164</v>
      </c>
      <c r="P122" s="201">
        <f t="shared" si="122"/>
        <v>0.63159683299723701</v>
      </c>
      <c r="Q122" s="201">
        <f t="shared" si="122"/>
        <v>0.62862859978298158</v>
      </c>
      <c r="R122" s="201">
        <f t="shared" ref="R122:V122" si="123">IF(R108=0,"",R108/R101)</f>
        <v>0.63214914210624051</v>
      </c>
      <c r="S122" s="201">
        <f t="shared" si="123"/>
        <v>0.64234638458450066</v>
      </c>
      <c r="T122" s="201">
        <f t="shared" si="123"/>
        <v>0.64233927906023458</v>
      </c>
      <c r="U122" s="201">
        <f t="shared" si="123"/>
        <v>0.65602014535966113</v>
      </c>
      <c r="V122" s="201">
        <f t="shared" si="123"/>
        <v>0.67572560586878516</v>
      </c>
      <c r="W122" s="201">
        <f t="shared" ref="W122" si="124">IF(W108=0,"",W108/W101)</f>
        <v>0.67767598729616729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122.71448749178155</v>
      </c>
      <c r="C126" s="203">
        <f t="shared" si="125"/>
        <v>119.50643110232936</v>
      </c>
      <c r="D126" s="203">
        <f t="shared" si="125"/>
        <v>122.17023690134957</v>
      </c>
      <c r="E126" s="203">
        <f t="shared" si="125"/>
        <v>126.19195738206355</v>
      </c>
      <c r="F126" s="203">
        <f t="shared" si="125"/>
        <v>117.47920785930938</v>
      </c>
      <c r="G126" s="203">
        <f t="shared" si="125"/>
        <v>110.45619728654059</v>
      </c>
      <c r="H126" s="203">
        <f t="shared" si="125"/>
        <v>110.79070360299589</v>
      </c>
      <c r="I126" s="203">
        <f t="shared" si="125"/>
        <v>110.71255315141082</v>
      </c>
      <c r="J126" s="203">
        <f t="shared" si="125"/>
        <v>101.71309851347846</v>
      </c>
      <c r="K126" s="203">
        <f t="shared" si="125"/>
        <v>104.04124890951792</v>
      </c>
      <c r="L126" s="203">
        <f t="shared" si="125"/>
        <v>94.695151916784511</v>
      </c>
      <c r="M126" s="203">
        <f t="shared" si="125"/>
        <v>96.652772355142119</v>
      </c>
      <c r="N126" s="203">
        <f t="shared" si="125"/>
        <v>92.11268520424747</v>
      </c>
      <c r="O126" s="203">
        <f t="shared" si="125"/>
        <v>79.285634591978948</v>
      </c>
      <c r="P126" s="203">
        <f t="shared" si="125"/>
        <v>75.075495863496954</v>
      </c>
      <c r="Q126" s="203">
        <f t="shared" si="125"/>
        <v>82.95187459218711</v>
      </c>
      <c r="R126" s="203">
        <f t="shared" ref="R126:V126" si="126">IF(R96=0,0,R96/R$19)</f>
        <v>85.241314036275824</v>
      </c>
      <c r="S126" s="203">
        <f t="shared" si="126"/>
        <v>85.945861184292113</v>
      </c>
      <c r="T126" s="203">
        <f t="shared" si="126"/>
        <v>79.347932414652945</v>
      </c>
      <c r="U126" s="203">
        <f t="shared" si="126"/>
        <v>83.46347512201136</v>
      </c>
      <c r="V126" s="203">
        <f t="shared" si="126"/>
        <v>82.599080748411396</v>
      </c>
      <c r="W126" s="203">
        <f t="shared" ref="W126" si="127">IF(W96=0,0,W96/W$19)</f>
        <v>78.614191501808463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104.53160204529621</v>
      </c>
      <c r="C127" s="192">
        <f t="shared" si="128"/>
        <v>101.07532363034234</v>
      </c>
      <c r="D127" s="192">
        <f t="shared" si="128"/>
        <v>103.24716567203917</v>
      </c>
      <c r="E127" s="192">
        <f t="shared" si="128"/>
        <v>106.95422537076121</v>
      </c>
      <c r="F127" s="192">
        <f t="shared" si="128"/>
        <v>97.850634913879361</v>
      </c>
      <c r="G127" s="192">
        <f t="shared" si="128"/>
        <v>90.574695682924684</v>
      </c>
      <c r="H127" s="192">
        <f t="shared" si="128"/>
        <v>90.576946561893919</v>
      </c>
      <c r="I127" s="192">
        <f t="shared" si="128"/>
        <v>90.361126671288389</v>
      </c>
      <c r="J127" s="192">
        <f t="shared" si="128"/>
        <v>81.463375854333307</v>
      </c>
      <c r="K127" s="192">
        <f t="shared" si="128"/>
        <v>83.756715245013496</v>
      </c>
      <c r="L127" s="192">
        <f t="shared" si="128"/>
        <v>74.472410367153941</v>
      </c>
      <c r="M127" s="192">
        <f t="shared" si="128"/>
        <v>76.751576053165834</v>
      </c>
      <c r="N127" s="192">
        <f t="shared" si="128"/>
        <v>72.6089263328561</v>
      </c>
      <c r="O127" s="192">
        <f t="shared" si="128"/>
        <v>60.1446685591714</v>
      </c>
      <c r="P127" s="192">
        <f t="shared" si="128"/>
        <v>56.116720609644567</v>
      </c>
      <c r="Q127" s="192">
        <f t="shared" si="128"/>
        <v>64.134958428817541</v>
      </c>
      <c r="R127" s="192">
        <f t="shared" ref="R127:V127" si="129">IF(R97=0,0,R97/R$19)</f>
        <v>66.584727134775747</v>
      </c>
      <c r="S127" s="192">
        <f t="shared" si="129"/>
        <v>67.475671368518576</v>
      </c>
      <c r="T127" s="192">
        <f t="shared" si="129"/>
        <v>61.582025805030476</v>
      </c>
      <c r="U127" s="192">
        <f t="shared" si="129"/>
        <v>65.54386041158449</v>
      </c>
      <c r="V127" s="192">
        <f t="shared" si="129"/>
        <v>65.400457220185629</v>
      </c>
      <c r="W127" s="192">
        <f t="shared" ref="W127" si="130">IF(W97=0,0,W97/W$19)</f>
        <v>61.342263879984493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68.722231989657629</v>
      </c>
      <c r="C128" s="74">
        <f t="shared" si="131"/>
        <v>67.957330750548678</v>
      </c>
      <c r="D128" s="74">
        <f t="shared" si="131"/>
        <v>68.521574717033545</v>
      </c>
      <c r="E128" s="74">
        <f t="shared" si="131"/>
        <v>69.341218192452928</v>
      </c>
      <c r="F128" s="74">
        <f t="shared" si="131"/>
        <v>60.512078499920193</v>
      </c>
      <c r="G128" s="74">
        <f t="shared" si="131"/>
        <v>51.17179564548568</v>
      </c>
      <c r="H128" s="74">
        <f t="shared" si="131"/>
        <v>50.659441421171444</v>
      </c>
      <c r="I128" s="74">
        <f t="shared" si="131"/>
        <v>46.80176758834282</v>
      </c>
      <c r="J128" s="74">
        <f t="shared" si="131"/>
        <v>39.237893339863163</v>
      </c>
      <c r="K128" s="74">
        <f t="shared" si="131"/>
        <v>42.263887820516032</v>
      </c>
      <c r="L128" s="74">
        <f t="shared" si="131"/>
        <v>33.509193067217687</v>
      </c>
      <c r="M128" s="74">
        <f t="shared" si="131"/>
        <v>37.341325508224685</v>
      </c>
      <c r="N128" s="74">
        <f t="shared" si="131"/>
        <v>34.568803496303389</v>
      </c>
      <c r="O128" s="74">
        <f t="shared" si="131"/>
        <v>27.11574281798206</v>
      </c>
      <c r="P128" s="74">
        <f t="shared" si="131"/>
        <v>24.072537555231136</v>
      </c>
      <c r="Q128" s="74">
        <f t="shared" si="131"/>
        <v>30.78196587358509</v>
      </c>
      <c r="R128" s="74">
        <f t="shared" ref="R128:V128" si="132">IF(R98=0,0,R98/R$19)</f>
        <v>31.584532718721938</v>
      </c>
      <c r="S128" s="74">
        <f t="shared" si="132"/>
        <v>31.62668026665974</v>
      </c>
      <c r="T128" s="74">
        <f t="shared" si="132"/>
        <v>26.474711632917831</v>
      </c>
      <c r="U128" s="74">
        <f t="shared" si="132"/>
        <v>29.824187377776486</v>
      </c>
      <c r="V128" s="74">
        <f t="shared" si="132"/>
        <v>29.893247060816282</v>
      </c>
      <c r="W128" s="74">
        <f t="shared" ref="W128" si="133">IF(W98=0,0,W98/W$19)</f>
        <v>26.459310416727355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9.549768950761548</v>
      </c>
      <c r="C129" s="74">
        <f t="shared" si="134"/>
        <v>7.9483738896619824</v>
      </c>
      <c r="D129" s="74">
        <f t="shared" si="134"/>
        <v>7.4081740238809388</v>
      </c>
      <c r="E129" s="74">
        <f t="shared" si="134"/>
        <v>8.2611383189921046</v>
      </c>
      <c r="F129" s="74">
        <f t="shared" si="134"/>
        <v>7.1516413526861982</v>
      </c>
      <c r="G129" s="74">
        <f t="shared" si="134"/>
        <v>7.2017740904530534</v>
      </c>
      <c r="H129" s="74">
        <f t="shared" si="134"/>
        <v>8.867162232365267</v>
      </c>
      <c r="I129" s="74">
        <f t="shared" si="134"/>
        <v>10.811057220190914</v>
      </c>
      <c r="J129" s="74">
        <f t="shared" si="134"/>
        <v>11.399956580031924</v>
      </c>
      <c r="K129" s="74">
        <f t="shared" si="134"/>
        <v>10.895194374478999</v>
      </c>
      <c r="L129" s="74">
        <f t="shared" si="134"/>
        <v>11.385098080421974</v>
      </c>
      <c r="M129" s="74">
        <f t="shared" si="134"/>
        <v>9.5952912237833825</v>
      </c>
      <c r="N129" s="74">
        <f t="shared" si="134"/>
        <v>11.30814235262045</v>
      </c>
      <c r="O129" s="74">
        <f t="shared" si="134"/>
        <v>9.2042501128916268</v>
      </c>
      <c r="P129" s="74">
        <f t="shared" si="134"/>
        <v>8.0206215656464686</v>
      </c>
      <c r="Q129" s="74">
        <f t="shared" si="134"/>
        <v>8.3669123500689668</v>
      </c>
      <c r="R129" s="74">
        <f t="shared" ref="R129:V129" si="135">IF(R99=0,0,R99/R$19)</f>
        <v>9.2081342788912988</v>
      </c>
      <c r="S129" s="74">
        <f t="shared" si="135"/>
        <v>8.4936908025716633</v>
      </c>
      <c r="T129" s="74">
        <f t="shared" si="135"/>
        <v>9.2388334084840036</v>
      </c>
      <c r="U129" s="74">
        <f t="shared" si="135"/>
        <v>9.1637752807235362</v>
      </c>
      <c r="V129" s="74">
        <f t="shared" si="135"/>
        <v>8.7822729699214843</v>
      </c>
      <c r="W129" s="74">
        <f t="shared" ref="W129" si="136">IF(W99=0,0,W99/W$19)</f>
        <v>8.6359638109119707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17.89997492123646</v>
      </c>
      <c r="C130" s="74">
        <f t="shared" si="137"/>
        <v>16.469374038078648</v>
      </c>
      <c r="D130" s="74">
        <f t="shared" si="137"/>
        <v>18.595467338533584</v>
      </c>
      <c r="E130" s="74">
        <f t="shared" si="137"/>
        <v>20.554304889019438</v>
      </c>
      <c r="F130" s="74">
        <f t="shared" si="137"/>
        <v>21.210118473682421</v>
      </c>
      <c r="G130" s="74">
        <f t="shared" si="137"/>
        <v>23.628287567929423</v>
      </c>
      <c r="H130" s="74">
        <f t="shared" si="137"/>
        <v>23.235570275619207</v>
      </c>
      <c r="I130" s="74">
        <f t="shared" si="137"/>
        <v>25.118602396673609</v>
      </c>
      <c r="J130" s="74">
        <f t="shared" si="137"/>
        <v>23.883809585764549</v>
      </c>
      <c r="K130" s="74">
        <f t="shared" si="137"/>
        <v>23.700362028072938</v>
      </c>
      <c r="L130" s="74">
        <f t="shared" si="137"/>
        <v>22.931752208766444</v>
      </c>
      <c r="M130" s="74">
        <f t="shared" si="137"/>
        <v>22.850859246545443</v>
      </c>
      <c r="N130" s="74">
        <f t="shared" si="137"/>
        <v>20.571175271884535</v>
      </c>
      <c r="O130" s="74">
        <f t="shared" si="137"/>
        <v>17.560042081547049</v>
      </c>
      <c r="P130" s="74">
        <f t="shared" si="137"/>
        <v>17.318886618331689</v>
      </c>
      <c r="Q130" s="74">
        <f t="shared" si="137"/>
        <v>18.429357593303596</v>
      </c>
      <c r="R130" s="74">
        <f t="shared" ref="R130:V130" si="138">IF(R100=0,0,R100/R$19)</f>
        <v>19.291125755965616</v>
      </c>
      <c r="S130" s="74">
        <f t="shared" si="138"/>
        <v>20.601352595222746</v>
      </c>
      <c r="T130" s="74">
        <f t="shared" si="138"/>
        <v>19.547272507752908</v>
      </c>
      <c r="U130" s="74">
        <f t="shared" si="138"/>
        <v>19.406322062642491</v>
      </c>
      <c r="V130" s="74">
        <f t="shared" si="138"/>
        <v>19.59275119907462</v>
      </c>
      <c r="W130" s="74">
        <f t="shared" ref="W130" si="139">IF(W100=0,0,W100/W$19)</f>
        <v>19.266765328298526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8.3596261836405947</v>
      </c>
      <c r="C131" s="193">
        <f t="shared" si="140"/>
        <v>8.7002449520530369</v>
      </c>
      <c r="D131" s="193">
        <f t="shared" si="140"/>
        <v>8.721949592591125</v>
      </c>
      <c r="E131" s="193">
        <f t="shared" si="140"/>
        <v>8.7975639702967392</v>
      </c>
      <c r="F131" s="193">
        <f t="shared" si="140"/>
        <v>8.9767965875905418</v>
      </c>
      <c r="G131" s="193">
        <f t="shared" si="140"/>
        <v>8.5728383790565328</v>
      </c>
      <c r="H131" s="193">
        <f t="shared" si="140"/>
        <v>7.8147726327379923</v>
      </c>
      <c r="I131" s="193">
        <f t="shared" si="140"/>
        <v>7.6296994660810498</v>
      </c>
      <c r="J131" s="193">
        <f t="shared" si="140"/>
        <v>6.9417163486736859</v>
      </c>
      <c r="K131" s="193">
        <f t="shared" si="140"/>
        <v>6.8972710219455324</v>
      </c>
      <c r="L131" s="193">
        <f t="shared" si="140"/>
        <v>6.646367010747853</v>
      </c>
      <c r="M131" s="193">
        <f t="shared" si="140"/>
        <v>6.9641000746123352</v>
      </c>
      <c r="N131" s="193">
        <f t="shared" si="140"/>
        <v>6.1608052120477179</v>
      </c>
      <c r="O131" s="193">
        <f t="shared" si="140"/>
        <v>6.2646335467506526</v>
      </c>
      <c r="P131" s="193">
        <f t="shared" si="140"/>
        <v>6.7046748704352703</v>
      </c>
      <c r="Q131" s="193">
        <f t="shared" si="140"/>
        <v>6.5567226118598771</v>
      </c>
      <c r="R131" s="193">
        <f t="shared" ref="R131:V131" si="141">IF(R101=0,0,R101/R$19)</f>
        <v>6.5009343811968847</v>
      </c>
      <c r="S131" s="193">
        <f t="shared" si="141"/>
        <v>6.7539477040644105</v>
      </c>
      <c r="T131" s="193">
        <f t="shared" si="141"/>
        <v>6.3212082558757396</v>
      </c>
      <c r="U131" s="193">
        <f t="shared" si="141"/>
        <v>7.1495756904419814</v>
      </c>
      <c r="V131" s="193">
        <f t="shared" si="141"/>
        <v>7.1321859903732268</v>
      </c>
      <c r="W131" s="193">
        <f t="shared" ref="W131" si="142">IF(W101=0,0,W101/W$19)</f>
        <v>6.9802243240466497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18.182885446485336</v>
      </c>
      <c r="C132" s="77">
        <f t="shared" si="143"/>
        <v>18.431107471987001</v>
      </c>
      <c r="D132" s="77">
        <f t="shared" si="143"/>
        <v>18.923071229310374</v>
      </c>
      <c r="E132" s="77">
        <f t="shared" si="143"/>
        <v>19.237732011302338</v>
      </c>
      <c r="F132" s="77">
        <f t="shared" si="143"/>
        <v>19.628572945430012</v>
      </c>
      <c r="G132" s="77">
        <f t="shared" si="143"/>
        <v>19.881501603615895</v>
      </c>
      <c r="H132" s="77">
        <f t="shared" si="143"/>
        <v>20.213757041101971</v>
      </c>
      <c r="I132" s="77">
        <f t="shared" si="143"/>
        <v>20.35142648012242</v>
      </c>
      <c r="J132" s="77">
        <f t="shared" si="143"/>
        <v>20.249722659145156</v>
      </c>
      <c r="K132" s="77">
        <f t="shared" si="143"/>
        <v>20.28453366450443</v>
      </c>
      <c r="L132" s="77">
        <f t="shared" si="143"/>
        <v>20.222741549630566</v>
      </c>
      <c r="M132" s="77">
        <f t="shared" si="143"/>
        <v>19.901196301976277</v>
      </c>
      <c r="N132" s="77">
        <f t="shared" si="143"/>
        <v>19.503758871391383</v>
      </c>
      <c r="O132" s="77">
        <f t="shared" si="143"/>
        <v>19.14096603280754</v>
      </c>
      <c r="P132" s="77">
        <f t="shared" si="143"/>
        <v>18.958775253852405</v>
      </c>
      <c r="Q132" s="77">
        <f t="shared" si="143"/>
        <v>18.816916163369569</v>
      </c>
      <c r="R132" s="77">
        <f t="shared" ref="R132:V132" si="144">IF(R102=0,0,R102/R$19)</f>
        <v>18.656586901500074</v>
      </c>
      <c r="S132" s="77">
        <f t="shared" si="144"/>
        <v>18.470189815773551</v>
      </c>
      <c r="T132" s="77">
        <f t="shared" si="144"/>
        <v>17.76590660962249</v>
      </c>
      <c r="U132" s="77">
        <f t="shared" si="144"/>
        <v>17.91961471042686</v>
      </c>
      <c r="V132" s="77">
        <f t="shared" si="144"/>
        <v>17.198623528225788</v>
      </c>
      <c r="W132" s="77">
        <f t="shared" ref="W132" si="145">IF(W102=0,0,W102/W$19)</f>
        <v>17.271927621823966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60.486916499021383</v>
      </c>
      <c r="C134" s="153">
        <f t="shared" si="146"/>
        <v>57.760775151146284</v>
      </c>
      <c r="D134" s="153">
        <f t="shared" si="146"/>
        <v>59.272545078414907</v>
      </c>
      <c r="E134" s="153">
        <f t="shared" si="146"/>
        <v>64.100083935176002</v>
      </c>
      <c r="F134" s="153">
        <f t="shared" si="146"/>
        <v>61.075448093636716</v>
      </c>
      <c r="G134" s="153">
        <f t="shared" si="146"/>
        <v>60.595701138182548</v>
      </c>
      <c r="H134" s="153">
        <f t="shared" si="146"/>
        <v>66.206352923389943</v>
      </c>
      <c r="I134" s="153">
        <f t="shared" si="146"/>
        <v>73.680781467483001</v>
      </c>
      <c r="J134" s="153">
        <f t="shared" si="146"/>
        <v>72.188841426404665</v>
      </c>
      <c r="K134" s="153">
        <f t="shared" si="146"/>
        <v>72.970021138601723</v>
      </c>
      <c r="L134" s="153">
        <f t="shared" si="146"/>
        <v>71.674136363966667</v>
      </c>
      <c r="M134" s="153">
        <f t="shared" si="146"/>
        <v>69.479853841246651</v>
      </c>
      <c r="N134" s="153">
        <f t="shared" si="146"/>
        <v>73.738827128130126</v>
      </c>
      <c r="O134" s="153">
        <f t="shared" si="146"/>
        <v>63.736878698905528</v>
      </c>
      <c r="P134" s="153">
        <f t="shared" si="146"/>
        <v>59.613502804797392</v>
      </c>
      <c r="Q134" s="153">
        <f t="shared" si="146"/>
        <v>65.716422215549912</v>
      </c>
      <c r="R134" s="153">
        <f t="shared" ref="R134:V134" si="147">IF(R104=0,0,R104/R$19)</f>
        <v>71.107019032362302</v>
      </c>
      <c r="S134" s="153">
        <f t="shared" si="147"/>
        <v>71.168605028610301</v>
      </c>
      <c r="T134" s="153">
        <f t="shared" si="147"/>
        <v>75.258099803830504</v>
      </c>
      <c r="U134" s="153">
        <f t="shared" si="147"/>
        <v>79.054061869412877</v>
      </c>
      <c r="V134" s="153">
        <f t="shared" si="147"/>
        <v>79.256427244019051</v>
      </c>
      <c r="W134" s="153">
        <f t="shared" ref="W134" si="148">IF(W104=0,0,W104/W$19)</f>
        <v>77.8179323227683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23.831780415251373</v>
      </c>
      <c r="C135" s="74">
        <f t="shared" si="149"/>
        <v>23.922924925965646</v>
      </c>
      <c r="D135" s="74">
        <f t="shared" si="149"/>
        <v>24.559095593378562</v>
      </c>
      <c r="E135" s="74">
        <f t="shared" si="149"/>
        <v>25.279999840907223</v>
      </c>
      <c r="F135" s="74">
        <f t="shared" si="149"/>
        <v>22.510288122325804</v>
      </c>
      <c r="G135" s="74">
        <f t="shared" si="149"/>
        <v>19.424309230636123</v>
      </c>
      <c r="H135" s="74">
        <f t="shared" si="149"/>
        <v>19.600520276959038</v>
      </c>
      <c r="I135" s="74">
        <f t="shared" si="149"/>
        <v>18.612307540116038</v>
      </c>
      <c r="J135" s="74">
        <f t="shared" si="149"/>
        <v>16.044782038909617</v>
      </c>
      <c r="K135" s="74">
        <f t="shared" si="149"/>
        <v>17.646529954275096</v>
      </c>
      <c r="L135" s="74">
        <f t="shared" si="149"/>
        <v>14.438894865078669</v>
      </c>
      <c r="M135" s="74">
        <f t="shared" si="149"/>
        <v>16.522560337073276</v>
      </c>
      <c r="N135" s="74">
        <f t="shared" si="149"/>
        <v>15.786135316188201</v>
      </c>
      <c r="O135" s="74">
        <f t="shared" si="149"/>
        <v>12.798118604866165</v>
      </c>
      <c r="P135" s="74">
        <f t="shared" si="149"/>
        <v>11.6176928279496</v>
      </c>
      <c r="Q135" s="74">
        <f t="shared" si="149"/>
        <v>15.040276518547893</v>
      </c>
      <c r="R135" s="74">
        <f t="shared" ref="R135:V135" si="150">IF(R105=0,0,R105/R$19)</f>
        <v>15.668842765071275</v>
      </c>
      <c r="S135" s="74">
        <f t="shared" si="150"/>
        <v>16.108155281010742</v>
      </c>
      <c r="T135" s="74">
        <f t="shared" si="150"/>
        <v>16.822334045543109</v>
      </c>
      <c r="U135" s="74">
        <f t="shared" si="150"/>
        <v>19.152980894952371</v>
      </c>
      <c r="V135" s="74">
        <f t="shared" si="150"/>
        <v>19.665248939517969</v>
      </c>
      <c r="W135" s="74">
        <f t="shared" ref="W135" si="151">IF(W105=0,0,W105/W$19)</f>
        <v>18.369750172119183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17.207277960080805</v>
      </c>
      <c r="C136" s="74">
        <f t="shared" si="152"/>
        <v>15.085852457878046</v>
      </c>
      <c r="D136" s="74">
        <f t="shared" si="152"/>
        <v>14.906786869690757</v>
      </c>
      <c r="E136" s="74">
        <f t="shared" si="152"/>
        <v>18.012816512062358</v>
      </c>
      <c r="F136" s="74">
        <f t="shared" si="152"/>
        <v>16.86953229879644</v>
      </c>
      <c r="G136" s="74">
        <f t="shared" si="152"/>
        <v>18.414379685825317</v>
      </c>
      <c r="H136" s="74">
        <f t="shared" si="152"/>
        <v>24.2239718511766</v>
      </c>
      <c r="I136" s="74">
        <f t="shared" si="152"/>
        <v>30.641248789667955</v>
      </c>
      <c r="J136" s="74">
        <f t="shared" si="152"/>
        <v>32.937324059253292</v>
      </c>
      <c r="K136" s="74">
        <f t="shared" si="152"/>
        <v>32.214029519518817</v>
      </c>
      <c r="L136" s="74">
        <f t="shared" si="152"/>
        <v>34.50859082198172</v>
      </c>
      <c r="M136" s="74">
        <f t="shared" si="152"/>
        <v>30.043709355233187</v>
      </c>
      <c r="N136" s="74">
        <f t="shared" si="152"/>
        <v>36.718596585461619</v>
      </c>
      <c r="O136" s="74">
        <f t="shared" si="152"/>
        <v>31.029143308685828</v>
      </c>
      <c r="P136" s="74">
        <f t="shared" si="152"/>
        <v>27.790055327078203</v>
      </c>
      <c r="Q136" s="74">
        <f t="shared" si="152"/>
        <v>29.888089078312838</v>
      </c>
      <c r="R136" s="74">
        <f t="shared" ref="R136:V136" si="153">IF(R106=0,0,R106/R$19)</f>
        <v>34.070021359898647</v>
      </c>
      <c r="S136" s="74">
        <f t="shared" si="153"/>
        <v>32.678666715918609</v>
      </c>
      <c r="T136" s="74">
        <f t="shared" si="153"/>
        <v>36.883909049042337</v>
      </c>
      <c r="U136" s="74">
        <f t="shared" si="153"/>
        <v>37.771171307692235</v>
      </c>
      <c r="V136" s="74">
        <f t="shared" si="153"/>
        <v>37.172581323430805</v>
      </c>
      <c r="W136" s="74">
        <f t="shared" ref="W136" si="154">IF(W106=0,0,W106/W$19)</f>
        <v>37.261683304629173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14.570792219955388</v>
      </c>
      <c r="C137" s="74">
        <f t="shared" si="155"/>
        <v>13.592023069999875</v>
      </c>
      <c r="D137" s="74">
        <f t="shared" si="155"/>
        <v>14.586340397079919</v>
      </c>
      <c r="E137" s="74">
        <f t="shared" si="155"/>
        <v>15.535312445748399</v>
      </c>
      <c r="F137" s="74">
        <f t="shared" si="155"/>
        <v>16.267323058256729</v>
      </c>
      <c r="G137" s="74">
        <f t="shared" si="155"/>
        <v>17.539472609378929</v>
      </c>
      <c r="H137" s="74">
        <f t="shared" si="155"/>
        <v>17.591601443444663</v>
      </c>
      <c r="I137" s="74">
        <f t="shared" si="155"/>
        <v>19.776725675746039</v>
      </c>
      <c r="J137" s="74">
        <f t="shared" si="155"/>
        <v>18.973733682030574</v>
      </c>
      <c r="K137" s="74">
        <f t="shared" si="155"/>
        <v>18.874738423333426</v>
      </c>
      <c r="L137" s="74">
        <f t="shared" si="155"/>
        <v>18.642275772845075</v>
      </c>
      <c r="M137" s="74">
        <f t="shared" si="155"/>
        <v>18.603396947165937</v>
      </c>
      <c r="N137" s="74">
        <f t="shared" si="155"/>
        <v>17.475208648619706</v>
      </c>
      <c r="O137" s="74">
        <f t="shared" si="155"/>
        <v>16.040533822085077</v>
      </c>
      <c r="P137" s="74">
        <f t="shared" si="155"/>
        <v>15.971103235326508</v>
      </c>
      <c r="Q137" s="74">
        <f t="shared" si="155"/>
        <v>16.666313264030286</v>
      </c>
      <c r="R137" s="74">
        <f t="shared" ref="R137:V137" si="156">IF(R107=0,0,R107/R$19)</f>
        <v>17.258594815429792</v>
      </c>
      <c r="S137" s="74">
        <f t="shared" si="156"/>
        <v>18.043409142302391</v>
      </c>
      <c r="T137" s="74">
        <f t="shared" si="156"/>
        <v>17.491496355376242</v>
      </c>
      <c r="U137" s="74">
        <f t="shared" si="156"/>
        <v>17.439643983064613</v>
      </c>
      <c r="V137" s="74">
        <f t="shared" si="156"/>
        <v>17.599196281556473</v>
      </c>
      <c r="W137" s="74">
        <f t="shared" ref="W137" si="157">IF(W107=0,0,W107/W$19)</f>
        <v>17.456168435672922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4.8770659037338122</v>
      </c>
      <c r="C138" s="77">
        <f t="shared" si="158"/>
        <v>5.1599746973027178</v>
      </c>
      <c r="D138" s="77">
        <f t="shared" si="158"/>
        <v>5.220322218265661</v>
      </c>
      <c r="E138" s="77">
        <f t="shared" si="158"/>
        <v>5.2719551364580264</v>
      </c>
      <c r="F138" s="77">
        <f t="shared" si="158"/>
        <v>5.4283046142577458</v>
      </c>
      <c r="G138" s="77">
        <f t="shared" si="158"/>
        <v>5.217539612342188</v>
      </c>
      <c r="H138" s="77">
        <f t="shared" si="158"/>
        <v>4.7902593518096532</v>
      </c>
      <c r="I138" s="77">
        <f t="shared" si="158"/>
        <v>4.6504994619529789</v>
      </c>
      <c r="J138" s="77">
        <f t="shared" si="158"/>
        <v>4.233001646211199</v>
      </c>
      <c r="K138" s="77">
        <f t="shared" si="158"/>
        <v>4.2347232414743896</v>
      </c>
      <c r="L138" s="77">
        <f t="shared" si="158"/>
        <v>4.0843749040611996</v>
      </c>
      <c r="M138" s="77">
        <f t="shared" si="158"/>
        <v>4.3101872017742551</v>
      </c>
      <c r="N138" s="77">
        <f t="shared" si="158"/>
        <v>3.7588865778605896</v>
      </c>
      <c r="O138" s="77">
        <f t="shared" si="158"/>
        <v>3.8690829632684514</v>
      </c>
      <c r="P138" s="77">
        <f t="shared" si="158"/>
        <v>4.2346514144430776</v>
      </c>
      <c r="Q138" s="77">
        <f t="shared" si="158"/>
        <v>4.1217433546588884</v>
      </c>
      <c r="R138" s="77">
        <f t="shared" ref="R138:V138" si="159">IF(R108=0,0,R108/R$19)</f>
        <v>4.1095600919625737</v>
      </c>
      <c r="S138" s="77">
        <f t="shared" si="159"/>
        <v>4.3383738893785626</v>
      </c>
      <c r="T138" s="77">
        <f t="shared" si="159"/>
        <v>4.0603603538688251</v>
      </c>
      <c r="U138" s="77">
        <f t="shared" si="159"/>
        <v>4.6902656837036485</v>
      </c>
      <c r="V138" s="77">
        <f t="shared" si="159"/>
        <v>4.8194006995138103</v>
      </c>
      <c r="W138" s="77">
        <f t="shared" ref="W138" si="160">IF(W108=0,0,W108/W$19)</f>
        <v>4.7303304103470349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18.709521580769067</v>
      </c>
      <c r="C140" s="203">
        <f t="shared" si="161"/>
        <v>18.38374995494031</v>
      </c>
      <c r="D140" s="203">
        <f t="shared" si="161"/>
        <v>18.290278334999304</v>
      </c>
      <c r="E140" s="203">
        <f t="shared" si="161"/>
        <v>18.45547460236596</v>
      </c>
      <c r="F140" s="203">
        <f t="shared" si="161"/>
        <v>16.123105696477328</v>
      </c>
      <c r="G140" s="203">
        <f t="shared" si="161"/>
        <v>13.665006117091291</v>
      </c>
      <c r="H140" s="203">
        <f t="shared" si="161"/>
        <v>13.554015767408702</v>
      </c>
      <c r="I140" s="203">
        <f t="shared" si="161"/>
        <v>12.379860667317722</v>
      </c>
      <c r="J140" s="203">
        <f t="shared" si="161"/>
        <v>10.271376942648539</v>
      </c>
      <c r="K140" s="203">
        <f t="shared" si="161"/>
        <v>10.832343171336959</v>
      </c>
      <c r="L140" s="203">
        <f t="shared" si="161"/>
        <v>8.9632634498143631</v>
      </c>
      <c r="M140" s="203">
        <f t="shared" si="161"/>
        <v>9.8199027607645402</v>
      </c>
      <c r="N140" s="203">
        <f t="shared" si="161"/>
        <v>9.2112298821263767</v>
      </c>
      <c r="O140" s="203">
        <f t="shared" si="161"/>
        <v>7.4689308781154651</v>
      </c>
      <c r="P140" s="203">
        <f t="shared" si="161"/>
        <v>6.7003450513262015</v>
      </c>
      <c r="Q140" s="203">
        <f t="shared" si="161"/>
        <v>7.7971996564449428</v>
      </c>
      <c r="R140" s="203">
        <f t="shared" ref="R140:V140" si="162">IF(R110=0,0,R110/R$19)</f>
        <v>7.8413662247572145</v>
      </c>
      <c r="S140" s="203">
        <f t="shared" si="162"/>
        <v>7.5548447460234085</v>
      </c>
      <c r="T140" s="203">
        <f t="shared" si="162"/>
        <v>5.9919207895913909</v>
      </c>
      <c r="U140" s="203">
        <f t="shared" si="162"/>
        <v>6.7728547357346649</v>
      </c>
      <c r="V140" s="203">
        <f t="shared" si="162"/>
        <v>6.5485707332451595</v>
      </c>
      <c r="W140" s="203">
        <f t="shared" ref="W140" si="163">IF(W110=0,0,W110/W$19)</f>
        <v>5.8035861162084093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18.709521580769067</v>
      </c>
      <c r="C141" s="192">
        <f t="shared" si="164"/>
        <v>18.38374995494031</v>
      </c>
      <c r="D141" s="192">
        <f t="shared" si="164"/>
        <v>18.290278334999304</v>
      </c>
      <c r="E141" s="192">
        <f t="shared" si="164"/>
        <v>18.45547460236596</v>
      </c>
      <c r="F141" s="192">
        <f t="shared" si="164"/>
        <v>16.123105696477328</v>
      </c>
      <c r="G141" s="192">
        <f t="shared" si="164"/>
        <v>13.665006117091291</v>
      </c>
      <c r="H141" s="192">
        <f t="shared" si="164"/>
        <v>13.554015767408702</v>
      </c>
      <c r="I141" s="192">
        <f t="shared" si="164"/>
        <v>12.379860667317722</v>
      </c>
      <c r="J141" s="192">
        <f t="shared" si="164"/>
        <v>10.271376942648539</v>
      </c>
      <c r="K141" s="192">
        <f t="shared" si="164"/>
        <v>10.832343171336959</v>
      </c>
      <c r="L141" s="192">
        <f t="shared" si="164"/>
        <v>8.9632634498143631</v>
      </c>
      <c r="M141" s="192">
        <f t="shared" si="164"/>
        <v>9.8199027607645402</v>
      </c>
      <c r="N141" s="192">
        <f t="shared" si="164"/>
        <v>9.2112298821263767</v>
      </c>
      <c r="O141" s="192">
        <f t="shared" si="164"/>
        <v>7.4689308781154651</v>
      </c>
      <c r="P141" s="192">
        <f t="shared" si="164"/>
        <v>6.7003450513262015</v>
      </c>
      <c r="Q141" s="192">
        <f t="shared" si="164"/>
        <v>7.7971996564449428</v>
      </c>
      <c r="R141" s="192">
        <f t="shared" ref="R141:V141" si="165">IF(R111=0,0,R111/R$19)</f>
        <v>7.8413662247572145</v>
      </c>
      <c r="S141" s="192">
        <f t="shared" si="165"/>
        <v>7.5548447460234085</v>
      </c>
      <c r="T141" s="192">
        <f t="shared" si="165"/>
        <v>5.9919207895913909</v>
      </c>
      <c r="U141" s="192">
        <f t="shared" si="165"/>
        <v>6.7728547357346649</v>
      </c>
      <c r="V141" s="192">
        <f t="shared" si="165"/>
        <v>6.5485707332451595</v>
      </c>
      <c r="W141" s="192">
        <f t="shared" ref="W141" si="166">IF(W111=0,0,W111/W$19)</f>
        <v>5.8035861162084093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16.777156345508647</v>
      </c>
      <c r="C142" s="74">
        <f t="shared" si="167"/>
        <v>16.525791734975044</v>
      </c>
      <c r="D142" s="74">
        <f t="shared" si="167"/>
        <v>16.454851089764503</v>
      </c>
      <c r="E142" s="74">
        <f t="shared" si="167"/>
        <v>16.580664277152117</v>
      </c>
      <c r="F142" s="74">
        <f t="shared" si="167"/>
        <v>14.273337594106099</v>
      </c>
      <c r="G142" s="74">
        <f t="shared" si="167"/>
        <v>11.887845765611813</v>
      </c>
      <c r="H142" s="74">
        <f t="shared" si="167"/>
        <v>11.867567902764005</v>
      </c>
      <c r="I142" s="74">
        <f t="shared" si="167"/>
        <v>10.6590839648353</v>
      </c>
      <c r="J142" s="74">
        <f t="shared" si="167"/>
        <v>8.6871387244765472</v>
      </c>
      <c r="K142" s="74">
        <f t="shared" si="167"/>
        <v>9.2931497936369603</v>
      </c>
      <c r="L142" s="74">
        <f t="shared" si="167"/>
        <v>7.4742022733334199</v>
      </c>
      <c r="M142" s="74">
        <f t="shared" si="167"/>
        <v>8.3236235273908044</v>
      </c>
      <c r="N142" s="74">
        <f t="shared" si="167"/>
        <v>7.7780559840506962</v>
      </c>
      <c r="O142" s="74">
        <f t="shared" si="167"/>
        <v>6.0778966445936344</v>
      </c>
      <c r="P142" s="74">
        <f t="shared" si="167"/>
        <v>5.3335803739603627</v>
      </c>
      <c r="Q142" s="74">
        <f t="shared" si="167"/>
        <v>6.3978267671392546</v>
      </c>
      <c r="R142" s="74">
        <f t="shared" ref="R142:V142" si="168">IF(R112=0,0,R112/R$19)</f>
        <v>6.4446135072322654</v>
      </c>
      <c r="S142" s="74">
        <f t="shared" si="168"/>
        <v>6.1558171448585259</v>
      </c>
      <c r="T142" s="74">
        <f t="shared" si="168"/>
        <v>4.6244302065615264</v>
      </c>
      <c r="U142" s="74">
        <f t="shared" si="168"/>
        <v>5.20316384404647</v>
      </c>
      <c r="V142" s="74">
        <f t="shared" si="168"/>
        <v>5.0819650757383235</v>
      </c>
      <c r="W142" s="74">
        <f t="shared" ref="W142" si="169">IF(W112=0,0,W112/W$19)</f>
        <v>4.3689838102188912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0.44275866143766257</v>
      </c>
      <c r="C144" s="74">
        <f t="shared" si="173"/>
        <v>0.40353598961735199</v>
      </c>
      <c r="D144" s="74">
        <f t="shared" si="173"/>
        <v>0.42135136465856698</v>
      </c>
      <c r="E144" s="74">
        <f t="shared" si="173"/>
        <v>0.4363033110744815</v>
      </c>
      <c r="F144" s="74">
        <f t="shared" si="173"/>
        <v>0.4235070123893086</v>
      </c>
      <c r="G144" s="74">
        <f t="shared" si="173"/>
        <v>0.43534087705594965</v>
      </c>
      <c r="H144" s="74">
        <f t="shared" si="173"/>
        <v>0.48449003182508615</v>
      </c>
      <c r="I144" s="74">
        <f t="shared" si="173"/>
        <v>0.50017071950578496</v>
      </c>
      <c r="J144" s="74">
        <f t="shared" si="173"/>
        <v>0.46693452311027145</v>
      </c>
      <c r="K144" s="74">
        <f t="shared" si="173"/>
        <v>0.45438101349061083</v>
      </c>
      <c r="L144" s="74">
        <f t="shared" si="173"/>
        <v>0.43758906686870053</v>
      </c>
      <c r="M144" s="74">
        <f t="shared" si="173"/>
        <v>0.42134285260666432</v>
      </c>
      <c r="N144" s="74">
        <f t="shared" si="173"/>
        <v>0.40506842004679999</v>
      </c>
      <c r="O144" s="74">
        <f t="shared" si="173"/>
        <v>0.3922018168193</v>
      </c>
      <c r="P144" s="74">
        <f t="shared" si="173"/>
        <v>0.39843647261349097</v>
      </c>
      <c r="Q144" s="74">
        <f t="shared" si="173"/>
        <v>0.41550696330396297</v>
      </c>
      <c r="R144" s="74">
        <f t="shared" ref="R144:V144" si="174">IF(R114=0,0,R114/R$19)</f>
        <v>0.42694986186638656</v>
      </c>
      <c r="S144" s="74">
        <f t="shared" si="174"/>
        <v>0.4348685634834803</v>
      </c>
      <c r="T144" s="74">
        <f t="shared" si="174"/>
        <v>0.42548651081169525</v>
      </c>
      <c r="U144" s="74">
        <f t="shared" si="174"/>
        <v>0.55736213433769777</v>
      </c>
      <c r="V144" s="74">
        <f t="shared" si="174"/>
        <v>0.5388494169888679</v>
      </c>
      <c r="W144" s="74">
        <f t="shared" ref="W144" si="175">IF(W114=0,0,W114/W$19)</f>
        <v>0.48544734245160043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1.4896065738227535</v>
      </c>
      <c r="C145" s="193">
        <f t="shared" si="176"/>
        <v>1.454422230347912</v>
      </c>
      <c r="D145" s="193">
        <f t="shared" si="176"/>
        <v>1.4140758805762319</v>
      </c>
      <c r="E145" s="193">
        <f t="shared" si="176"/>
        <v>1.4385070141393594</v>
      </c>
      <c r="F145" s="193">
        <f t="shared" si="176"/>
        <v>1.4262610899819217</v>
      </c>
      <c r="G145" s="193">
        <f t="shared" si="176"/>
        <v>1.3418194744235297</v>
      </c>
      <c r="H145" s="193">
        <f t="shared" si="176"/>
        <v>1.2019578328196079</v>
      </c>
      <c r="I145" s="193">
        <f t="shared" si="176"/>
        <v>1.2206059829766356</v>
      </c>
      <c r="J145" s="193">
        <f t="shared" si="176"/>
        <v>1.1173036950617194</v>
      </c>
      <c r="K145" s="193">
        <f t="shared" si="176"/>
        <v>1.0848123642093874</v>
      </c>
      <c r="L145" s="193">
        <f t="shared" si="176"/>
        <v>1.0514721096122439</v>
      </c>
      <c r="M145" s="193">
        <f t="shared" si="176"/>
        <v>1.0749363807670711</v>
      </c>
      <c r="N145" s="193">
        <f t="shared" si="176"/>
        <v>1.0281054780288801</v>
      </c>
      <c r="O145" s="193">
        <f t="shared" si="176"/>
        <v>0.99883241670253142</v>
      </c>
      <c r="P145" s="193">
        <f t="shared" si="176"/>
        <v>0.96832820475234804</v>
      </c>
      <c r="Q145" s="193">
        <f t="shared" si="176"/>
        <v>0.98386592600172607</v>
      </c>
      <c r="R145" s="193">
        <f t="shared" ref="R145:V145" si="177">IF(R115=0,0,R115/R$19)</f>
        <v>0.96980285565856084</v>
      </c>
      <c r="S145" s="193">
        <f t="shared" si="177"/>
        <v>0.96415903768140387</v>
      </c>
      <c r="T145" s="193">
        <f t="shared" si="177"/>
        <v>0.9420040722181694</v>
      </c>
      <c r="U145" s="193">
        <f t="shared" si="177"/>
        <v>1.0123287573504973</v>
      </c>
      <c r="V145" s="193">
        <f t="shared" si="177"/>
        <v>0.92775624051796901</v>
      </c>
      <c r="W145" s="193">
        <f t="shared" ref="W145" si="178">IF(W115=0,0,W115/W$19)</f>
        <v>0.94915496353791728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5276.632079527014</v>
      </c>
      <c r="C150" s="203">
        <f t="shared" si="182"/>
        <v>5208.2740896942796</v>
      </c>
      <c r="D150" s="203">
        <f t="shared" si="182"/>
        <v>5400.3509119037317</v>
      </c>
      <c r="E150" s="203">
        <f t="shared" si="182"/>
        <v>5659.8920040756866</v>
      </c>
      <c r="F150" s="203">
        <f t="shared" si="182"/>
        <v>5349.8491637776315</v>
      </c>
      <c r="G150" s="203">
        <f t="shared" si="182"/>
        <v>5111.7428557007743</v>
      </c>
      <c r="H150" s="203">
        <f t="shared" si="182"/>
        <v>5131.8189332713255</v>
      </c>
      <c r="I150" s="203">
        <f t="shared" si="182"/>
        <v>5208.4347078040328</v>
      </c>
      <c r="J150" s="203">
        <f t="shared" si="182"/>
        <v>5025.6191608497884</v>
      </c>
      <c r="K150" s="203">
        <f t="shared" si="182"/>
        <v>5199.2847552482644</v>
      </c>
      <c r="L150" s="203">
        <f t="shared" si="182"/>
        <v>4753.0202407402885</v>
      </c>
      <c r="M150" s="203">
        <f t="shared" si="182"/>
        <v>4903.6893079019856</v>
      </c>
      <c r="N150" s="203">
        <f t="shared" si="182"/>
        <v>4702.0652868698899</v>
      </c>
      <c r="O150" s="203">
        <f t="shared" si="182"/>
        <v>4076.3098265575532</v>
      </c>
      <c r="P150" s="203">
        <f t="shared" si="182"/>
        <v>3939.4405594405589</v>
      </c>
      <c r="Q150" s="203">
        <f t="shared" si="182"/>
        <v>4426.2675204956759</v>
      </c>
      <c r="R150" s="203">
        <f t="shared" ref="R150:V150" si="183">IF(R96=0,0,R96/R$17)</f>
        <v>4552.7731902739406</v>
      </c>
      <c r="S150" s="203">
        <f t="shared" si="183"/>
        <v>4636.901879031635</v>
      </c>
      <c r="T150" s="203">
        <f t="shared" si="183"/>
        <v>4351.2547498599924</v>
      </c>
      <c r="U150" s="203">
        <f t="shared" si="183"/>
        <v>4605.7068223619372</v>
      </c>
      <c r="V150" s="203">
        <f t="shared" si="183"/>
        <v>4590.3074870073915</v>
      </c>
      <c r="W150" s="203">
        <f t="shared" ref="W150" si="184">IF(W96=0,0,W96/W$17)</f>
        <v>4431.4162724175139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4494.7814716131361</v>
      </c>
      <c r="C151" s="192">
        <f t="shared" si="185"/>
        <v>4405.0180757269309</v>
      </c>
      <c r="D151" s="192">
        <f t="shared" si="185"/>
        <v>4563.8851117126151</v>
      </c>
      <c r="E151" s="192">
        <f t="shared" si="185"/>
        <v>4797.0518687280655</v>
      </c>
      <c r="F151" s="192">
        <f t="shared" si="185"/>
        <v>4455.989676028832</v>
      </c>
      <c r="G151" s="192">
        <f t="shared" si="185"/>
        <v>4191.6575523904921</v>
      </c>
      <c r="H151" s="192">
        <f t="shared" si="185"/>
        <v>4195.5188853197524</v>
      </c>
      <c r="I151" s="192">
        <f t="shared" si="185"/>
        <v>4251.0087157629405</v>
      </c>
      <c r="J151" s="192">
        <f t="shared" si="185"/>
        <v>4025.085348735036</v>
      </c>
      <c r="K151" s="192">
        <f t="shared" si="185"/>
        <v>4185.5996279109486</v>
      </c>
      <c r="L151" s="192">
        <f t="shared" si="185"/>
        <v>3737.9830612960809</v>
      </c>
      <c r="M151" s="192">
        <f t="shared" si="185"/>
        <v>3893.9998686598665</v>
      </c>
      <c r="N151" s="192">
        <f t="shared" si="185"/>
        <v>3706.4592272994842</v>
      </c>
      <c r="O151" s="192">
        <f t="shared" si="185"/>
        <v>3092.2159445968578</v>
      </c>
      <c r="P151" s="192">
        <f t="shared" si="185"/>
        <v>2944.6157190140539</v>
      </c>
      <c r="Q151" s="192">
        <f t="shared" si="185"/>
        <v>3422.2069702153876</v>
      </c>
      <c r="R151" s="192">
        <f t="shared" ref="R151:V151" si="186">IF(R97=0,0,R97/R$17)</f>
        <v>3556.3173093730634</v>
      </c>
      <c r="S151" s="192">
        <f t="shared" si="186"/>
        <v>3640.4087764820488</v>
      </c>
      <c r="T151" s="192">
        <f t="shared" si="186"/>
        <v>3377.0140460604648</v>
      </c>
      <c r="U151" s="192">
        <f t="shared" si="186"/>
        <v>3616.8612033021031</v>
      </c>
      <c r="V151" s="192">
        <f t="shared" si="186"/>
        <v>3634.5223907022537</v>
      </c>
      <c r="W151" s="192">
        <f t="shared" ref="W151" si="187">IF(W97=0,0,W97/W$17)</f>
        <v>3457.8121475489456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2955.0050797189742</v>
      </c>
      <c r="C152" s="74">
        <f t="shared" si="188"/>
        <v>2961.6850046320915</v>
      </c>
      <c r="D152" s="74">
        <f t="shared" si="188"/>
        <v>3028.8927802195667</v>
      </c>
      <c r="E152" s="74">
        <f t="shared" si="188"/>
        <v>3110.0540362655092</v>
      </c>
      <c r="F152" s="74">
        <f t="shared" si="188"/>
        <v>2755.6407509057881</v>
      </c>
      <c r="G152" s="74">
        <f t="shared" si="188"/>
        <v>2368.1519663909826</v>
      </c>
      <c r="H152" s="74">
        <f t="shared" si="188"/>
        <v>2346.5423738593108</v>
      </c>
      <c r="I152" s="74">
        <f t="shared" si="188"/>
        <v>2201.7733649438137</v>
      </c>
      <c r="J152" s="74">
        <f t="shared" si="188"/>
        <v>1938.7346515067129</v>
      </c>
      <c r="K152" s="74">
        <f t="shared" si="188"/>
        <v>2112.0660309819609</v>
      </c>
      <c r="L152" s="74">
        <f t="shared" si="188"/>
        <v>1681.9221435889538</v>
      </c>
      <c r="M152" s="74">
        <f t="shared" si="188"/>
        <v>1894.5163617733228</v>
      </c>
      <c r="N152" s="74">
        <f t="shared" si="188"/>
        <v>1764.6296008869303</v>
      </c>
      <c r="O152" s="74">
        <f t="shared" si="188"/>
        <v>1394.1008288849571</v>
      </c>
      <c r="P152" s="74">
        <f t="shared" si="188"/>
        <v>1263.1595665536295</v>
      </c>
      <c r="Q152" s="74">
        <f t="shared" si="188"/>
        <v>1642.5091829822099</v>
      </c>
      <c r="R152" s="74">
        <f t="shared" ref="R152:V152" si="189">IF(R98=0,0,R98/R$17)</f>
        <v>1686.942715687514</v>
      </c>
      <c r="S152" s="74">
        <f t="shared" si="189"/>
        <v>1706.3045402680741</v>
      </c>
      <c r="T152" s="74">
        <f t="shared" si="189"/>
        <v>1451.8111718640571</v>
      </c>
      <c r="U152" s="74">
        <f t="shared" si="189"/>
        <v>1645.7673620278047</v>
      </c>
      <c r="V152" s="74">
        <f t="shared" si="189"/>
        <v>1661.2678319288168</v>
      </c>
      <c r="W152" s="74">
        <f t="shared" ref="W152" si="190">IF(W98=0,0,W98/W$17)</f>
        <v>1491.4892145769193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410.63299230283781</v>
      </c>
      <c r="C153" s="74">
        <f t="shared" si="191"/>
        <v>346.40236013141345</v>
      </c>
      <c r="D153" s="74">
        <f t="shared" si="191"/>
        <v>327.46715042970527</v>
      </c>
      <c r="E153" s="74">
        <f t="shared" si="191"/>
        <v>370.52401505004752</v>
      </c>
      <c r="F153" s="74">
        <f t="shared" si="191"/>
        <v>325.67637463239794</v>
      </c>
      <c r="G153" s="74">
        <f t="shared" si="191"/>
        <v>333.28702381220018</v>
      </c>
      <c r="H153" s="74">
        <f t="shared" si="191"/>
        <v>410.72643776593924</v>
      </c>
      <c r="I153" s="74">
        <f t="shared" si="191"/>
        <v>508.60253919616343</v>
      </c>
      <c r="J153" s="74">
        <f t="shared" si="191"/>
        <v>563.26904851760139</v>
      </c>
      <c r="K153" s="74">
        <f t="shared" si="191"/>
        <v>544.46883914244415</v>
      </c>
      <c r="L153" s="74">
        <f t="shared" si="191"/>
        <v>571.45060252517032</v>
      </c>
      <c r="M153" s="74">
        <f t="shared" si="191"/>
        <v>486.8181825905902</v>
      </c>
      <c r="N153" s="74">
        <f t="shared" si="191"/>
        <v>577.24539782266595</v>
      </c>
      <c r="O153" s="74">
        <f t="shared" si="191"/>
        <v>473.2178202817754</v>
      </c>
      <c r="P153" s="74">
        <f t="shared" si="191"/>
        <v>420.86650969420032</v>
      </c>
      <c r="Q153" s="74">
        <f t="shared" si="191"/>
        <v>446.45395374142043</v>
      </c>
      <c r="R153" s="74">
        <f t="shared" ref="R153:V153" si="192">IF(R99=0,0,R99/R$17)</f>
        <v>491.81019029737092</v>
      </c>
      <c r="S153" s="74">
        <f t="shared" si="192"/>
        <v>458.24674160756854</v>
      </c>
      <c r="T153" s="74">
        <f t="shared" si="192"/>
        <v>506.63598317537878</v>
      </c>
      <c r="U153" s="74">
        <f t="shared" si="192"/>
        <v>505.67822951682257</v>
      </c>
      <c r="V153" s="74">
        <f t="shared" si="192"/>
        <v>488.06031497570336</v>
      </c>
      <c r="W153" s="74">
        <f t="shared" ref="W153" si="193">IF(W99=0,0,W99/W$17)</f>
        <v>486.80206243428341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769.6856648523343</v>
      </c>
      <c r="C154" s="74">
        <f t="shared" si="194"/>
        <v>717.76065342090817</v>
      </c>
      <c r="D154" s="74">
        <f t="shared" si="194"/>
        <v>821.98456470224448</v>
      </c>
      <c r="E154" s="74">
        <f t="shared" si="194"/>
        <v>921.89033520158682</v>
      </c>
      <c r="F154" s="74">
        <f t="shared" si="194"/>
        <v>965.88099841416022</v>
      </c>
      <c r="G154" s="74">
        <f t="shared" si="194"/>
        <v>1093.4807927026495</v>
      </c>
      <c r="H154" s="74">
        <f t="shared" si="194"/>
        <v>1076.2702608430288</v>
      </c>
      <c r="I154" s="74">
        <f t="shared" si="194"/>
        <v>1181.69617455613</v>
      </c>
      <c r="J154" s="74">
        <f t="shared" si="194"/>
        <v>1180.093152627735</v>
      </c>
      <c r="K154" s="74">
        <f t="shared" si="194"/>
        <v>1184.3853498297594</v>
      </c>
      <c r="L154" s="74">
        <f t="shared" si="194"/>
        <v>1151.0101646987125</v>
      </c>
      <c r="M154" s="74">
        <f t="shared" si="194"/>
        <v>1159.3409214577655</v>
      </c>
      <c r="N154" s="74">
        <f t="shared" si="194"/>
        <v>1050.094337620985</v>
      </c>
      <c r="O154" s="74">
        <f t="shared" si="194"/>
        <v>902.81388879765507</v>
      </c>
      <c r="P154" s="74">
        <f t="shared" si="194"/>
        <v>908.77487526234574</v>
      </c>
      <c r="Q154" s="74">
        <f t="shared" si="194"/>
        <v>983.3806329257219</v>
      </c>
      <c r="R154" s="74">
        <f t="shared" ref="R154:V154" si="195">IF(R100=0,0,R100/R$17)</f>
        <v>1030.3468587378495</v>
      </c>
      <c r="S154" s="74">
        <f t="shared" si="195"/>
        <v>1111.472376250277</v>
      </c>
      <c r="T154" s="74">
        <f t="shared" si="195"/>
        <v>1071.9266370003184</v>
      </c>
      <c r="U154" s="74">
        <f t="shared" si="195"/>
        <v>1070.885555510423</v>
      </c>
      <c r="V154" s="74">
        <f t="shared" si="195"/>
        <v>1088.8347873280056</v>
      </c>
      <c r="W154" s="74">
        <f t="shared" ref="W154" si="196">IF(W100=0,0,W100/W$17)</f>
        <v>1086.0514591784304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359.45773473899027</v>
      </c>
      <c r="C155" s="193">
        <f t="shared" si="197"/>
        <v>379.1700575425188</v>
      </c>
      <c r="D155" s="193">
        <f t="shared" si="197"/>
        <v>385.54061636109958</v>
      </c>
      <c r="E155" s="193">
        <f t="shared" si="197"/>
        <v>394.58348221092172</v>
      </c>
      <c r="F155" s="193">
        <f t="shared" si="197"/>
        <v>408.79155207648569</v>
      </c>
      <c r="G155" s="193">
        <f t="shared" si="197"/>
        <v>396.73776948465974</v>
      </c>
      <c r="H155" s="193">
        <f t="shared" si="197"/>
        <v>361.97981285147273</v>
      </c>
      <c r="I155" s="193">
        <f t="shared" si="197"/>
        <v>358.93663706683333</v>
      </c>
      <c r="J155" s="193">
        <f t="shared" si="197"/>
        <v>342.98849608298735</v>
      </c>
      <c r="K155" s="193">
        <f t="shared" si="197"/>
        <v>344.67940795678385</v>
      </c>
      <c r="L155" s="193">
        <f t="shared" si="197"/>
        <v>333.60015048324516</v>
      </c>
      <c r="M155" s="193">
        <f t="shared" si="197"/>
        <v>353.32440283818812</v>
      </c>
      <c r="N155" s="193">
        <f t="shared" si="197"/>
        <v>314.48989096890296</v>
      </c>
      <c r="O155" s="193">
        <f t="shared" si="197"/>
        <v>322.08340663246997</v>
      </c>
      <c r="P155" s="193">
        <f t="shared" si="197"/>
        <v>351.81476750387856</v>
      </c>
      <c r="Q155" s="193">
        <f t="shared" si="197"/>
        <v>349.86320056603512</v>
      </c>
      <c r="R155" s="193">
        <f t="shared" ref="R155:V155" si="198">IF(R101=0,0,R101/R$17)</f>
        <v>347.21754465032865</v>
      </c>
      <c r="S155" s="193">
        <f t="shared" si="198"/>
        <v>364.38511835612832</v>
      </c>
      <c r="T155" s="193">
        <f t="shared" si="198"/>
        <v>346.64025402071104</v>
      </c>
      <c r="U155" s="193">
        <f t="shared" si="198"/>
        <v>394.53005624705349</v>
      </c>
      <c r="V155" s="193">
        <f t="shared" si="198"/>
        <v>396.35945646972721</v>
      </c>
      <c r="W155" s="193">
        <f t="shared" ref="W155" si="199">IF(W101=0,0,W101/W$17)</f>
        <v>393.4694113593128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781.85060791387821</v>
      </c>
      <c r="C156" s="77">
        <f t="shared" si="200"/>
        <v>803.25601396734771</v>
      </c>
      <c r="D156" s="77">
        <f t="shared" si="200"/>
        <v>836.46580019111582</v>
      </c>
      <c r="E156" s="77">
        <f t="shared" si="200"/>
        <v>862.84013534762141</v>
      </c>
      <c r="F156" s="77">
        <f t="shared" si="200"/>
        <v>893.85948774879932</v>
      </c>
      <c r="G156" s="77">
        <f t="shared" si="200"/>
        <v>920.08530331028192</v>
      </c>
      <c r="H156" s="77">
        <f t="shared" si="200"/>
        <v>936.30004795157402</v>
      </c>
      <c r="I156" s="77">
        <f t="shared" si="200"/>
        <v>957.4259920410924</v>
      </c>
      <c r="J156" s="77">
        <f t="shared" si="200"/>
        <v>1000.5338121147531</v>
      </c>
      <c r="K156" s="77">
        <f t="shared" si="200"/>
        <v>1013.6851273373163</v>
      </c>
      <c r="L156" s="77">
        <f t="shared" si="200"/>
        <v>1015.0371794442077</v>
      </c>
      <c r="M156" s="77">
        <f t="shared" si="200"/>
        <v>1009.6894392421187</v>
      </c>
      <c r="N156" s="77">
        <f t="shared" si="200"/>
        <v>995.60605957040627</v>
      </c>
      <c r="O156" s="77">
        <f t="shared" si="200"/>
        <v>984.09388196069506</v>
      </c>
      <c r="P156" s="77">
        <f t="shared" si="200"/>
        <v>994.82484042650572</v>
      </c>
      <c r="Q156" s="77">
        <f t="shared" si="200"/>
        <v>1004.060550280288</v>
      </c>
      <c r="R156" s="77">
        <f t="shared" ref="R156:V156" si="201">IF(R102=0,0,R102/R$17)</f>
        <v>996.45588090087676</v>
      </c>
      <c r="S156" s="77">
        <f t="shared" si="201"/>
        <v>996.49310254958664</v>
      </c>
      <c r="T156" s="77">
        <f t="shared" si="201"/>
        <v>974.24070379952832</v>
      </c>
      <c r="U156" s="77">
        <f t="shared" si="201"/>
        <v>988.84561905983333</v>
      </c>
      <c r="V156" s="77">
        <f t="shared" si="201"/>
        <v>955.78509630513861</v>
      </c>
      <c r="W156" s="77">
        <f t="shared" ref="W156" si="202">IF(W102=0,0,W102/W$17)</f>
        <v>973.60412486856808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2600.8926127143986</v>
      </c>
      <c r="C158" s="153">
        <f t="shared" si="203"/>
        <v>2517.3034274848219</v>
      </c>
      <c r="D158" s="153">
        <f t="shared" si="203"/>
        <v>2620.0533860267651</v>
      </c>
      <c r="E158" s="153">
        <f t="shared" si="203"/>
        <v>2874.9815760988427</v>
      </c>
      <c r="F158" s="153">
        <f t="shared" si="203"/>
        <v>2781.2958638807709</v>
      </c>
      <c r="G158" s="153">
        <f t="shared" si="203"/>
        <v>2804.2758123905451</v>
      </c>
      <c r="H158" s="153">
        <f t="shared" si="203"/>
        <v>3066.6744084646152</v>
      </c>
      <c r="I158" s="153">
        <f t="shared" si="203"/>
        <v>3466.2875037172093</v>
      </c>
      <c r="J158" s="153">
        <f t="shared" si="203"/>
        <v>3566.8328855797358</v>
      </c>
      <c r="K158" s="153">
        <f t="shared" si="203"/>
        <v>3646.5529054348744</v>
      </c>
      <c r="L158" s="153">
        <f t="shared" si="203"/>
        <v>3597.5296937575358</v>
      </c>
      <c r="M158" s="153">
        <f t="shared" si="203"/>
        <v>3525.0682219855389</v>
      </c>
      <c r="N158" s="153">
        <f t="shared" si="203"/>
        <v>3764.1371388193161</v>
      </c>
      <c r="O158" s="153">
        <f t="shared" si="203"/>
        <v>3276.9021310291641</v>
      </c>
      <c r="P158" s="153">
        <f t="shared" si="203"/>
        <v>3128.1025604750967</v>
      </c>
      <c r="Q158" s="153">
        <f t="shared" si="203"/>
        <v>3506.5930293426509</v>
      </c>
      <c r="R158" s="153">
        <f t="shared" ref="R158:V158" si="204">IF(R104=0,0,R104/R$17)</f>
        <v>3797.8547556536678</v>
      </c>
      <c r="S158" s="153">
        <f t="shared" si="204"/>
        <v>3839.6478182655769</v>
      </c>
      <c r="T158" s="153">
        <f t="shared" si="204"/>
        <v>4126.9779094632395</v>
      </c>
      <c r="U158" s="153">
        <f t="shared" si="204"/>
        <v>4362.3852416295513</v>
      </c>
      <c r="V158" s="153">
        <f t="shared" si="204"/>
        <v>4404.5450394273821</v>
      </c>
      <c r="W158" s="153">
        <f t="shared" ref="W158" si="205">IF(W104=0,0,W104/W$17)</f>
        <v>4386.5318079760118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1024.7489079867678</v>
      </c>
      <c r="C159" s="74">
        <f t="shared" si="206"/>
        <v>1042.5978660087333</v>
      </c>
      <c r="D159" s="74">
        <f t="shared" si="206"/>
        <v>1085.5977498867219</v>
      </c>
      <c r="E159" s="74">
        <f t="shared" si="206"/>
        <v>1133.8445962081778</v>
      </c>
      <c r="F159" s="74">
        <f t="shared" si="206"/>
        <v>1025.0890202787089</v>
      </c>
      <c r="G159" s="74">
        <f t="shared" si="206"/>
        <v>898.927143753172</v>
      </c>
      <c r="H159" s="74">
        <f t="shared" si="206"/>
        <v>907.89495677999264</v>
      </c>
      <c r="I159" s="74">
        <f t="shared" si="206"/>
        <v>875.60972829961111</v>
      </c>
      <c r="J159" s="74">
        <f t="shared" si="206"/>
        <v>792.76873111595751</v>
      </c>
      <c r="K159" s="74">
        <f t="shared" si="206"/>
        <v>881.85537117193257</v>
      </c>
      <c r="L159" s="74">
        <f t="shared" si="206"/>
        <v>724.72938855358348</v>
      </c>
      <c r="M159" s="74">
        <f t="shared" si="206"/>
        <v>838.27396245154</v>
      </c>
      <c r="N159" s="74">
        <f t="shared" si="206"/>
        <v>805.83297207643034</v>
      </c>
      <c r="O159" s="74">
        <f t="shared" si="206"/>
        <v>657.98926752542843</v>
      </c>
      <c r="P159" s="74">
        <f t="shared" si="206"/>
        <v>609.61582480601612</v>
      </c>
      <c r="Q159" s="74">
        <f t="shared" si="206"/>
        <v>802.54108518474027</v>
      </c>
      <c r="R159" s="74">
        <f t="shared" ref="R159:V159" si="207">IF(R105=0,0,R105/R$17)</f>
        <v>836.87925356331107</v>
      </c>
      <c r="S159" s="74">
        <f t="shared" si="207"/>
        <v>869.0579681328868</v>
      </c>
      <c r="T159" s="74">
        <f t="shared" si="207"/>
        <v>922.49739459983221</v>
      </c>
      <c r="U159" s="74">
        <f t="shared" si="207"/>
        <v>1056.9056062846114</v>
      </c>
      <c r="V159" s="74">
        <f t="shared" si="207"/>
        <v>1092.8637295115373</v>
      </c>
      <c r="W159" s="74">
        <f t="shared" ref="W159" si="208">IF(W105=0,0,W105/W$17)</f>
        <v>1035.4874645133345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739.90020853553563</v>
      </c>
      <c r="C160" s="74">
        <f t="shared" si="209"/>
        <v>657.4646548522486</v>
      </c>
      <c r="D160" s="74">
        <f t="shared" si="209"/>
        <v>658.93201246955903</v>
      </c>
      <c r="E160" s="74">
        <f t="shared" si="209"/>
        <v>807.90090163063837</v>
      </c>
      <c r="F160" s="74">
        <f t="shared" si="209"/>
        <v>768.21639255617663</v>
      </c>
      <c r="G160" s="74">
        <f t="shared" si="209"/>
        <v>852.18915835923849</v>
      </c>
      <c r="H160" s="74">
        <f t="shared" si="209"/>
        <v>1122.0529642122265</v>
      </c>
      <c r="I160" s="74">
        <f t="shared" si="209"/>
        <v>1441.5072107343158</v>
      </c>
      <c r="J160" s="74">
        <f t="shared" si="209"/>
        <v>1627.4250742382694</v>
      </c>
      <c r="K160" s="74">
        <f t="shared" si="209"/>
        <v>1609.8414267557816</v>
      </c>
      <c r="L160" s="74">
        <f t="shared" si="209"/>
        <v>1732.0847724120022</v>
      </c>
      <c r="M160" s="74">
        <f t="shared" si="209"/>
        <v>1524.2709830778469</v>
      </c>
      <c r="N160" s="74">
        <f t="shared" si="209"/>
        <v>1874.3698330392069</v>
      </c>
      <c r="O160" s="74">
        <f t="shared" si="209"/>
        <v>1595.3003646849108</v>
      </c>
      <c r="P160" s="74">
        <f t="shared" si="209"/>
        <v>1458.2290778823726</v>
      </c>
      <c r="Q160" s="74">
        <f t="shared" si="209"/>
        <v>1594.8123967951624</v>
      </c>
      <c r="R160" s="74">
        <f t="shared" ref="R160:V160" si="210">IF(R106=0,0,R106/R$17)</f>
        <v>1819.6936731101562</v>
      </c>
      <c r="S160" s="74">
        <f t="shared" si="210"/>
        <v>1763.0607106766124</v>
      </c>
      <c r="T160" s="74">
        <f t="shared" si="210"/>
        <v>2022.6271757701395</v>
      </c>
      <c r="U160" s="74">
        <f t="shared" si="210"/>
        <v>2084.3002418259157</v>
      </c>
      <c r="V160" s="74">
        <f t="shared" si="210"/>
        <v>2065.8048105894604</v>
      </c>
      <c r="W160" s="74">
        <f t="shared" ref="W160" si="211">IF(W106=0,0,W106/W$17)</f>
        <v>2100.4099460846483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626.53327429728597</v>
      </c>
      <c r="C161" s="74">
        <f t="shared" si="212"/>
        <v>592.3612723518728</v>
      </c>
      <c r="D161" s="74">
        <f t="shared" si="212"/>
        <v>644.76715984692203</v>
      </c>
      <c r="E161" s="74">
        <f t="shared" si="212"/>
        <v>696.78125703601017</v>
      </c>
      <c r="F161" s="74">
        <f t="shared" si="212"/>
        <v>740.79257296608534</v>
      </c>
      <c r="G161" s="74">
        <f t="shared" si="212"/>
        <v>811.69980504730961</v>
      </c>
      <c r="H161" s="74">
        <f t="shared" si="212"/>
        <v>814.84195350476432</v>
      </c>
      <c r="I161" s="74">
        <f t="shared" si="212"/>
        <v>930.38938660735096</v>
      </c>
      <c r="J161" s="74">
        <f t="shared" si="212"/>
        <v>937.48751084048411</v>
      </c>
      <c r="K161" s="74">
        <f t="shared" si="212"/>
        <v>943.23300395097931</v>
      </c>
      <c r="L161" s="74">
        <f t="shared" si="212"/>
        <v>935.70908634964167</v>
      </c>
      <c r="M161" s="74">
        <f t="shared" si="212"/>
        <v>943.84544258363087</v>
      </c>
      <c r="N161" s="74">
        <f t="shared" si="212"/>
        <v>892.05489759942668</v>
      </c>
      <c r="O161" s="74">
        <f t="shared" si="212"/>
        <v>824.69145865686335</v>
      </c>
      <c r="P161" s="74">
        <f t="shared" si="212"/>
        <v>838.05256482959908</v>
      </c>
      <c r="Q161" s="74">
        <f t="shared" si="212"/>
        <v>889.30553347532884</v>
      </c>
      <c r="R161" s="74">
        <f t="shared" ref="R161:V161" si="213">IF(R107=0,0,R107/R$17)</f>
        <v>921.78855600525981</v>
      </c>
      <c r="S161" s="74">
        <f t="shared" si="213"/>
        <v>973.46767608362336</v>
      </c>
      <c r="T161" s="74">
        <f t="shared" si="213"/>
        <v>959.1926882323479</v>
      </c>
      <c r="U161" s="74">
        <f t="shared" si="213"/>
        <v>962.3597286710766</v>
      </c>
      <c r="V161" s="74">
        <f t="shared" si="213"/>
        <v>978.04626546155669</v>
      </c>
      <c r="W161" s="74">
        <f t="shared" ref="W161" si="214">IF(W107=0,0,W107/W$17)</f>
        <v>983.98962556426534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209.71022189480877</v>
      </c>
      <c r="C162" s="77">
        <f t="shared" si="215"/>
        <v>224.87963427196684</v>
      </c>
      <c r="D162" s="77">
        <f t="shared" si="215"/>
        <v>230.75646382356203</v>
      </c>
      <c r="E162" s="77">
        <f t="shared" si="215"/>
        <v>236.45482122401637</v>
      </c>
      <c r="F162" s="77">
        <f t="shared" si="215"/>
        <v>247.19787807980015</v>
      </c>
      <c r="G162" s="77">
        <f t="shared" si="215"/>
        <v>241.45970523082522</v>
      </c>
      <c r="H162" s="77">
        <f t="shared" si="215"/>
        <v>221.88453396763214</v>
      </c>
      <c r="I162" s="77">
        <f t="shared" si="215"/>
        <v>218.78117807593182</v>
      </c>
      <c r="J162" s="77">
        <f t="shared" si="215"/>
        <v>209.15156938502525</v>
      </c>
      <c r="K162" s="77">
        <f t="shared" si="215"/>
        <v>211.62310355618092</v>
      </c>
      <c r="L162" s="77">
        <f t="shared" si="215"/>
        <v>205.00644644230854</v>
      </c>
      <c r="M162" s="77">
        <f t="shared" si="215"/>
        <v>218.67783387252135</v>
      </c>
      <c r="N162" s="77">
        <f t="shared" si="215"/>
        <v>191.87943610425148</v>
      </c>
      <c r="O162" s="77">
        <f t="shared" si="215"/>
        <v>198.92104016196097</v>
      </c>
      <c r="P162" s="77">
        <f t="shared" si="215"/>
        <v>222.20509295710897</v>
      </c>
      <c r="Q162" s="77">
        <f t="shared" si="215"/>
        <v>219.93401388741913</v>
      </c>
      <c r="R162" s="77">
        <f t="shared" ref="R162:V162" si="216">IF(R108=0,0,R108/R$17)</f>
        <v>219.49327297494051</v>
      </c>
      <c r="S162" s="77">
        <f t="shared" si="216"/>
        <v>234.0614633724544</v>
      </c>
      <c r="T162" s="77">
        <f t="shared" si="216"/>
        <v>222.6606508609201</v>
      </c>
      <c r="U162" s="77">
        <f t="shared" si="216"/>
        <v>258.81966484794731</v>
      </c>
      <c r="V162" s="77">
        <f t="shared" si="216"/>
        <v>267.83023386482876</v>
      </c>
      <c r="W162" s="77">
        <f t="shared" ref="W162" si="217">IF(W108=0,0,W108/W$17)</f>
        <v>266.64477181376407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804.49557166019804</v>
      </c>
      <c r="C164" s="203">
        <f t="shared" si="218"/>
        <v>801.19210053012569</v>
      </c>
      <c r="D164" s="203">
        <f t="shared" si="218"/>
        <v>808.49414546969285</v>
      </c>
      <c r="E164" s="203">
        <f t="shared" si="218"/>
        <v>827.75475791296344</v>
      </c>
      <c r="F164" s="203">
        <f t="shared" si="218"/>
        <v>734.22510331441958</v>
      </c>
      <c r="G164" s="203">
        <f t="shared" si="218"/>
        <v>632.39545727743837</v>
      </c>
      <c r="H164" s="203">
        <f t="shared" si="218"/>
        <v>627.82122032813925</v>
      </c>
      <c r="I164" s="203">
        <f t="shared" si="218"/>
        <v>582.40636804078576</v>
      </c>
      <c r="J164" s="203">
        <f t="shared" si="218"/>
        <v>507.50620643460996</v>
      </c>
      <c r="K164" s="203">
        <f t="shared" si="218"/>
        <v>541.32795698492976</v>
      </c>
      <c r="L164" s="203">
        <f t="shared" si="218"/>
        <v>449.89180267109413</v>
      </c>
      <c r="M164" s="203">
        <f t="shared" si="218"/>
        <v>498.21387425558294</v>
      </c>
      <c r="N164" s="203">
        <f t="shared" si="218"/>
        <v>470.20455632236724</v>
      </c>
      <c r="O164" s="203">
        <f t="shared" si="218"/>
        <v>383.99990728486</v>
      </c>
      <c r="P164" s="203">
        <f t="shared" si="218"/>
        <v>351.58756867132843</v>
      </c>
      <c r="Q164" s="203">
        <f t="shared" si="218"/>
        <v>416.05439008840534</v>
      </c>
      <c r="R164" s="203">
        <f t="shared" ref="R164:V164" si="219">IF(R110=0,0,R110/R$17)</f>
        <v>418.81055362428515</v>
      </c>
      <c r="S164" s="203">
        <f t="shared" si="219"/>
        <v>407.59465686790594</v>
      </c>
      <c r="T164" s="203">
        <f t="shared" si="219"/>
        <v>328.58290068916358</v>
      </c>
      <c r="U164" s="203">
        <f t="shared" si="219"/>
        <v>373.74172615792435</v>
      </c>
      <c r="V164" s="203">
        <f t="shared" si="219"/>
        <v>363.92600248872469</v>
      </c>
      <c r="W164" s="203">
        <f t="shared" ref="W164" si="220">IF(W110=0,0,W110/W$17)</f>
        <v>327.14329896976272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804.49557166019804</v>
      </c>
      <c r="C165" s="192">
        <f t="shared" si="221"/>
        <v>801.19210053012569</v>
      </c>
      <c r="D165" s="192">
        <f t="shared" si="221"/>
        <v>808.49414546969285</v>
      </c>
      <c r="E165" s="192">
        <f t="shared" si="221"/>
        <v>827.75475791296344</v>
      </c>
      <c r="F165" s="192">
        <f t="shared" si="221"/>
        <v>734.22510331441958</v>
      </c>
      <c r="G165" s="192">
        <f t="shared" si="221"/>
        <v>632.39545727743837</v>
      </c>
      <c r="H165" s="192">
        <f t="shared" si="221"/>
        <v>627.82122032813925</v>
      </c>
      <c r="I165" s="192">
        <f t="shared" si="221"/>
        <v>582.40636804078576</v>
      </c>
      <c r="J165" s="192">
        <f t="shared" si="221"/>
        <v>507.50620643460996</v>
      </c>
      <c r="K165" s="192">
        <f t="shared" si="221"/>
        <v>541.32795698492976</v>
      </c>
      <c r="L165" s="192">
        <f t="shared" si="221"/>
        <v>449.89180267109413</v>
      </c>
      <c r="M165" s="192">
        <f t="shared" si="221"/>
        <v>498.21387425558294</v>
      </c>
      <c r="N165" s="192">
        <f t="shared" si="221"/>
        <v>470.20455632236724</v>
      </c>
      <c r="O165" s="192">
        <f t="shared" si="221"/>
        <v>383.99990728486</v>
      </c>
      <c r="P165" s="192">
        <f t="shared" si="221"/>
        <v>351.58756867132843</v>
      </c>
      <c r="Q165" s="192">
        <f t="shared" si="221"/>
        <v>416.05439008840534</v>
      </c>
      <c r="R165" s="192">
        <f t="shared" ref="R165:V165" si="222">IF(R111=0,0,R111/R$17)</f>
        <v>418.81055362428515</v>
      </c>
      <c r="S165" s="192">
        <f t="shared" si="222"/>
        <v>407.59465686790594</v>
      </c>
      <c r="T165" s="192">
        <f t="shared" si="222"/>
        <v>328.58290068916358</v>
      </c>
      <c r="U165" s="192">
        <f t="shared" si="222"/>
        <v>373.74172615792435</v>
      </c>
      <c r="V165" s="192">
        <f t="shared" si="222"/>
        <v>363.92600248872469</v>
      </c>
      <c r="W165" s="192">
        <f t="shared" ref="W165" si="223">IF(W111=0,0,W111/W$17)</f>
        <v>327.14329896976272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721.40529765794747</v>
      </c>
      <c r="C166" s="74">
        <f t="shared" si="224"/>
        <v>720.21942343215665</v>
      </c>
      <c r="D166" s="74">
        <f t="shared" si="224"/>
        <v>727.36185458659963</v>
      </c>
      <c r="E166" s="74">
        <f t="shared" si="224"/>
        <v>743.66680025723565</v>
      </c>
      <c r="F166" s="74">
        <f t="shared" si="224"/>
        <v>649.98908814223296</v>
      </c>
      <c r="G166" s="74">
        <f t="shared" si="224"/>
        <v>550.15121065953622</v>
      </c>
      <c r="H166" s="74">
        <f t="shared" si="224"/>
        <v>549.70505353520059</v>
      </c>
      <c r="I166" s="74">
        <f t="shared" si="224"/>
        <v>501.45300867481751</v>
      </c>
      <c r="J166" s="74">
        <f t="shared" si="224"/>
        <v>429.22938603531162</v>
      </c>
      <c r="K166" s="74">
        <f t="shared" si="224"/>
        <v>464.40938143981646</v>
      </c>
      <c r="L166" s="74">
        <f t="shared" si="224"/>
        <v>375.15156762998009</v>
      </c>
      <c r="M166" s="74">
        <f t="shared" si="224"/>
        <v>422.2999785695871</v>
      </c>
      <c r="N166" s="74">
        <f t="shared" si="224"/>
        <v>397.04549879139734</v>
      </c>
      <c r="O166" s="74">
        <f t="shared" si="224"/>
        <v>312.48270818109404</v>
      </c>
      <c r="P166" s="74">
        <f t="shared" si="224"/>
        <v>279.86925175184462</v>
      </c>
      <c r="Q166" s="74">
        <f t="shared" si="224"/>
        <v>341.38460354714556</v>
      </c>
      <c r="R166" s="74">
        <f t="shared" ref="R166:V166" si="225">IF(R112=0,0,R112/R$17)</f>
        <v>344.20942390585259</v>
      </c>
      <c r="S166" s="74">
        <f t="shared" si="225"/>
        <v>332.11512099184688</v>
      </c>
      <c r="T166" s="74">
        <f t="shared" si="225"/>
        <v>253.59292031131722</v>
      </c>
      <c r="U166" s="74">
        <f t="shared" si="225"/>
        <v>287.12256683968138</v>
      </c>
      <c r="V166" s="74">
        <f t="shared" si="225"/>
        <v>282.42181540646703</v>
      </c>
      <c r="W166" s="74">
        <f t="shared" ref="W166" si="226">IF(W112=0,0,W112/W$17)</f>
        <v>246.2759659633119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19.038294533780096</v>
      </c>
      <c r="C168" s="74">
        <f t="shared" si="230"/>
        <v>17.586719138014896</v>
      </c>
      <c r="D168" s="74">
        <f t="shared" si="230"/>
        <v>18.625201064340722</v>
      </c>
      <c r="E168" s="74">
        <f t="shared" si="230"/>
        <v>19.56883523270557</v>
      </c>
      <c r="F168" s="74">
        <f t="shared" si="230"/>
        <v>19.285954317961171</v>
      </c>
      <c r="G168" s="74">
        <f t="shared" si="230"/>
        <v>20.146905947815252</v>
      </c>
      <c r="H168" s="74">
        <f t="shared" si="230"/>
        <v>22.441550034834979</v>
      </c>
      <c r="I168" s="74">
        <f t="shared" si="230"/>
        <v>23.530362737985946</v>
      </c>
      <c r="J168" s="74">
        <f t="shared" si="230"/>
        <v>23.071119850844735</v>
      </c>
      <c r="K168" s="74">
        <f t="shared" si="230"/>
        <v>22.706919623490467</v>
      </c>
      <c r="L168" s="74">
        <f t="shared" si="230"/>
        <v>21.963845559710613</v>
      </c>
      <c r="M168" s="74">
        <f t="shared" si="230"/>
        <v>21.376877154608586</v>
      </c>
      <c r="N168" s="74">
        <f t="shared" si="230"/>
        <v>20.677479464266693</v>
      </c>
      <c r="O168" s="74">
        <f t="shared" si="230"/>
        <v>20.164259618046579</v>
      </c>
      <c r="P168" s="74">
        <f t="shared" si="230"/>
        <v>20.90717860096332</v>
      </c>
      <c r="Q168" s="74">
        <f t="shared" si="230"/>
        <v>22.171228622063488</v>
      </c>
      <c r="R168" s="74">
        <f t="shared" ref="R168:V168" si="231">IF(R114=0,0,R114/R$17)</f>
        <v>22.803565462039085</v>
      </c>
      <c r="S168" s="74">
        <f t="shared" si="231"/>
        <v>23.461779675748627</v>
      </c>
      <c r="T168" s="74">
        <f t="shared" si="231"/>
        <v>23.332683597800354</v>
      </c>
      <c r="U168" s="74">
        <f t="shared" si="231"/>
        <v>30.756526503272237</v>
      </c>
      <c r="V168" s="74">
        <f t="shared" si="231"/>
        <v>29.945666353207447</v>
      </c>
      <c r="W168" s="74">
        <f t="shared" ref="W168" si="232">IF(W114=0,0,W114/W$17)</f>
        <v>27.364260976879375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64.051979468470449</v>
      </c>
      <c r="C169" s="193">
        <f t="shared" si="233"/>
        <v>63.385957959954062</v>
      </c>
      <c r="D169" s="193">
        <f t="shared" si="233"/>
        <v>62.507089818752483</v>
      </c>
      <c r="E169" s="193">
        <f t="shared" si="233"/>
        <v>64.519122423022154</v>
      </c>
      <c r="F169" s="193">
        <f t="shared" si="233"/>
        <v>64.950060854225555</v>
      </c>
      <c r="G169" s="193">
        <f t="shared" si="233"/>
        <v>62.09734067008695</v>
      </c>
      <c r="H169" s="193">
        <f t="shared" si="233"/>
        <v>55.674616758103518</v>
      </c>
      <c r="I169" s="193">
        <f t="shared" si="233"/>
        <v>57.422996627982236</v>
      </c>
      <c r="J169" s="193">
        <f t="shared" si="233"/>
        <v>55.205700548453535</v>
      </c>
      <c r="K169" s="193">
        <f t="shared" si="233"/>
        <v>54.211655921622764</v>
      </c>
      <c r="L169" s="193">
        <f t="shared" si="233"/>
        <v>52.776389481403442</v>
      </c>
      <c r="M169" s="193">
        <f t="shared" si="233"/>
        <v>54.537018531387304</v>
      </c>
      <c r="N169" s="193">
        <f t="shared" si="233"/>
        <v>52.481578066703214</v>
      </c>
      <c r="O169" s="193">
        <f t="shared" si="233"/>
        <v>51.352939485719432</v>
      </c>
      <c r="P169" s="193">
        <f t="shared" si="233"/>
        <v>50.811138318520563</v>
      </c>
      <c r="Q169" s="193">
        <f t="shared" si="233"/>
        <v>52.498557919196294</v>
      </c>
      <c r="R169" s="193">
        <f t="shared" ref="R169:V169" si="234">IF(R115=0,0,R115/R$17)</f>
        <v>51.797564256393379</v>
      </c>
      <c r="S169" s="193">
        <f t="shared" si="234"/>
        <v>52.017756200310473</v>
      </c>
      <c r="T169" s="193">
        <f t="shared" si="234"/>
        <v>51.657296780046067</v>
      </c>
      <c r="U169" s="193">
        <f t="shared" si="234"/>
        <v>55.862632814970759</v>
      </c>
      <c r="V169" s="193">
        <f t="shared" si="234"/>
        <v>51.558520729050237</v>
      </c>
      <c r="W169" s="193">
        <f t="shared" ref="W169" si="235">IF(W115=0,0,W115/W$17)</f>
        <v>53.503072029571413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218782</v>
      </c>
      <c r="C3" s="67">
        <f t="shared" si="0"/>
        <v>223898</v>
      </c>
      <c r="D3" s="67">
        <f t="shared" si="0"/>
        <v>229454</v>
      </c>
      <c r="E3" s="67">
        <f t="shared" si="0"/>
        <v>235222</v>
      </c>
      <c r="F3" s="67">
        <f t="shared" si="0"/>
        <v>241478</v>
      </c>
      <c r="G3" s="67">
        <f t="shared" si="0"/>
        <v>248245</v>
      </c>
      <c r="H3" s="67">
        <f t="shared" si="0"/>
        <v>251611</v>
      </c>
      <c r="I3" s="67">
        <f t="shared" si="0"/>
        <v>259205</v>
      </c>
      <c r="J3" s="67">
        <f t="shared" si="0"/>
        <v>276866</v>
      </c>
      <c r="K3" s="67">
        <f t="shared" si="0"/>
        <v>286048</v>
      </c>
      <c r="L3" s="67">
        <f t="shared" si="0"/>
        <v>293915</v>
      </c>
      <c r="M3" s="67">
        <f t="shared" si="0"/>
        <v>302940</v>
      </c>
      <c r="N3" s="67">
        <f t="shared" si="0"/>
        <v>311195</v>
      </c>
      <c r="O3" s="67">
        <f t="shared" si="0"/>
        <v>313610</v>
      </c>
      <c r="P3" s="67">
        <f t="shared" si="0"/>
        <v>315906</v>
      </c>
      <c r="Q3" s="67">
        <f t="shared" si="0"/>
        <v>316048</v>
      </c>
      <c r="R3" s="67">
        <f t="shared" si="0"/>
        <v>315712</v>
      </c>
      <c r="S3" s="67">
        <f t="shared" si="0"/>
        <v>319791</v>
      </c>
      <c r="T3" s="67">
        <f t="shared" si="0"/>
        <v>326743</v>
      </c>
      <c r="U3" s="67">
        <f t="shared" si="0"/>
        <v>331529</v>
      </c>
      <c r="V3" s="67">
        <f t="shared" si="0"/>
        <v>336748</v>
      </c>
      <c r="W3" s="67">
        <f t="shared" si="0"/>
        <v>342772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218782</v>
      </c>
      <c r="C4" s="71">
        <f t="shared" si="1"/>
        <v>223898</v>
      </c>
      <c r="D4" s="71">
        <f t="shared" si="1"/>
        <v>229454</v>
      </c>
      <c r="E4" s="71">
        <f t="shared" si="1"/>
        <v>235222</v>
      </c>
      <c r="F4" s="71">
        <f t="shared" si="1"/>
        <v>241478</v>
      </c>
      <c r="G4" s="71">
        <f t="shared" si="1"/>
        <v>248245</v>
      </c>
      <c r="H4" s="71">
        <f t="shared" si="1"/>
        <v>251611</v>
      </c>
      <c r="I4" s="71">
        <f t="shared" si="1"/>
        <v>259205</v>
      </c>
      <c r="J4" s="71">
        <f t="shared" si="1"/>
        <v>276866</v>
      </c>
      <c r="K4" s="71">
        <f t="shared" si="1"/>
        <v>286048</v>
      </c>
      <c r="L4" s="71">
        <f t="shared" si="1"/>
        <v>293915</v>
      </c>
      <c r="M4" s="71">
        <f t="shared" si="1"/>
        <v>302940</v>
      </c>
      <c r="N4" s="71">
        <f t="shared" si="1"/>
        <v>311195</v>
      </c>
      <c r="O4" s="71">
        <f t="shared" si="1"/>
        <v>313610</v>
      </c>
      <c r="P4" s="71">
        <f t="shared" si="1"/>
        <v>315906</v>
      </c>
      <c r="Q4" s="71">
        <f t="shared" si="1"/>
        <v>316048</v>
      </c>
      <c r="R4" s="71">
        <f t="shared" ref="R4:V4" si="2">SUM(R5:R13)</f>
        <v>315712</v>
      </c>
      <c r="S4" s="71">
        <f t="shared" si="2"/>
        <v>319791</v>
      </c>
      <c r="T4" s="71">
        <f t="shared" si="2"/>
        <v>326743</v>
      </c>
      <c r="U4" s="71">
        <f t="shared" si="2"/>
        <v>331529</v>
      </c>
      <c r="V4" s="71">
        <f t="shared" si="2"/>
        <v>336748</v>
      </c>
      <c r="W4" s="71">
        <f t="shared" ref="W4" si="3">SUM(W5:W13)</f>
        <v>342772</v>
      </c>
      <c r="DA4" s="88" t="s">
        <v>334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53196</v>
      </c>
      <c r="C6" s="82">
        <v>53602</v>
      </c>
      <c r="D6" s="82">
        <v>55601</v>
      </c>
      <c r="E6" s="82">
        <v>56740</v>
      </c>
      <c r="F6" s="82">
        <v>57259</v>
      </c>
      <c r="G6" s="82">
        <v>55661</v>
      </c>
      <c r="H6" s="82">
        <v>46324</v>
      </c>
      <c r="I6" s="82">
        <v>44117</v>
      </c>
      <c r="J6" s="82">
        <v>43124</v>
      </c>
      <c r="K6" s="82">
        <v>43565</v>
      </c>
      <c r="L6" s="82">
        <v>46865</v>
      </c>
      <c r="M6" s="82">
        <v>49647</v>
      </c>
      <c r="N6" s="82">
        <v>51743</v>
      </c>
      <c r="O6" s="82">
        <v>52548</v>
      </c>
      <c r="P6" s="82">
        <v>52094</v>
      </c>
      <c r="Q6" s="82">
        <v>49700</v>
      </c>
      <c r="R6" s="82">
        <v>46298</v>
      </c>
      <c r="S6" s="82">
        <v>40415</v>
      </c>
      <c r="T6" s="82">
        <v>34314</v>
      </c>
      <c r="U6" s="82">
        <v>32174</v>
      </c>
      <c r="V6" s="82">
        <v>32240</v>
      </c>
      <c r="W6" s="82">
        <v>34452</v>
      </c>
      <c r="DA6" s="89" t="s">
        <v>336</v>
      </c>
    </row>
    <row r="7" spans="1:105" ht="12" customHeight="1" x14ac:dyDescent="0.25">
      <c r="A7" s="28" t="s">
        <v>205</v>
      </c>
      <c r="B7" s="82">
        <v>153335</v>
      </c>
      <c r="C7" s="82">
        <v>156515</v>
      </c>
      <c r="D7" s="82">
        <v>157311</v>
      </c>
      <c r="E7" s="82">
        <v>159178</v>
      </c>
      <c r="F7" s="82">
        <v>161318</v>
      </c>
      <c r="G7" s="82">
        <v>165135</v>
      </c>
      <c r="H7" s="82">
        <v>171905</v>
      </c>
      <c r="I7" s="82">
        <v>176416</v>
      </c>
      <c r="J7" s="82">
        <v>188294</v>
      </c>
      <c r="K7" s="82">
        <v>190999</v>
      </c>
      <c r="L7" s="82">
        <v>194060</v>
      </c>
      <c r="M7" s="82">
        <v>195506</v>
      </c>
      <c r="N7" s="82">
        <v>196606</v>
      </c>
      <c r="O7" s="82">
        <v>192458</v>
      </c>
      <c r="P7" s="82">
        <v>190670</v>
      </c>
      <c r="Q7" s="82">
        <v>184739</v>
      </c>
      <c r="R7" s="82">
        <v>176627</v>
      </c>
      <c r="S7" s="82">
        <v>167080</v>
      </c>
      <c r="T7" s="82">
        <v>150033</v>
      </c>
      <c r="U7" s="82">
        <v>139884</v>
      </c>
      <c r="V7" s="82">
        <v>134003</v>
      </c>
      <c r="W7" s="82">
        <v>132182</v>
      </c>
      <c r="DA7" s="89" t="s">
        <v>337</v>
      </c>
    </row>
    <row r="8" spans="1:105" ht="12" customHeight="1" x14ac:dyDescent="0.25">
      <c r="A8" s="28" t="s">
        <v>192</v>
      </c>
      <c r="B8" s="82">
        <v>0</v>
      </c>
      <c r="C8" s="82">
        <v>0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DA8" s="89" t="s">
        <v>338</v>
      </c>
    </row>
    <row r="9" spans="1:105" ht="12" customHeight="1" x14ac:dyDescent="0.25">
      <c r="A9" s="28" t="s">
        <v>207</v>
      </c>
      <c r="B9" s="82">
        <v>4446</v>
      </c>
      <c r="C9" s="82">
        <v>4700</v>
      </c>
      <c r="D9" s="82">
        <v>5149</v>
      </c>
      <c r="E9" s="82">
        <v>5788</v>
      </c>
      <c r="F9" s="82">
        <v>7016</v>
      </c>
      <c r="G9" s="82">
        <v>8882</v>
      </c>
      <c r="H9" s="82">
        <v>11736</v>
      </c>
      <c r="I9" s="82">
        <v>16321</v>
      </c>
      <c r="J9" s="82">
        <v>21965</v>
      </c>
      <c r="K9" s="82">
        <v>25830</v>
      </c>
      <c r="L9" s="82">
        <v>26786</v>
      </c>
      <c r="M9" s="82">
        <v>28670</v>
      </c>
      <c r="N9" s="82">
        <v>31039</v>
      </c>
      <c r="O9" s="82">
        <v>33853</v>
      </c>
      <c r="P9" s="82">
        <v>35633</v>
      </c>
      <c r="Q9" s="82">
        <v>40858</v>
      </c>
      <c r="R9" s="82">
        <v>45753</v>
      </c>
      <c r="S9" s="82">
        <v>50699</v>
      </c>
      <c r="T9" s="82">
        <v>52230</v>
      </c>
      <c r="U9" s="82">
        <v>51619</v>
      </c>
      <c r="V9" s="82">
        <v>50954</v>
      </c>
      <c r="W9" s="82">
        <v>51275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341</v>
      </c>
    </row>
    <row r="12" spans="1:105" ht="12" customHeight="1" x14ac:dyDescent="0.25">
      <c r="A12" s="28" t="s">
        <v>95</v>
      </c>
      <c r="B12" s="82">
        <v>289</v>
      </c>
      <c r="C12" s="82">
        <v>319</v>
      </c>
      <c r="D12" s="82">
        <v>413</v>
      </c>
      <c r="E12" s="82">
        <v>509</v>
      </c>
      <c r="F12" s="82">
        <v>614</v>
      </c>
      <c r="G12" s="82">
        <v>827</v>
      </c>
      <c r="H12" s="82">
        <v>1229</v>
      </c>
      <c r="I12" s="82">
        <v>1849</v>
      </c>
      <c r="J12" s="82">
        <v>2847</v>
      </c>
      <c r="K12" s="82">
        <v>4243</v>
      </c>
      <c r="L12" s="82">
        <v>6764</v>
      </c>
      <c r="M12" s="82">
        <v>9158</v>
      </c>
      <c r="N12" s="82">
        <v>12026</v>
      </c>
      <c r="O12" s="82">
        <v>13916</v>
      </c>
      <c r="P12" s="82">
        <v>14735</v>
      </c>
      <c r="Q12" s="82">
        <v>15543</v>
      </c>
      <c r="R12" s="82">
        <v>19078</v>
      </c>
      <c r="S12" s="82">
        <v>31135</v>
      </c>
      <c r="T12" s="82">
        <v>56684</v>
      </c>
      <c r="U12" s="82">
        <v>69187</v>
      </c>
      <c r="V12" s="82">
        <v>75547</v>
      </c>
      <c r="W12" s="82">
        <v>78753</v>
      </c>
      <c r="DA12" s="89" t="s">
        <v>342</v>
      </c>
    </row>
    <row r="13" spans="1:105" ht="12" customHeight="1" x14ac:dyDescent="0.25">
      <c r="A13" s="73" t="s">
        <v>94</v>
      </c>
      <c r="B13" s="83">
        <v>7516</v>
      </c>
      <c r="C13" s="83">
        <v>8762</v>
      </c>
      <c r="D13" s="83">
        <v>10980</v>
      </c>
      <c r="E13" s="83">
        <v>13007</v>
      </c>
      <c r="F13" s="83">
        <v>15271</v>
      </c>
      <c r="G13" s="83">
        <v>17740</v>
      </c>
      <c r="H13" s="83">
        <v>20417</v>
      </c>
      <c r="I13" s="83">
        <v>20502</v>
      </c>
      <c r="J13" s="83">
        <v>20636</v>
      </c>
      <c r="K13" s="83">
        <v>21411</v>
      </c>
      <c r="L13" s="83">
        <v>19440</v>
      </c>
      <c r="M13" s="83">
        <v>19959</v>
      </c>
      <c r="N13" s="83">
        <v>19781</v>
      </c>
      <c r="O13" s="83">
        <v>20835</v>
      </c>
      <c r="P13" s="83">
        <v>22774</v>
      </c>
      <c r="Q13" s="83">
        <v>25208</v>
      </c>
      <c r="R13" s="83">
        <v>27956</v>
      </c>
      <c r="S13" s="83">
        <v>30462</v>
      </c>
      <c r="T13" s="83">
        <v>33482</v>
      </c>
      <c r="U13" s="83">
        <v>38665</v>
      </c>
      <c r="V13" s="83">
        <v>44004</v>
      </c>
      <c r="W13" s="83">
        <v>46110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210977</v>
      </c>
      <c r="C14" s="85">
        <f t="shared" si="4"/>
        <v>214817</v>
      </c>
      <c r="D14" s="85">
        <f t="shared" si="4"/>
        <v>218061</v>
      </c>
      <c r="E14" s="85">
        <f t="shared" si="4"/>
        <v>221706</v>
      </c>
      <c r="F14" s="85">
        <f t="shared" si="4"/>
        <v>225593</v>
      </c>
      <c r="G14" s="85">
        <f t="shared" si="4"/>
        <v>229678</v>
      </c>
      <c r="H14" s="85">
        <f t="shared" si="4"/>
        <v>229965</v>
      </c>
      <c r="I14" s="85">
        <f t="shared" si="4"/>
        <v>236854</v>
      </c>
      <c r="J14" s="85">
        <f t="shared" si="4"/>
        <v>253383</v>
      </c>
      <c r="K14" s="85">
        <f t="shared" si="4"/>
        <v>260394</v>
      </c>
      <c r="L14" s="85">
        <f t="shared" si="4"/>
        <v>267711</v>
      </c>
      <c r="M14" s="85">
        <f t="shared" si="4"/>
        <v>273823</v>
      </c>
      <c r="N14" s="85">
        <f t="shared" si="4"/>
        <v>279388</v>
      </c>
      <c r="O14" s="85">
        <f t="shared" si="4"/>
        <v>278859</v>
      </c>
      <c r="P14" s="85">
        <f t="shared" si="4"/>
        <v>278397</v>
      </c>
      <c r="Q14" s="85">
        <f t="shared" si="4"/>
        <v>275297</v>
      </c>
      <c r="R14" s="85">
        <f t="shared" ref="R14:V14" si="5">SUM(R5:R11)</f>
        <v>268678</v>
      </c>
      <c r="S14" s="85">
        <f t="shared" si="5"/>
        <v>258194</v>
      </c>
      <c r="T14" s="85">
        <f t="shared" si="5"/>
        <v>236577</v>
      </c>
      <c r="U14" s="85">
        <f t="shared" si="5"/>
        <v>223677</v>
      </c>
      <c r="V14" s="85">
        <f t="shared" si="5"/>
        <v>217197</v>
      </c>
      <c r="W14" s="85">
        <f t="shared" ref="W14" si="6">SUM(W5:W11)</f>
        <v>217909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81596</v>
      </c>
      <c r="C15" s="71">
        <f t="shared" si="7"/>
        <v>84336</v>
      </c>
      <c r="D15" s="71">
        <f t="shared" si="7"/>
        <v>87984</v>
      </c>
      <c r="E15" s="71">
        <f t="shared" si="7"/>
        <v>100943</v>
      </c>
      <c r="F15" s="71">
        <f t="shared" si="7"/>
        <v>117696</v>
      </c>
      <c r="G15" s="71">
        <f t="shared" si="7"/>
        <v>145293</v>
      </c>
      <c r="H15" s="71">
        <f t="shared" si="7"/>
        <v>168734</v>
      </c>
      <c r="I15" s="71">
        <f t="shared" si="7"/>
        <v>195452</v>
      </c>
      <c r="J15" s="71">
        <f t="shared" si="7"/>
        <v>215744</v>
      </c>
      <c r="K15" s="71">
        <f t="shared" si="7"/>
        <v>227904</v>
      </c>
      <c r="L15" s="71">
        <f t="shared" si="7"/>
        <v>239479</v>
      </c>
      <c r="M15" s="71">
        <f t="shared" si="7"/>
        <v>249601</v>
      </c>
      <c r="N15" s="71">
        <f t="shared" si="7"/>
        <v>256699</v>
      </c>
      <c r="O15" s="71">
        <f t="shared" si="7"/>
        <v>259167</v>
      </c>
      <c r="P15" s="71">
        <f t="shared" si="7"/>
        <v>261482</v>
      </c>
      <c r="Q15" s="71">
        <f t="shared" si="7"/>
        <v>261659</v>
      </c>
      <c r="R15" s="71">
        <f t="shared" si="7"/>
        <v>261997</v>
      </c>
      <c r="S15" s="71">
        <f t="shared" si="7"/>
        <v>265132</v>
      </c>
      <c r="T15" s="71">
        <f t="shared" si="7"/>
        <v>270925</v>
      </c>
      <c r="U15" s="71">
        <f t="shared" si="7"/>
        <v>275962</v>
      </c>
      <c r="V15" s="71">
        <f t="shared" si="7"/>
        <v>281295</v>
      </c>
      <c r="W15" s="71">
        <f t="shared" si="7"/>
        <v>288077</v>
      </c>
      <c r="DA15" s="88" t="s">
        <v>344</v>
      </c>
    </row>
    <row r="16" spans="1:105" ht="12" customHeight="1" x14ac:dyDescent="0.25">
      <c r="A16" s="28" t="s">
        <v>91</v>
      </c>
      <c r="B16" s="82">
        <v>81596</v>
      </c>
      <c r="C16" s="82">
        <v>84336</v>
      </c>
      <c r="D16" s="82">
        <v>87984</v>
      </c>
      <c r="E16" s="82">
        <v>100943</v>
      </c>
      <c r="F16" s="82">
        <v>117696</v>
      </c>
      <c r="G16" s="82">
        <v>145293</v>
      </c>
      <c r="H16" s="82">
        <v>168734</v>
      </c>
      <c r="I16" s="82">
        <v>195452</v>
      </c>
      <c r="J16" s="82">
        <v>215744</v>
      </c>
      <c r="K16" s="82">
        <v>227904</v>
      </c>
      <c r="L16" s="82">
        <v>239479</v>
      </c>
      <c r="M16" s="82">
        <v>249601</v>
      </c>
      <c r="N16" s="82">
        <v>256699</v>
      </c>
      <c r="O16" s="82">
        <v>259167</v>
      </c>
      <c r="P16" s="82">
        <v>261482</v>
      </c>
      <c r="Q16" s="82">
        <v>261659</v>
      </c>
      <c r="R16" s="82">
        <v>261997</v>
      </c>
      <c r="S16" s="82">
        <v>265132</v>
      </c>
      <c r="T16" s="82">
        <v>270925</v>
      </c>
      <c r="U16" s="82">
        <v>275962</v>
      </c>
      <c r="V16" s="82">
        <v>281295</v>
      </c>
      <c r="W16" s="82">
        <v>288077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218782</v>
      </c>
      <c r="C17" s="71">
        <f t="shared" si="8"/>
        <v>223898</v>
      </c>
      <c r="D17" s="71">
        <f t="shared" si="8"/>
        <v>229454</v>
      </c>
      <c r="E17" s="71">
        <f t="shared" si="8"/>
        <v>235222</v>
      </c>
      <c r="F17" s="71">
        <f t="shared" si="8"/>
        <v>241478</v>
      </c>
      <c r="G17" s="71">
        <f t="shared" si="8"/>
        <v>248245</v>
      </c>
      <c r="H17" s="71">
        <f t="shared" si="8"/>
        <v>251611</v>
      </c>
      <c r="I17" s="71">
        <f t="shared" si="8"/>
        <v>259205</v>
      </c>
      <c r="J17" s="71">
        <f t="shared" si="8"/>
        <v>276866</v>
      </c>
      <c r="K17" s="71">
        <f t="shared" si="8"/>
        <v>286048</v>
      </c>
      <c r="L17" s="71">
        <f t="shared" si="8"/>
        <v>293915</v>
      </c>
      <c r="M17" s="71">
        <f t="shared" si="8"/>
        <v>302940</v>
      </c>
      <c r="N17" s="71">
        <f t="shared" si="8"/>
        <v>311195</v>
      </c>
      <c r="O17" s="71">
        <f t="shared" si="8"/>
        <v>313610</v>
      </c>
      <c r="P17" s="71">
        <f t="shared" si="8"/>
        <v>315906</v>
      </c>
      <c r="Q17" s="71">
        <f t="shared" si="8"/>
        <v>316048</v>
      </c>
      <c r="R17" s="71">
        <f t="shared" ref="R17:V17" si="9">SUM(R18:R25)</f>
        <v>315712</v>
      </c>
      <c r="S17" s="71">
        <f t="shared" si="9"/>
        <v>319791</v>
      </c>
      <c r="T17" s="71">
        <f t="shared" si="9"/>
        <v>326743</v>
      </c>
      <c r="U17" s="71">
        <f t="shared" si="9"/>
        <v>331529</v>
      </c>
      <c r="V17" s="71">
        <f t="shared" si="9"/>
        <v>336748</v>
      </c>
      <c r="W17" s="71">
        <f t="shared" ref="W17" si="10">SUM(W18:W25)</f>
        <v>342772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4855</v>
      </c>
      <c r="C19" s="82">
        <v>4898</v>
      </c>
      <c r="D19" s="82">
        <v>4719</v>
      </c>
      <c r="E19" s="82">
        <v>4520</v>
      </c>
      <c r="F19" s="82">
        <v>4289</v>
      </c>
      <c r="G19" s="82">
        <v>4082</v>
      </c>
      <c r="H19" s="82">
        <v>3915</v>
      </c>
      <c r="I19" s="82">
        <v>3764</v>
      </c>
      <c r="J19" s="82">
        <v>3794</v>
      </c>
      <c r="K19" s="82">
        <v>3851</v>
      </c>
      <c r="L19" s="82">
        <v>3976</v>
      </c>
      <c r="M19" s="82">
        <v>4195</v>
      </c>
      <c r="N19" s="82">
        <v>4579</v>
      </c>
      <c r="O19" s="82">
        <v>4942</v>
      </c>
      <c r="P19" s="82">
        <v>4645</v>
      </c>
      <c r="Q19" s="82">
        <v>5448</v>
      </c>
      <c r="R19" s="82">
        <v>5631</v>
      </c>
      <c r="S19" s="82">
        <v>5819</v>
      </c>
      <c r="T19" s="82">
        <v>6177</v>
      </c>
      <c r="U19" s="82">
        <v>6652</v>
      </c>
      <c r="V19" s="82">
        <v>6920</v>
      </c>
      <c r="W19" s="82">
        <v>7048</v>
      </c>
      <c r="DA19" s="89" t="s">
        <v>348</v>
      </c>
    </row>
    <row r="20" spans="1:105" ht="12" customHeight="1" x14ac:dyDescent="0.25">
      <c r="A20" s="28" t="s">
        <v>205</v>
      </c>
      <c r="B20" s="82">
        <v>6843</v>
      </c>
      <c r="C20" s="82">
        <v>6791</v>
      </c>
      <c r="D20" s="82">
        <v>6780</v>
      </c>
      <c r="E20" s="82">
        <v>6758</v>
      </c>
      <c r="F20" s="82">
        <v>6823</v>
      </c>
      <c r="G20" s="82">
        <v>7037</v>
      </c>
      <c r="H20" s="82">
        <v>7596</v>
      </c>
      <c r="I20" s="82">
        <v>7919</v>
      </c>
      <c r="J20" s="82">
        <v>8209</v>
      </c>
      <c r="K20" s="82">
        <v>8340</v>
      </c>
      <c r="L20" s="82">
        <v>8526</v>
      </c>
      <c r="M20" s="82">
        <v>8929</v>
      </c>
      <c r="N20" s="82">
        <v>9710</v>
      </c>
      <c r="O20" s="82">
        <v>10262</v>
      </c>
      <c r="P20" s="82">
        <v>10076</v>
      </c>
      <c r="Q20" s="82">
        <v>10934</v>
      </c>
      <c r="R20" s="82">
        <v>11545</v>
      </c>
      <c r="S20" s="82">
        <v>11880</v>
      </c>
      <c r="T20" s="82">
        <v>13534</v>
      </c>
      <c r="U20" s="82">
        <v>15544</v>
      </c>
      <c r="V20" s="82">
        <v>15918</v>
      </c>
      <c r="W20" s="82">
        <v>15960</v>
      </c>
      <c r="DA20" s="89" t="s">
        <v>349</v>
      </c>
    </row>
    <row r="21" spans="1:105" ht="12" customHeight="1" x14ac:dyDescent="0.25">
      <c r="A21" s="28" t="s">
        <v>192</v>
      </c>
      <c r="B21" s="82">
        <v>0</v>
      </c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DA21" s="89" t="s">
        <v>350</v>
      </c>
    </row>
    <row r="22" spans="1:105" ht="12" customHeight="1" x14ac:dyDescent="0.25">
      <c r="A22" s="28" t="s">
        <v>207</v>
      </c>
      <c r="B22" s="82">
        <v>38</v>
      </c>
      <c r="C22" s="82">
        <v>40</v>
      </c>
      <c r="D22" s="82">
        <v>49</v>
      </c>
      <c r="E22" s="82">
        <v>61</v>
      </c>
      <c r="F22" s="82">
        <v>79</v>
      </c>
      <c r="G22" s="82">
        <v>110</v>
      </c>
      <c r="H22" s="82">
        <v>155</v>
      </c>
      <c r="I22" s="82">
        <v>227</v>
      </c>
      <c r="J22" s="82">
        <v>312</v>
      </c>
      <c r="K22" s="82">
        <v>373</v>
      </c>
      <c r="L22" s="82">
        <v>387</v>
      </c>
      <c r="M22" s="82">
        <v>406</v>
      </c>
      <c r="N22" s="82">
        <v>439</v>
      </c>
      <c r="O22" s="82">
        <v>474</v>
      </c>
      <c r="P22" s="82">
        <v>453</v>
      </c>
      <c r="Q22" s="82">
        <v>493</v>
      </c>
      <c r="R22" s="82">
        <v>490</v>
      </c>
      <c r="S22" s="82">
        <v>490</v>
      </c>
      <c r="T22" s="82">
        <v>513</v>
      </c>
      <c r="U22" s="82">
        <v>530</v>
      </c>
      <c r="V22" s="82">
        <v>539</v>
      </c>
      <c r="W22" s="82">
        <v>544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207046</v>
      </c>
      <c r="C25" s="83">
        <v>212169</v>
      </c>
      <c r="D25" s="83">
        <v>217906</v>
      </c>
      <c r="E25" s="83">
        <v>223883</v>
      </c>
      <c r="F25" s="83">
        <v>230287</v>
      </c>
      <c r="G25" s="83">
        <v>237016</v>
      </c>
      <c r="H25" s="83">
        <v>239945</v>
      </c>
      <c r="I25" s="83">
        <v>247295</v>
      </c>
      <c r="J25" s="83">
        <v>264551</v>
      </c>
      <c r="K25" s="83">
        <v>273484</v>
      </c>
      <c r="L25" s="83">
        <v>281026</v>
      </c>
      <c r="M25" s="83">
        <v>289410</v>
      </c>
      <c r="N25" s="83">
        <v>296467</v>
      </c>
      <c r="O25" s="83">
        <v>297932</v>
      </c>
      <c r="P25" s="83">
        <v>300732</v>
      </c>
      <c r="Q25" s="83">
        <v>299173</v>
      </c>
      <c r="R25" s="83">
        <v>298046</v>
      </c>
      <c r="S25" s="83">
        <v>301602</v>
      </c>
      <c r="T25" s="83">
        <v>306519</v>
      </c>
      <c r="U25" s="83">
        <v>308803</v>
      </c>
      <c r="V25" s="83">
        <v>313371</v>
      </c>
      <c r="W25" s="83">
        <v>319220</v>
      </c>
      <c r="DA25" s="90" t="s">
        <v>354</v>
      </c>
    </row>
    <row r="26" spans="1:105" ht="12" customHeight="1" x14ac:dyDescent="0.25">
      <c r="A26" s="84" t="s">
        <v>52</v>
      </c>
      <c r="B26" s="85">
        <v>207300</v>
      </c>
      <c r="C26" s="85">
        <v>212275</v>
      </c>
      <c r="D26" s="85">
        <v>218008</v>
      </c>
      <c r="E26" s="85">
        <v>223983</v>
      </c>
      <c r="F26" s="85">
        <v>230392</v>
      </c>
      <c r="G26" s="85">
        <v>237130</v>
      </c>
      <c r="H26" s="85">
        <v>239717</v>
      </c>
      <c r="I26" s="85">
        <v>247227</v>
      </c>
      <c r="J26" s="85">
        <v>264626</v>
      </c>
      <c r="K26" s="85">
        <v>273627</v>
      </c>
      <c r="L26" s="85">
        <v>281274</v>
      </c>
      <c r="M26" s="85">
        <v>289707</v>
      </c>
      <c r="N26" s="85">
        <v>297168</v>
      </c>
      <c r="O26" s="85">
        <v>296762</v>
      </c>
      <c r="P26" s="85">
        <v>296950</v>
      </c>
      <c r="Q26" s="85">
        <v>295435</v>
      </c>
      <c r="R26" s="85">
        <v>294447</v>
      </c>
      <c r="S26" s="85">
        <v>298294</v>
      </c>
      <c r="T26" s="85">
        <v>303694</v>
      </c>
      <c r="U26" s="85">
        <v>306108</v>
      </c>
      <c r="V26" s="85">
        <v>311848</v>
      </c>
      <c r="W26" s="85">
        <v>318781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218782</v>
      </c>
      <c r="C27" s="71">
        <f t="shared" si="11"/>
        <v>223898</v>
      </c>
      <c r="D27" s="71">
        <f t="shared" si="11"/>
        <v>229454</v>
      </c>
      <c r="E27" s="71">
        <f t="shared" si="11"/>
        <v>235222</v>
      </c>
      <c r="F27" s="71">
        <f t="shared" si="11"/>
        <v>241478</v>
      </c>
      <c r="G27" s="71">
        <f t="shared" si="11"/>
        <v>248245</v>
      </c>
      <c r="H27" s="71">
        <f t="shared" si="11"/>
        <v>251611</v>
      </c>
      <c r="I27" s="71">
        <f t="shared" si="11"/>
        <v>259205</v>
      </c>
      <c r="J27" s="71">
        <f t="shared" si="11"/>
        <v>276866</v>
      </c>
      <c r="K27" s="71">
        <f t="shared" si="11"/>
        <v>286048</v>
      </c>
      <c r="L27" s="71">
        <f t="shared" si="11"/>
        <v>293915</v>
      </c>
      <c r="M27" s="71">
        <f t="shared" si="11"/>
        <v>302940</v>
      </c>
      <c r="N27" s="71">
        <f t="shared" si="11"/>
        <v>311195</v>
      </c>
      <c r="O27" s="71">
        <f t="shared" si="11"/>
        <v>313610</v>
      </c>
      <c r="P27" s="71">
        <f t="shared" si="11"/>
        <v>315906</v>
      </c>
      <c r="Q27" s="71">
        <f t="shared" si="11"/>
        <v>316048</v>
      </c>
      <c r="R27" s="71">
        <f t="shared" ref="R27:V27" si="12">SUM(R28:R32)</f>
        <v>315712</v>
      </c>
      <c r="S27" s="71">
        <f t="shared" si="12"/>
        <v>319791</v>
      </c>
      <c r="T27" s="71">
        <f t="shared" si="12"/>
        <v>326743</v>
      </c>
      <c r="U27" s="71">
        <f t="shared" si="12"/>
        <v>331529</v>
      </c>
      <c r="V27" s="71">
        <f t="shared" si="12"/>
        <v>336748</v>
      </c>
      <c r="W27" s="71">
        <f t="shared" ref="W27" si="13">SUM(W28:W32)</f>
        <v>342772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156439</v>
      </c>
      <c r="C29" s="82">
        <v>153912</v>
      </c>
      <c r="D29" s="82">
        <v>153096</v>
      </c>
      <c r="E29" s="82">
        <v>153732</v>
      </c>
      <c r="F29" s="82">
        <v>153572</v>
      </c>
      <c r="G29" s="82">
        <v>155211</v>
      </c>
      <c r="H29" s="82">
        <v>157375</v>
      </c>
      <c r="I29" s="82">
        <v>163581</v>
      </c>
      <c r="J29" s="82">
        <v>177874</v>
      </c>
      <c r="K29" s="82">
        <v>181923</v>
      </c>
      <c r="L29" s="82">
        <v>186668</v>
      </c>
      <c r="M29" s="82">
        <v>192788</v>
      </c>
      <c r="N29" s="82">
        <v>200429</v>
      </c>
      <c r="O29" s="82">
        <v>196121</v>
      </c>
      <c r="P29" s="82">
        <v>189308</v>
      </c>
      <c r="Q29" s="82">
        <v>185084</v>
      </c>
      <c r="R29" s="82">
        <v>181348</v>
      </c>
      <c r="S29" s="82">
        <v>180654</v>
      </c>
      <c r="T29" s="82">
        <v>178074</v>
      </c>
      <c r="U29" s="82">
        <v>179394</v>
      </c>
      <c r="V29" s="82">
        <v>177031</v>
      </c>
      <c r="W29" s="82">
        <v>172898</v>
      </c>
      <c r="DA29" s="89" t="s">
        <v>358</v>
      </c>
    </row>
    <row r="30" spans="1:105" ht="12" customHeight="1" x14ac:dyDescent="0.25">
      <c r="A30" s="28" t="s">
        <v>192</v>
      </c>
      <c r="B30" s="82">
        <v>0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62343</v>
      </c>
      <c r="C32" s="86">
        <v>69986</v>
      </c>
      <c r="D32" s="86">
        <v>76358</v>
      </c>
      <c r="E32" s="86">
        <v>81490</v>
      </c>
      <c r="F32" s="86">
        <v>87906</v>
      </c>
      <c r="G32" s="86">
        <v>93034</v>
      </c>
      <c r="H32" s="86">
        <v>94236</v>
      </c>
      <c r="I32" s="86">
        <v>95624</v>
      </c>
      <c r="J32" s="86">
        <v>98992</v>
      </c>
      <c r="K32" s="86">
        <v>104125</v>
      </c>
      <c r="L32" s="86">
        <v>107247</v>
      </c>
      <c r="M32" s="86">
        <v>110152</v>
      </c>
      <c r="N32" s="86">
        <v>110766</v>
      </c>
      <c r="O32" s="86">
        <v>117489</v>
      </c>
      <c r="P32" s="86">
        <v>126598</v>
      </c>
      <c r="Q32" s="86">
        <v>130964</v>
      </c>
      <c r="R32" s="86">
        <v>134364</v>
      </c>
      <c r="S32" s="86">
        <v>139137</v>
      </c>
      <c r="T32" s="86">
        <v>148669</v>
      </c>
      <c r="U32" s="86">
        <v>152135</v>
      </c>
      <c r="V32" s="86">
        <v>159717</v>
      </c>
      <c r="W32" s="86">
        <v>169874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266.86441288086468</v>
      </c>
      <c r="C3" s="65">
        <f t="shared" si="0"/>
        <v>264.20601493596268</v>
      </c>
      <c r="D3" s="65">
        <f t="shared" si="0"/>
        <v>276.87007204063696</v>
      </c>
      <c r="E3" s="65">
        <f t="shared" si="0"/>
        <v>294.3896697978156</v>
      </c>
      <c r="F3" s="65">
        <f t="shared" si="0"/>
        <v>276.97366679909805</v>
      </c>
      <c r="G3" s="65">
        <f t="shared" si="0"/>
        <v>264.21030326382123</v>
      </c>
      <c r="H3" s="65">
        <f t="shared" si="0"/>
        <v>268.40245850588173</v>
      </c>
      <c r="I3" s="65">
        <f t="shared" si="0"/>
        <v>277.03418072366162</v>
      </c>
      <c r="J3" s="65">
        <f t="shared" si="0"/>
        <v>268.68500292687162</v>
      </c>
      <c r="K3" s="65">
        <f t="shared" si="0"/>
        <v>286.81254612820908</v>
      </c>
      <c r="L3" s="65">
        <f t="shared" si="0"/>
        <v>263.27871408685053</v>
      </c>
      <c r="M3" s="65">
        <f t="shared" si="0"/>
        <v>281.16855405907063</v>
      </c>
      <c r="N3" s="65">
        <f t="shared" si="0"/>
        <v>274.72129191604949</v>
      </c>
      <c r="O3" s="65">
        <f t="shared" si="0"/>
        <v>230.22199120168855</v>
      </c>
      <c r="P3" s="65">
        <f t="shared" si="0"/>
        <v>217.2382017982853</v>
      </c>
      <c r="Q3" s="65">
        <f t="shared" si="0"/>
        <v>249.23789178230396</v>
      </c>
      <c r="R3" s="65">
        <f t="shared" ref="R3:V3" si="1">SUM(R4,R15,R17,R27)</f>
        <v>259.40597967068339</v>
      </c>
      <c r="S3" s="65">
        <f t="shared" si="1"/>
        <v>267.56910601499641</v>
      </c>
      <c r="T3" s="65">
        <f t="shared" si="1"/>
        <v>250.94902073182388</v>
      </c>
      <c r="U3" s="65">
        <f t="shared" si="1"/>
        <v>272.3994076621762</v>
      </c>
      <c r="V3" s="65">
        <f t="shared" si="1"/>
        <v>277.51281647081294</v>
      </c>
      <c r="W3" s="65">
        <f t="shared" ref="W3" si="2">SUM(W4,W15,W17,W27)</f>
        <v>266.39930256998178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175.444724207284</v>
      </c>
      <c r="C4" s="69">
        <f t="shared" si="3"/>
        <v>177.63718085091239</v>
      </c>
      <c r="D4" s="69">
        <f t="shared" si="3"/>
        <v>183.74909572341645</v>
      </c>
      <c r="E4" s="69">
        <f t="shared" si="3"/>
        <v>190.86051304930524</v>
      </c>
      <c r="F4" s="69">
        <f t="shared" si="3"/>
        <v>171.28404207605655</v>
      </c>
      <c r="G4" s="69">
        <f t="shared" si="3"/>
        <v>149.27034028773329</v>
      </c>
      <c r="H4" s="69">
        <f t="shared" si="3"/>
        <v>150.11676966484845</v>
      </c>
      <c r="I4" s="69">
        <f t="shared" si="3"/>
        <v>143.48746875879237</v>
      </c>
      <c r="J4" s="69">
        <f t="shared" si="3"/>
        <v>129.41562237387456</v>
      </c>
      <c r="K4" s="69">
        <f t="shared" si="3"/>
        <v>144.72646449445006</v>
      </c>
      <c r="L4" s="69">
        <f t="shared" si="3"/>
        <v>118.46343118653959</v>
      </c>
      <c r="M4" s="69">
        <f t="shared" si="3"/>
        <v>136.79466976057694</v>
      </c>
      <c r="N4" s="69">
        <f t="shared" si="3"/>
        <v>130.79364805590231</v>
      </c>
      <c r="O4" s="69">
        <f t="shared" si="3"/>
        <v>103.79374355229999</v>
      </c>
      <c r="P4" s="69">
        <f t="shared" si="3"/>
        <v>93.18924403293326</v>
      </c>
      <c r="Q4" s="69">
        <f t="shared" si="3"/>
        <v>119.62325176778982</v>
      </c>
      <c r="R4" s="69">
        <f t="shared" ref="R4:V4" si="4">SUM(R5:R14)</f>
        <v>123.04948904809255</v>
      </c>
      <c r="S4" s="69">
        <f t="shared" si="4"/>
        <v>125.41294356235859</v>
      </c>
      <c r="T4" s="69">
        <f t="shared" si="4"/>
        <v>107.8854238974295</v>
      </c>
      <c r="U4" s="69">
        <f t="shared" si="4"/>
        <v>123.94892404409219</v>
      </c>
      <c r="V4" s="69">
        <f t="shared" si="4"/>
        <v>126.84558392880044</v>
      </c>
      <c r="W4" s="69">
        <f t="shared" ref="W4" si="5">SUM(W5:W14)</f>
        <v>114.90840728163556</v>
      </c>
      <c r="DA4" s="88" t="s">
        <v>245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41.289089767299735</v>
      </c>
      <c r="C6" s="72">
        <v>41.345718564025013</v>
      </c>
      <c r="D6" s="72">
        <v>42.45019092278288</v>
      </c>
      <c r="E6" s="72">
        <v>46.202495667549023</v>
      </c>
      <c r="F6" s="72">
        <v>43.654840088903427</v>
      </c>
      <c r="G6" s="72">
        <v>40.728280346361885</v>
      </c>
      <c r="H6" s="72">
        <v>22.016415083324308</v>
      </c>
      <c r="I6" s="72">
        <v>22.377190875957037</v>
      </c>
      <c r="J6" s="72">
        <v>20.303867976576353</v>
      </c>
      <c r="K6" s="72">
        <v>22.409910799503834</v>
      </c>
      <c r="L6" s="72">
        <v>20.149694777804694</v>
      </c>
      <c r="M6" s="72">
        <v>23.68329703737669</v>
      </c>
      <c r="N6" s="72">
        <v>22.77754225045538</v>
      </c>
      <c r="O6" s="72">
        <v>18.591270999421752</v>
      </c>
      <c r="P6" s="72">
        <v>16.611076876525825</v>
      </c>
      <c r="Q6" s="72">
        <v>19.579407882642879</v>
      </c>
      <c r="R6" s="72">
        <v>20.847963685199865</v>
      </c>
      <c r="S6" s="72">
        <v>17.712159457349507</v>
      </c>
      <c r="T6" s="72">
        <v>13.093689691411093</v>
      </c>
      <c r="U6" s="72">
        <v>15.616434986146929</v>
      </c>
      <c r="V6" s="72">
        <v>15.916905512563298</v>
      </c>
      <c r="W6" s="72">
        <v>17.012802140059222</v>
      </c>
      <c r="DA6" s="89" t="s">
        <v>364</v>
      </c>
    </row>
    <row r="7" spans="1:105" ht="12" customHeight="1" x14ac:dyDescent="0.25">
      <c r="A7" s="28" t="s">
        <v>205</v>
      </c>
      <c r="B7" s="72">
        <v>126.13134764953548</v>
      </c>
      <c r="C7" s="72">
        <v>127.45780415672023</v>
      </c>
      <c r="D7" s="72">
        <v>130.20853308340122</v>
      </c>
      <c r="E7" s="72">
        <v>132.68094940748912</v>
      </c>
      <c r="F7" s="72">
        <v>115.00606439469666</v>
      </c>
      <c r="G7" s="72">
        <v>95.703301630552019</v>
      </c>
      <c r="H7" s="72">
        <v>113.56129103824745</v>
      </c>
      <c r="I7" s="72">
        <v>103.92640600885217</v>
      </c>
      <c r="J7" s="72">
        <v>90.533921304806185</v>
      </c>
      <c r="K7" s="72">
        <v>100.7777333578821</v>
      </c>
      <c r="L7" s="72">
        <v>82.307469333336499</v>
      </c>
      <c r="M7" s="72">
        <v>94.614936717360905</v>
      </c>
      <c r="N7" s="72">
        <v>91.428414839962755</v>
      </c>
      <c r="O7" s="72">
        <v>71.734506054503314</v>
      </c>
      <c r="P7" s="72">
        <v>63.517300437522287</v>
      </c>
      <c r="Q7" s="72">
        <v>76.941807424765216</v>
      </c>
      <c r="R7" s="72">
        <v>76.777525498840276</v>
      </c>
      <c r="S7" s="72">
        <v>76.841296685311448</v>
      </c>
      <c r="T7" s="72">
        <v>59.760824496035191</v>
      </c>
      <c r="U7" s="72">
        <v>68.118758956721067</v>
      </c>
      <c r="V7" s="72">
        <v>67.644539982803011</v>
      </c>
      <c r="W7" s="72">
        <v>56.962988439858592</v>
      </c>
      <c r="DA7" s="89" t="s">
        <v>365</v>
      </c>
    </row>
    <row r="8" spans="1:105" ht="12" customHeight="1" x14ac:dyDescent="0.25">
      <c r="A8" s="28" t="s">
        <v>192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366</v>
      </c>
    </row>
    <row r="9" spans="1:105" ht="12" customHeight="1" x14ac:dyDescent="0.25">
      <c r="A9" s="28" t="s">
        <v>207</v>
      </c>
      <c r="B9" s="72">
        <v>3.6115471817761486</v>
      </c>
      <c r="C9" s="72">
        <v>3.6596583895727601</v>
      </c>
      <c r="D9" s="72">
        <v>4.2170137515161068</v>
      </c>
      <c r="E9" s="72">
        <v>4.0483419209843694</v>
      </c>
      <c r="F9" s="72">
        <v>4.3751786737614378</v>
      </c>
      <c r="G9" s="72">
        <v>5.0247928488557072</v>
      </c>
      <c r="H9" s="72">
        <v>5.4007202313932972</v>
      </c>
      <c r="I9" s="72">
        <v>6.6120195952015886</v>
      </c>
      <c r="J9" s="72">
        <v>9.8566276006611613</v>
      </c>
      <c r="K9" s="72">
        <v>13.151381252001224</v>
      </c>
      <c r="L9" s="72">
        <v>8.6243532766663638</v>
      </c>
      <c r="M9" s="72">
        <v>10.780364089359695</v>
      </c>
      <c r="N9" s="72">
        <v>12.337651052833714</v>
      </c>
      <c r="O9" s="72">
        <v>10.879921679816203</v>
      </c>
      <c r="P9" s="72">
        <v>8.485616473508049</v>
      </c>
      <c r="Q9" s="72">
        <v>14.552103304886767</v>
      </c>
      <c r="R9" s="72">
        <v>16.226906983028464</v>
      </c>
      <c r="S9" s="72">
        <v>19.670720887395568</v>
      </c>
      <c r="T9" s="72">
        <v>20.568300372599602</v>
      </c>
      <c r="U9" s="72">
        <v>21.252431451227665</v>
      </c>
      <c r="V9" s="72">
        <v>22.375833572179236</v>
      </c>
      <c r="W9" s="72">
        <v>20.572876659978963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369</v>
      </c>
    </row>
    <row r="12" spans="1:105" ht="12" customHeight="1" x14ac:dyDescent="0.25">
      <c r="A12" s="28" t="s">
        <v>95</v>
      </c>
      <c r="B12" s="72">
        <v>6.0493895744673488E-2</v>
      </c>
      <c r="C12" s="72">
        <v>6.2046706252278691E-2</v>
      </c>
      <c r="D12" s="72">
        <v>7.8705172313576488E-2</v>
      </c>
      <c r="E12" s="72">
        <v>0.10662868945685586</v>
      </c>
      <c r="F12" s="72">
        <v>9.7640821142071149E-2</v>
      </c>
      <c r="G12" s="72">
        <v>8.7602079658841453E-2</v>
      </c>
      <c r="H12" s="72">
        <v>0.12244411531594372</v>
      </c>
      <c r="I12" s="72">
        <v>0.21162670843945713</v>
      </c>
      <c r="J12" s="72">
        <v>0.22512948264861085</v>
      </c>
      <c r="K12" s="72">
        <v>0.27427740820149898</v>
      </c>
      <c r="L12" s="72">
        <v>0.52219808624569364</v>
      </c>
      <c r="M12" s="72">
        <v>0.66668700982090456</v>
      </c>
      <c r="N12" s="72">
        <v>0.87487355783720089</v>
      </c>
      <c r="O12" s="72">
        <v>0.83557116237582552</v>
      </c>
      <c r="P12" s="72">
        <v>0.85425752609522965</v>
      </c>
      <c r="Q12" s="72">
        <v>0.83147807011099195</v>
      </c>
      <c r="R12" s="72">
        <v>0.77212039579627922</v>
      </c>
      <c r="S12" s="72">
        <v>0.68317692432852062</v>
      </c>
      <c r="T12" s="72">
        <v>4.6758991628175872</v>
      </c>
      <c r="U12" s="72">
        <v>5.0364144302900451</v>
      </c>
      <c r="V12" s="72">
        <v>5.0526021055932659</v>
      </c>
      <c r="W12" s="72">
        <v>5.2526119029437837</v>
      </c>
      <c r="DA12" s="89" t="s">
        <v>370</v>
      </c>
    </row>
    <row r="13" spans="1:105" ht="12" customHeight="1" x14ac:dyDescent="0.25">
      <c r="A13" s="73" t="s">
        <v>94</v>
      </c>
      <c r="B13" s="74">
        <v>3.8455149413123504</v>
      </c>
      <c r="C13" s="74">
        <v>4.5016921580083711</v>
      </c>
      <c r="D13" s="74">
        <v>6.1122767829486637</v>
      </c>
      <c r="E13" s="74">
        <v>7.1455444010541065</v>
      </c>
      <c r="F13" s="74">
        <v>7.4863258143548785</v>
      </c>
      <c r="G13" s="74">
        <v>7.1535328182223274</v>
      </c>
      <c r="H13" s="74">
        <v>8.4968035979049592</v>
      </c>
      <c r="I13" s="74">
        <v>9.9184105944015641</v>
      </c>
      <c r="J13" s="74">
        <v>8.1187560790141511</v>
      </c>
      <c r="K13" s="74">
        <v>7.6581079399297209</v>
      </c>
      <c r="L13" s="74">
        <v>6.4920615686900112</v>
      </c>
      <c r="M13" s="74">
        <v>6.5503852186096969</v>
      </c>
      <c r="N13" s="74">
        <v>2.9876056319755473</v>
      </c>
      <c r="O13" s="74">
        <v>1.3829703275822789</v>
      </c>
      <c r="P13" s="74">
        <v>3.2998014183798965</v>
      </c>
      <c r="Q13" s="74">
        <v>7.2464990729032266</v>
      </c>
      <c r="R13" s="74">
        <v>7.9412583671770127</v>
      </c>
      <c r="S13" s="74">
        <v>9.9670911551908183</v>
      </c>
      <c r="T13" s="74">
        <v>9.400244616028484</v>
      </c>
      <c r="U13" s="74">
        <v>13.479993216119516</v>
      </c>
      <c r="V13" s="74">
        <v>15.397868030081797</v>
      </c>
      <c r="W13" s="74">
        <v>14.68654621530397</v>
      </c>
      <c r="DA13" s="90" t="s">
        <v>371</v>
      </c>
    </row>
    <row r="14" spans="1:105" ht="12" customHeight="1" x14ac:dyDescent="0.25">
      <c r="A14" s="75" t="s">
        <v>97</v>
      </c>
      <c r="B14" s="76">
        <v>0.50673077161556523</v>
      </c>
      <c r="C14" s="76">
        <v>0.61026087633370585</v>
      </c>
      <c r="D14" s="76">
        <v>0.68237601045396801</v>
      </c>
      <c r="E14" s="76">
        <v>0.67655296277174004</v>
      </c>
      <c r="F14" s="76">
        <v>0.66399228319807768</v>
      </c>
      <c r="G14" s="76">
        <v>0.57283056408254962</v>
      </c>
      <c r="H14" s="76">
        <v>0.5190955986624558</v>
      </c>
      <c r="I14" s="76">
        <v>0.44181497594051955</v>
      </c>
      <c r="J14" s="76">
        <v>0.37731993016808552</v>
      </c>
      <c r="K14" s="76">
        <v>0.45505373693169793</v>
      </c>
      <c r="L14" s="76">
        <v>0.36765414379633582</v>
      </c>
      <c r="M14" s="76">
        <v>0.49899968804905981</v>
      </c>
      <c r="N14" s="76">
        <v>0.3875607228377157</v>
      </c>
      <c r="O14" s="76">
        <v>0.36950332860060736</v>
      </c>
      <c r="P14" s="76">
        <v>0.4211913009019857</v>
      </c>
      <c r="Q14" s="76">
        <v>0.47195601248073815</v>
      </c>
      <c r="R14" s="76">
        <v>0.48371411805066028</v>
      </c>
      <c r="S14" s="76">
        <v>0.53849845278272634</v>
      </c>
      <c r="T14" s="76">
        <v>0.3864655585375516</v>
      </c>
      <c r="U14" s="76">
        <v>0.44489100358697053</v>
      </c>
      <c r="V14" s="76">
        <v>0.45783472557982335</v>
      </c>
      <c r="W14" s="76">
        <v>0.42058192349103246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24.380124616176488</v>
      </c>
      <c r="C15" s="69">
        <f t="shared" si="6"/>
        <v>20.776665512236228</v>
      </c>
      <c r="D15" s="69">
        <f t="shared" si="6"/>
        <v>19.865936874206692</v>
      </c>
      <c r="E15" s="69">
        <f t="shared" si="6"/>
        <v>22.738641446390364</v>
      </c>
      <c r="F15" s="69">
        <f t="shared" si="6"/>
        <v>20.243264960201035</v>
      </c>
      <c r="G15" s="69">
        <f t="shared" si="6"/>
        <v>21.007886387354958</v>
      </c>
      <c r="H15" s="69">
        <f t="shared" si="6"/>
        <v>26.275649969178826</v>
      </c>
      <c r="I15" s="69">
        <f t="shared" si="6"/>
        <v>33.145142054806485</v>
      </c>
      <c r="J15" s="69">
        <f t="shared" si="6"/>
        <v>37.599686177370167</v>
      </c>
      <c r="K15" s="69">
        <f t="shared" si="6"/>
        <v>37.308989851916422</v>
      </c>
      <c r="L15" s="69">
        <f t="shared" si="6"/>
        <v>40.249187149825275</v>
      </c>
      <c r="M15" s="69">
        <f t="shared" si="6"/>
        <v>35.150993606932992</v>
      </c>
      <c r="N15" s="69">
        <f t="shared" si="6"/>
        <v>42.785200569433727</v>
      </c>
      <c r="O15" s="69">
        <f t="shared" si="6"/>
        <v>35.23206361048522</v>
      </c>
      <c r="P15" s="69">
        <f t="shared" si="6"/>
        <v>31.04930914167015</v>
      </c>
      <c r="Q15" s="69">
        <f t="shared" si="6"/>
        <v>32.515053349149873</v>
      </c>
      <c r="R15" s="69">
        <f t="shared" si="6"/>
        <v>35.873768600419204</v>
      </c>
      <c r="S15" s="69">
        <f t="shared" si="6"/>
        <v>33.681017301774098</v>
      </c>
      <c r="T15" s="69">
        <f t="shared" si="6"/>
        <v>37.648586032292059</v>
      </c>
      <c r="U15" s="69">
        <f t="shared" si="6"/>
        <v>38.084527562816454</v>
      </c>
      <c r="V15" s="69">
        <f t="shared" si="6"/>
        <v>37.265692175408383</v>
      </c>
      <c r="W15" s="69">
        <f t="shared" si="6"/>
        <v>37.504561956625537</v>
      </c>
      <c r="DA15" s="88" t="s">
        <v>246</v>
      </c>
    </row>
    <row r="16" spans="1:105" ht="12" customHeight="1" x14ac:dyDescent="0.25">
      <c r="A16" s="28" t="s">
        <v>91</v>
      </c>
      <c r="B16" s="72">
        <v>24.380124616176488</v>
      </c>
      <c r="C16" s="72">
        <v>20.776665512236228</v>
      </c>
      <c r="D16" s="72">
        <v>19.865936874206692</v>
      </c>
      <c r="E16" s="72">
        <v>22.738641446390364</v>
      </c>
      <c r="F16" s="72">
        <v>20.243264960201035</v>
      </c>
      <c r="G16" s="72">
        <v>21.007886387354958</v>
      </c>
      <c r="H16" s="72">
        <v>26.275649969178826</v>
      </c>
      <c r="I16" s="72">
        <v>33.145142054806485</v>
      </c>
      <c r="J16" s="72">
        <v>37.599686177370167</v>
      </c>
      <c r="K16" s="72">
        <v>37.308989851916422</v>
      </c>
      <c r="L16" s="72">
        <v>40.249187149825275</v>
      </c>
      <c r="M16" s="72">
        <v>35.150993606932992</v>
      </c>
      <c r="N16" s="72">
        <v>42.785200569433727</v>
      </c>
      <c r="O16" s="72">
        <v>35.23206361048522</v>
      </c>
      <c r="P16" s="72">
        <v>31.04930914167015</v>
      </c>
      <c r="Q16" s="72">
        <v>32.515053349149873</v>
      </c>
      <c r="R16" s="72">
        <v>35.873768600419204</v>
      </c>
      <c r="S16" s="72">
        <v>33.681017301774098</v>
      </c>
      <c r="T16" s="72">
        <v>37.648586032292059</v>
      </c>
      <c r="U16" s="72">
        <v>38.084527562816454</v>
      </c>
      <c r="V16" s="72">
        <v>37.265692175408383</v>
      </c>
      <c r="W16" s="72">
        <v>37.504561956625537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45.697819649487727</v>
      </c>
      <c r="C17" s="69">
        <f t="shared" si="7"/>
        <v>43.050148412132515</v>
      </c>
      <c r="D17" s="69">
        <f t="shared" si="7"/>
        <v>49.86605054131185</v>
      </c>
      <c r="E17" s="69">
        <f t="shared" si="7"/>
        <v>56.575371456584392</v>
      </c>
      <c r="F17" s="69">
        <f t="shared" si="7"/>
        <v>60.036854048719484</v>
      </c>
      <c r="G17" s="69">
        <f t="shared" si="7"/>
        <v>68.924736394166231</v>
      </c>
      <c r="H17" s="69">
        <f t="shared" si="7"/>
        <v>68.852886120430313</v>
      </c>
      <c r="I17" s="69">
        <f t="shared" si="7"/>
        <v>77.010011851666718</v>
      </c>
      <c r="J17" s="69">
        <f t="shared" si="7"/>
        <v>78.774312765171729</v>
      </c>
      <c r="K17" s="69">
        <f t="shared" si="7"/>
        <v>81.15840213584093</v>
      </c>
      <c r="L17" s="69">
        <f t="shared" si="7"/>
        <v>81.069515589965889</v>
      </c>
      <c r="M17" s="69">
        <f t="shared" si="7"/>
        <v>83.710894078682713</v>
      </c>
      <c r="N17" s="69">
        <f t="shared" si="7"/>
        <v>77.832576961909098</v>
      </c>
      <c r="O17" s="69">
        <f t="shared" si="7"/>
        <v>67.216395907509551</v>
      </c>
      <c r="P17" s="69">
        <f t="shared" si="7"/>
        <v>67.044612465614151</v>
      </c>
      <c r="Q17" s="69">
        <f t="shared" si="7"/>
        <v>71.619197173959577</v>
      </c>
      <c r="R17" s="69">
        <f t="shared" ref="R17:V17" si="8">SUM(R18:R26)</f>
        <v>75.155874192401896</v>
      </c>
      <c r="S17" s="69">
        <f t="shared" si="8"/>
        <v>81.692932946129773</v>
      </c>
      <c r="T17" s="69">
        <f t="shared" si="8"/>
        <v>79.655854604867329</v>
      </c>
      <c r="U17" s="69">
        <f t="shared" si="8"/>
        <v>80.652415063286668</v>
      </c>
      <c r="V17" s="69">
        <f t="shared" si="8"/>
        <v>83.13763846270038</v>
      </c>
      <c r="W17" s="69">
        <f t="shared" ref="W17" si="9">SUM(W18:W26)</f>
        <v>83.67237401410901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1.8461252829440375</v>
      </c>
      <c r="C19" s="72">
        <v>1.7943748769532664</v>
      </c>
      <c r="D19" s="72">
        <v>1.862661301620838</v>
      </c>
      <c r="E19" s="72">
        <v>1.8922305788066278</v>
      </c>
      <c r="F19" s="72">
        <v>1.8384467663456341</v>
      </c>
      <c r="G19" s="72">
        <v>1.9172016079416137</v>
      </c>
      <c r="H19" s="72">
        <v>1.8452310357641535</v>
      </c>
      <c r="I19" s="72">
        <v>1.8196290774283626</v>
      </c>
      <c r="J19" s="72">
        <v>1.884712326486699</v>
      </c>
      <c r="K19" s="72">
        <v>1.9076239741047483</v>
      </c>
      <c r="L19" s="72">
        <v>1.8976051280814112</v>
      </c>
      <c r="M19" s="72">
        <v>1.9116240432639662</v>
      </c>
      <c r="N19" s="72">
        <v>1.898773354813085</v>
      </c>
      <c r="O19" s="72">
        <v>1.8591362438030885</v>
      </c>
      <c r="P19" s="72">
        <v>1.9090090726845637</v>
      </c>
      <c r="Q19" s="72">
        <v>2.0002511127846807</v>
      </c>
      <c r="R19" s="72">
        <v>2.0604869655967817</v>
      </c>
      <c r="S19" s="72">
        <v>2.1362868650301317</v>
      </c>
      <c r="T19" s="72">
        <v>2.1465080729913062</v>
      </c>
      <c r="U19" s="72">
        <v>2.1792705646316994</v>
      </c>
      <c r="V19" s="72">
        <v>2.1216537689882484</v>
      </c>
      <c r="W19" s="72">
        <v>2.6458536352345474</v>
      </c>
      <c r="DA19" s="89" t="s">
        <v>375</v>
      </c>
    </row>
    <row r="20" spans="1:105" ht="12" customHeight="1" x14ac:dyDescent="0.25">
      <c r="A20" s="28" t="s">
        <v>205</v>
      </c>
      <c r="B20" s="72">
        <v>2.6807437369181222</v>
      </c>
      <c r="C20" s="72">
        <v>2.4402043818717898</v>
      </c>
      <c r="D20" s="72">
        <v>2.668850698743702</v>
      </c>
      <c r="E20" s="72">
        <v>2.9112045266090765</v>
      </c>
      <c r="F20" s="72">
        <v>2.9469009271582589</v>
      </c>
      <c r="G20" s="72">
        <v>3.1407224451143199</v>
      </c>
      <c r="H20" s="72">
        <v>3.826757113085216</v>
      </c>
      <c r="I20" s="72">
        <v>4.2183059429965004</v>
      </c>
      <c r="J20" s="72">
        <v>4.1874888413675126</v>
      </c>
      <c r="K20" s="72">
        <v>4.2321548622382714</v>
      </c>
      <c r="L20" s="72">
        <v>4.2043965308079407</v>
      </c>
      <c r="M20" s="72">
        <v>4.1793883041352382</v>
      </c>
      <c r="N20" s="72">
        <v>4.1512928126598361</v>
      </c>
      <c r="O20" s="72">
        <v>4.0646341002688589</v>
      </c>
      <c r="P20" s="72">
        <v>4.1736711875851924</v>
      </c>
      <c r="Q20" s="72">
        <v>4.3731538821995377</v>
      </c>
      <c r="R20" s="72">
        <v>4.5048476739885661</v>
      </c>
      <c r="S20" s="72">
        <v>4.6705691788329284</v>
      </c>
      <c r="T20" s="72">
        <v>4.6929158307060286</v>
      </c>
      <c r="U20" s="72">
        <v>6.8633562625394084</v>
      </c>
      <c r="V20" s="72">
        <v>6.8009458297506438</v>
      </c>
      <c r="W20" s="72">
        <v>5.6822394191267787</v>
      </c>
      <c r="DA20" s="89" t="s">
        <v>376</v>
      </c>
    </row>
    <row r="21" spans="1:105" ht="12" customHeight="1" x14ac:dyDescent="0.25">
      <c r="A21" s="28" t="s">
        <v>192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377</v>
      </c>
    </row>
    <row r="22" spans="1:105" ht="12" customHeight="1" x14ac:dyDescent="0.25">
      <c r="A22" s="28" t="s">
        <v>207</v>
      </c>
      <c r="B22" s="72">
        <v>1.2958407217834679E-2</v>
      </c>
      <c r="C22" s="72">
        <v>1.2568609567393842E-2</v>
      </c>
      <c r="D22" s="72">
        <v>1.656320463178949E-2</v>
      </c>
      <c r="E22" s="72">
        <v>1.7995138344946808E-2</v>
      </c>
      <c r="F22" s="72">
        <v>2.4305419101846002E-2</v>
      </c>
      <c r="G22" s="72">
        <v>3.8749713483072434E-2</v>
      </c>
      <c r="H22" s="72">
        <v>4.5023534728802238E-2</v>
      </c>
      <c r="I22" s="72">
        <v>7.0869484764022689E-2</v>
      </c>
      <c r="J22" s="72">
        <v>0.12230619125628432</v>
      </c>
      <c r="K22" s="72">
        <v>0.15051040750006375</v>
      </c>
      <c r="L22" s="72">
        <v>0.12035867518230266</v>
      </c>
      <c r="M22" s="72">
        <v>0.13107185217083075</v>
      </c>
      <c r="N22" s="72">
        <v>0.13019073564435554</v>
      </c>
      <c r="O22" s="72">
        <v>0.12747298914336969</v>
      </c>
      <c r="P22" s="72">
        <v>0.13089255486683302</v>
      </c>
      <c r="Q22" s="72">
        <v>0.13714862976498501</v>
      </c>
      <c r="R22" s="72">
        <v>0.14127874354075184</v>
      </c>
      <c r="S22" s="72">
        <v>0.14647601716162978</v>
      </c>
      <c r="T22" s="72">
        <v>0.147176841501863</v>
      </c>
      <c r="U22" s="72">
        <v>0.15453329511798986</v>
      </c>
      <c r="V22" s="72">
        <v>0.15374510365911914</v>
      </c>
      <c r="W22" s="72">
        <v>0.14569599694277252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10.900038809449049</v>
      </c>
      <c r="C25" s="74">
        <v>9.4613372859301013</v>
      </c>
      <c r="D25" s="74">
        <v>15.304414833538091</v>
      </c>
      <c r="E25" s="74">
        <v>20.946213706775815</v>
      </c>
      <c r="F25" s="74">
        <v>21.466966640539368</v>
      </c>
      <c r="G25" s="74">
        <v>28.622215680077787</v>
      </c>
      <c r="H25" s="74">
        <v>26.18643333625025</v>
      </c>
      <c r="I25" s="74">
        <v>25.233881465136463</v>
      </c>
      <c r="J25" s="74">
        <v>24.930020367368201</v>
      </c>
      <c r="K25" s="74">
        <v>25.64197359707094</v>
      </c>
      <c r="L25" s="74">
        <v>23.184816476874467</v>
      </c>
      <c r="M25" s="74">
        <v>24.202309449190064</v>
      </c>
      <c r="N25" s="74">
        <v>16.837186782781512</v>
      </c>
      <c r="O25" s="74">
        <v>5.3230201581291396</v>
      </c>
      <c r="P25" s="74">
        <v>4.0573509144500335</v>
      </c>
      <c r="Q25" s="74">
        <v>7.4273881751776987</v>
      </c>
      <c r="R25" s="74">
        <v>9.8364491153807041</v>
      </c>
      <c r="S25" s="74">
        <v>15.055851959911616</v>
      </c>
      <c r="T25" s="74">
        <v>11.797370798619127</v>
      </c>
      <c r="U25" s="74">
        <v>9.6260202032503734</v>
      </c>
      <c r="V25" s="74">
        <v>11.187519039752075</v>
      </c>
      <c r="W25" s="74">
        <v>11.227475762460978</v>
      </c>
      <c r="DA25" s="90" t="s">
        <v>381</v>
      </c>
    </row>
    <row r="26" spans="1:105" ht="12" customHeight="1" x14ac:dyDescent="0.25">
      <c r="A26" s="32" t="s">
        <v>52</v>
      </c>
      <c r="B26" s="77">
        <v>30.257953412958685</v>
      </c>
      <c r="C26" s="77">
        <v>29.341663257809966</v>
      </c>
      <c r="D26" s="77">
        <v>30.013560502777427</v>
      </c>
      <c r="E26" s="77">
        <v>30.807727506047929</v>
      </c>
      <c r="F26" s="77">
        <v>33.760234295574378</v>
      </c>
      <c r="G26" s="77">
        <v>35.205846947549439</v>
      </c>
      <c r="H26" s="77">
        <v>36.949441100601888</v>
      </c>
      <c r="I26" s="77">
        <v>45.667325881341363</v>
      </c>
      <c r="J26" s="77">
        <v>47.649785038693032</v>
      </c>
      <c r="K26" s="77">
        <v>49.226139294926909</v>
      </c>
      <c r="L26" s="77">
        <v>51.66233877901977</v>
      </c>
      <c r="M26" s="77">
        <v>53.286500429922611</v>
      </c>
      <c r="N26" s="77">
        <v>54.815133276010307</v>
      </c>
      <c r="O26" s="77">
        <v>55.842132416165093</v>
      </c>
      <c r="P26" s="77">
        <v>56.773688736027523</v>
      </c>
      <c r="Q26" s="77">
        <v>57.681255374032673</v>
      </c>
      <c r="R26" s="77">
        <v>58.612811693895097</v>
      </c>
      <c r="S26" s="77">
        <v>59.683748925193463</v>
      </c>
      <c r="T26" s="77">
        <v>60.871883061049012</v>
      </c>
      <c r="U26" s="77">
        <v>61.8292347377472</v>
      </c>
      <c r="V26" s="77">
        <v>62.873774720550287</v>
      </c>
      <c r="W26" s="77">
        <v>63.971109200343939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21.341744407916472</v>
      </c>
      <c r="C27" s="69">
        <f t="shared" si="10"/>
        <v>22.742020160681555</v>
      </c>
      <c r="D27" s="69">
        <f t="shared" si="10"/>
        <v>23.388988901701964</v>
      </c>
      <c r="E27" s="69">
        <f t="shared" si="10"/>
        <v>24.215143845535597</v>
      </c>
      <c r="F27" s="69">
        <f t="shared" si="10"/>
        <v>25.409505714120975</v>
      </c>
      <c r="G27" s="69">
        <f t="shared" si="10"/>
        <v>25.00734019456673</v>
      </c>
      <c r="H27" s="69">
        <f t="shared" si="10"/>
        <v>23.157152751424142</v>
      </c>
      <c r="I27" s="69">
        <f t="shared" si="10"/>
        <v>23.391558058396047</v>
      </c>
      <c r="J27" s="69">
        <f t="shared" si="10"/>
        <v>22.895381610455185</v>
      </c>
      <c r="K27" s="69">
        <f t="shared" si="10"/>
        <v>23.618689646001702</v>
      </c>
      <c r="L27" s="69">
        <f t="shared" si="10"/>
        <v>23.496580160519812</v>
      </c>
      <c r="M27" s="69">
        <f t="shared" si="10"/>
        <v>25.511996612878018</v>
      </c>
      <c r="N27" s="69">
        <f t="shared" si="10"/>
        <v>23.309866328804389</v>
      </c>
      <c r="O27" s="69">
        <f t="shared" si="10"/>
        <v>23.9797881313938</v>
      </c>
      <c r="P27" s="69">
        <f t="shared" si="10"/>
        <v>25.955036158067735</v>
      </c>
      <c r="Q27" s="69">
        <f t="shared" si="10"/>
        <v>25.480389491404665</v>
      </c>
      <c r="R27" s="69">
        <f t="shared" ref="R27:V27" si="11">SUM(R28:R32)</f>
        <v>25.326847829769743</v>
      </c>
      <c r="S27" s="69">
        <f t="shared" si="11"/>
        <v>26.782212204733899</v>
      </c>
      <c r="T27" s="69">
        <f t="shared" si="11"/>
        <v>25.759156197235011</v>
      </c>
      <c r="U27" s="69">
        <f t="shared" si="11"/>
        <v>29.713540991980903</v>
      </c>
      <c r="V27" s="69">
        <f t="shared" si="11"/>
        <v>30.263901903903712</v>
      </c>
      <c r="W27" s="69">
        <f t="shared" ref="W27" si="12">SUM(W28:W32)</f>
        <v>30.313959317611673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16.741053221467318</v>
      </c>
      <c r="C29" s="72">
        <v>16.736174830732821</v>
      </c>
      <c r="D29" s="72">
        <v>16.693166692191305</v>
      </c>
      <c r="E29" s="72">
        <v>17.430295249775046</v>
      </c>
      <c r="F29" s="72">
        <v>17.772233351113805</v>
      </c>
      <c r="G29" s="72">
        <v>17.230786317407592</v>
      </c>
      <c r="H29" s="72">
        <v>15.679282513757622</v>
      </c>
      <c r="I29" s="72">
        <v>16.473859324344605</v>
      </c>
      <c r="J29" s="72">
        <v>16.22259768489911</v>
      </c>
      <c r="K29" s="72">
        <v>16.353144504121421</v>
      </c>
      <c r="L29" s="72">
        <v>16.363878082076056</v>
      </c>
      <c r="M29" s="72">
        <v>17.335259486857193</v>
      </c>
      <c r="N29" s="72">
        <v>17.124114317345459</v>
      </c>
      <c r="O29" s="72">
        <v>16.831020099853415</v>
      </c>
      <c r="P29" s="72">
        <v>16.501926088622803</v>
      </c>
      <c r="Q29" s="72">
        <v>16.831518992534619</v>
      </c>
      <c r="R29" s="72">
        <v>16.632477982049426</v>
      </c>
      <c r="S29" s="72">
        <v>16.83083140762896</v>
      </c>
      <c r="T29" s="72">
        <v>16.89866723989682</v>
      </c>
      <c r="U29" s="72">
        <v>18.520975446641824</v>
      </c>
      <c r="V29" s="72">
        <v>17.330228336677177</v>
      </c>
      <c r="W29" s="72">
        <v>18.145901404413873</v>
      </c>
      <c r="DA29" s="89" t="s">
        <v>384</v>
      </c>
    </row>
    <row r="30" spans="1:105" ht="12" customHeight="1" x14ac:dyDescent="0.25">
      <c r="A30" s="28" t="s">
        <v>192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4.6006911864491542</v>
      </c>
      <c r="C32" s="77">
        <v>6.005845329948734</v>
      </c>
      <c r="D32" s="77">
        <v>6.6958222095106592</v>
      </c>
      <c r="E32" s="77">
        <v>6.7848485957605504</v>
      </c>
      <c r="F32" s="77">
        <v>7.6372723630071704</v>
      </c>
      <c r="G32" s="77">
        <v>7.776553877159138</v>
      </c>
      <c r="H32" s="77">
        <v>7.4778702376665223</v>
      </c>
      <c r="I32" s="77">
        <v>6.9176987340514415</v>
      </c>
      <c r="J32" s="77">
        <v>6.6727839255560752</v>
      </c>
      <c r="K32" s="77">
        <v>7.2655451418802812</v>
      </c>
      <c r="L32" s="77">
        <v>7.1327020784437565</v>
      </c>
      <c r="M32" s="77">
        <v>8.176737126020825</v>
      </c>
      <c r="N32" s="77">
        <v>6.1857520114589306</v>
      </c>
      <c r="O32" s="77">
        <v>7.148768031540385</v>
      </c>
      <c r="P32" s="77">
        <v>9.4531100694449322</v>
      </c>
      <c r="Q32" s="77">
        <v>8.6488704988700462</v>
      </c>
      <c r="R32" s="77">
        <v>8.6943698477203171</v>
      </c>
      <c r="S32" s="77">
        <v>9.9513807971049388</v>
      </c>
      <c r="T32" s="77">
        <v>8.8604889573381911</v>
      </c>
      <c r="U32" s="77">
        <v>11.192565545339079</v>
      </c>
      <c r="V32" s="77">
        <v>12.933673567226535</v>
      </c>
      <c r="W32" s="77">
        <v>12.168057913197799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154.42033932944571</v>
      </c>
      <c r="C3" s="65">
        <f t="shared" si="0"/>
        <v>150.98387691647551</v>
      </c>
      <c r="D3" s="65">
        <f t="shared" si="0"/>
        <v>158.94667634771605</v>
      </c>
      <c r="E3" s="65">
        <f t="shared" si="0"/>
        <v>176.43438095384917</v>
      </c>
      <c r="F3" s="65">
        <f t="shared" si="0"/>
        <v>172.87870257337596</v>
      </c>
      <c r="G3" s="65">
        <f t="shared" si="0"/>
        <v>176.76028004829752</v>
      </c>
      <c r="H3" s="65">
        <f t="shared" si="0"/>
        <v>196.18621037532105</v>
      </c>
      <c r="I3" s="65">
        <f t="shared" si="0"/>
        <v>225.89464829469756</v>
      </c>
      <c r="J3" s="65">
        <f t="shared" si="0"/>
        <v>238.09544923136485</v>
      </c>
      <c r="K3" s="65">
        <f t="shared" si="0"/>
        <v>249.87509947792037</v>
      </c>
      <c r="L3" s="65">
        <f t="shared" si="0"/>
        <v>253.38611120761374</v>
      </c>
      <c r="M3" s="65">
        <f t="shared" si="0"/>
        <v>254.52962721243159</v>
      </c>
      <c r="N3" s="65">
        <f t="shared" si="0"/>
        <v>278.99635590462407</v>
      </c>
      <c r="O3" s="65">
        <f t="shared" si="0"/>
        <v>243.97226684533706</v>
      </c>
      <c r="P3" s="65">
        <f t="shared" si="0"/>
        <v>230.7748922517311</v>
      </c>
      <c r="Q3" s="65">
        <f t="shared" si="0"/>
        <v>255.38369291465693</v>
      </c>
      <c r="R3" s="65">
        <f t="shared" ref="R3:V3" si="1">SUM(R4,R15,R17,R27)</f>
        <v>277.02427759770967</v>
      </c>
      <c r="S3" s="65">
        <f t="shared" si="1"/>
        <v>282.21312419166395</v>
      </c>
      <c r="T3" s="65">
        <f t="shared" si="1"/>
        <v>306.67952541383255</v>
      </c>
      <c r="U3" s="65">
        <f t="shared" si="1"/>
        <v>328.54762431281875</v>
      </c>
      <c r="V3" s="65">
        <f t="shared" si="1"/>
        <v>336.30765414761072</v>
      </c>
      <c r="W3" s="65">
        <f t="shared" ref="W3" si="2">SUM(W4,W15,W17,W27)</f>
        <v>337.95040461471734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60.841448557019724</v>
      </c>
      <c r="C4" s="69">
        <f t="shared" si="3"/>
        <v>62.533370493252448</v>
      </c>
      <c r="D4" s="69">
        <f t="shared" si="3"/>
        <v>65.858258887130489</v>
      </c>
      <c r="E4" s="69">
        <f t="shared" si="3"/>
        <v>69.582765709862457</v>
      </c>
      <c r="F4" s="69">
        <f t="shared" si="3"/>
        <v>63.717083158756388</v>
      </c>
      <c r="G4" s="69">
        <f t="shared" si="3"/>
        <v>56.66154982714589</v>
      </c>
      <c r="H4" s="69">
        <f t="shared" si="3"/>
        <v>58.081311305137795</v>
      </c>
      <c r="I4" s="69">
        <f t="shared" si="3"/>
        <v>57.062650286666212</v>
      </c>
      <c r="J4" s="69">
        <f t="shared" si="3"/>
        <v>52.919391860141417</v>
      </c>
      <c r="K4" s="69">
        <f t="shared" si="3"/>
        <v>60.427945051422888</v>
      </c>
      <c r="L4" s="69">
        <f t="shared" si="3"/>
        <v>51.045127372294267</v>
      </c>
      <c r="M4" s="69">
        <f t="shared" si="3"/>
        <v>60.528065197131838</v>
      </c>
      <c r="N4" s="69">
        <f t="shared" si="3"/>
        <v>59.728021160152707</v>
      </c>
      <c r="O4" s="69">
        <f t="shared" si="3"/>
        <v>48.988687101150724</v>
      </c>
      <c r="P4" s="69">
        <f t="shared" si="3"/>
        <v>44.974237118105052</v>
      </c>
      <c r="Q4" s="69">
        <f t="shared" si="3"/>
        <v>58.448729104054721</v>
      </c>
      <c r="R4" s="69">
        <f t="shared" ref="R4:V4" si="4">SUM(R5:R14)</f>
        <v>61.043901247082928</v>
      </c>
      <c r="S4" s="69">
        <f t="shared" si="4"/>
        <v>63.875536481163181</v>
      </c>
      <c r="T4" s="69">
        <f t="shared" si="4"/>
        <v>68.551630122044756</v>
      </c>
      <c r="U4" s="69">
        <f t="shared" si="4"/>
        <v>79.599532557101014</v>
      </c>
      <c r="V4" s="69">
        <f t="shared" si="4"/>
        <v>83.445267078666603</v>
      </c>
      <c r="W4" s="69">
        <f t="shared" ref="W4" si="5">SUM(W5:W14)</f>
        <v>79.776785607583761</v>
      </c>
      <c r="DA4" s="88" t="s">
        <v>390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14.618887474919891</v>
      </c>
      <c r="C6" s="72">
        <v>14.796100565483206</v>
      </c>
      <c r="D6" s="72">
        <v>15.41895900357491</v>
      </c>
      <c r="E6" s="72">
        <v>17.010405194361709</v>
      </c>
      <c r="F6" s="72">
        <v>16.282409003666025</v>
      </c>
      <c r="G6" s="72">
        <v>15.338806198351923</v>
      </c>
      <c r="H6" s="72">
        <v>8.3327514480883504</v>
      </c>
      <c r="I6" s="72">
        <v>8.4874540858915921</v>
      </c>
      <c r="J6" s="72">
        <v>7.8180743682810689</v>
      </c>
      <c r="K6" s="72">
        <v>8.8324357478500382</v>
      </c>
      <c r="L6" s="72">
        <v>8.1994543801096071</v>
      </c>
      <c r="M6" s="72">
        <v>9.9518171208909472</v>
      </c>
      <c r="N6" s="72">
        <v>9.9054216999468672</v>
      </c>
      <c r="O6" s="72">
        <v>8.3462843861673619</v>
      </c>
      <c r="P6" s="72">
        <v>7.5235707745116933</v>
      </c>
      <c r="Q6" s="72">
        <v>8.9192336907238392</v>
      </c>
      <c r="R6" s="72">
        <v>9.5593170955127622</v>
      </c>
      <c r="S6" s="72">
        <v>8.1937954943764968</v>
      </c>
      <c r="T6" s="72">
        <v>6.1078810928215734</v>
      </c>
      <c r="U6" s="72">
        <v>7.3301203969720268</v>
      </c>
      <c r="V6" s="72">
        <v>7.5977546756665273</v>
      </c>
      <c r="W6" s="72">
        <v>8.3416137383124536</v>
      </c>
      <c r="DA6" s="89" t="s">
        <v>392</v>
      </c>
    </row>
    <row r="7" spans="1:105" ht="12" customHeight="1" x14ac:dyDescent="0.25">
      <c r="A7" s="28" t="s">
        <v>205</v>
      </c>
      <c r="B7" s="72">
        <v>42.448170040932673</v>
      </c>
      <c r="C7" s="72">
        <v>43.439630363204934</v>
      </c>
      <c r="D7" s="72">
        <v>44.910171041139172</v>
      </c>
      <c r="E7" s="72">
        <v>46.412545488365211</v>
      </c>
      <c r="F7" s="72">
        <v>40.859725770627158</v>
      </c>
      <c r="G7" s="72">
        <v>34.623401753060307</v>
      </c>
      <c r="H7" s="72">
        <v>41.974671956435671</v>
      </c>
      <c r="I7" s="72">
        <v>39.210901982617841</v>
      </c>
      <c r="J7" s="72">
        <v>35.073330959800764</v>
      </c>
      <c r="K7" s="72">
        <v>39.876654097135528</v>
      </c>
      <c r="L7" s="72">
        <v>33.336607522839252</v>
      </c>
      <c r="M7" s="72">
        <v>39.311651684266607</v>
      </c>
      <c r="N7" s="72">
        <v>39.157880168192342</v>
      </c>
      <c r="O7" s="72">
        <v>31.578245093719893</v>
      </c>
      <c r="P7" s="72">
        <v>28.27519709683741</v>
      </c>
      <c r="Q7" s="72">
        <v>34.597822926731766</v>
      </c>
      <c r="R7" s="72">
        <v>34.990821046109112</v>
      </c>
      <c r="S7" s="72">
        <v>35.690389704324247</v>
      </c>
      <c r="T7" s="72">
        <v>28.054301285437752</v>
      </c>
      <c r="U7" s="72">
        <v>32.619295864786778</v>
      </c>
      <c r="V7" s="72">
        <v>33.427351865086244</v>
      </c>
      <c r="W7" s="72">
        <v>29.300601368941255</v>
      </c>
      <c r="DA7" s="89" t="s">
        <v>393</v>
      </c>
    </row>
    <row r="8" spans="1:105" ht="12" customHeight="1" x14ac:dyDescent="0.25">
      <c r="A8" s="28" t="s">
        <v>192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394</v>
      </c>
    </row>
    <row r="9" spans="1:105" ht="12" customHeight="1" x14ac:dyDescent="0.25">
      <c r="A9" s="28" t="s">
        <v>207</v>
      </c>
      <c r="B9" s="72">
        <v>1.2166628249255003</v>
      </c>
      <c r="C9" s="72">
        <v>1.267537226038671</v>
      </c>
      <c r="D9" s="72">
        <v>1.5132762037800334</v>
      </c>
      <c r="E9" s="72">
        <v>1.5113435665187016</v>
      </c>
      <c r="F9" s="72">
        <v>1.7170530124445282</v>
      </c>
      <c r="G9" s="72">
        <v>2.075064024166744</v>
      </c>
      <c r="H9" s="72">
        <v>2.3430462964464676</v>
      </c>
      <c r="I9" s="72">
        <v>3.0054867901224522</v>
      </c>
      <c r="J9" s="72">
        <v>4.64581211295312</v>
      </c>
      <c r="K9" s="72">
        <v>6.33732983075239</v>
      </c>
      <c r="L9" s="72">
        <v>4.2042429279134907</v>
      </c>
      <c r="M9" s="72">
        <v>5.3370049807751352</v>
      </c>
      <c r="N9" s="72">
        <v>6.2138236232775599</v>
      </c>
      <c r="O9" s="72">
        <v>5.5737571223985469</v>
      </c>
      <c r="P9" s="72">
        <v>4.3887148003681533</v>
      </c>
      <c r="Q9" s="72">
        <v>7.6638135182950107</v>
      </c>
      <c r="R9" s="72">
        <v>8.700341508206705</v>
      </c>
      <c r="S9" s="72">
        <v>10.749672665967077</v>
      </c>
      <c r="T9" s="72">
        <v>11.391732241238818</v>
      </c>
      <c r="U9" s="72">
        <v>11.900178003531986</v>
      </c>
      <c r="V9" s="72">
        <v>12.693198249831347</v>
      </c>
      <c r="W9" s="72">
        <v>11.8686356591567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397</v>
      </c>
    </row>
    <row r="12" spans="1:105" ht="12" customHeight="1" x14ac:dyDescent="0.25">
      <c r="A12" s="28" t="s">
        <v>95</v>
      </c>
      <c r="B12" s="72">
        <v>7.9086620906059002E-2</v>
      </c>
      <c r="C12" s="72">
        <v>8.3465414336802074E-2</v>
      </c>
      <c r="D12" s="72">
        <v>0.11250995757402787</v>
      </c>
      <c r="E12" s="72">
        <v>0.16102558678901235</v>
      </c>
      <c r="F12" s="72">
        <v>0.15534543225481534</v>
      </c>
      <c r="G12" s="72">
        <v>0.15002597245609425</v>
      </c>
      <c r="H12" s="72">
        <v>0.22836399032178972</v>
      </c>
      <c r="I12" s="72">
        <v>0.42658801540420355</v>
      </c>
      <c r="J12" s="72">
        <v>0.48789818428231679</v>
      </c>
      <c r="K12" s="72">
        <v>0.63257491465033799</v>
      </c>
      <c r="L12" s="72">
        <v>1.2865145092895454</v>
      </c>
      <c r="M12" s="72">
        <v>1.7175898473101567</v>
      </c>
      <c r="N12" s="72">
        <v>2.3556990092559458</v>
      </c>
      <c r="O12" s="72">
        <v>2.3163966137945704</v>
      </c>
      <c r="P12" s="72">
        <v>2.4067940695174128</v>
      </c>
      <c r="Q12" s="72">
        <v>2.3840146135331759</v>
      </c>
      <c r="R12" s="72">
        <v>2.3246569392184631</v>
      </c>
      <c r="S12" s="72">
        <v>2.2336498392038426</v>
      </c>
      <c r="T12" s="72">
        <v>16.287163135302539</v>
      </c>
      <c r="U12" s="72">
        <v>17.866165075173964</v>
      </c>
      <c r="V12" s="72">
        <v>18.113135209634532</v>
      </c>
      <c r="W12" s="72">
        <v>18.986833743012564</v>
      </c>
      <c r="DA12" s="89" t="s">
        <v>398</v>
      </c>
    </row>
    <row r="13" spans="1:105" ht="12" customHeight="1" x14ac:dyDescent="0.25">
      <c r="A13" s="73" t="s">
        <v>94</v>
      </c>
      <c r="B13" s="74">
        <v>1.9719108237200316</v>
      </c>
      <c r="C13" s="74">
        <v>2.3363760478551328</v>
      </c>
      <c r="D13" s="74">
        <v>3.2209666706083899</v>
      </c>
      <c r="E13" s="74">
        <v>3.8108929110560887</v>
      </c>
      <c r="F13" s="74">
        <v>4.0385576565657875</v>
      </c>
      <c r="G13" s="74">
        <v>3.9014213150282746</v>
      </c>
      <c r="H13" s="74">
        <v>4.683382015183061</v>
      </c>
      <c r="I13" s="74">
        <v>5.4904044366896052</v>
      </c>
      <c r="J13" s="74">
        <v>4.5169563046560661</v>
      </c>
      <c r="K13" s="74">
        <v>4.2938967241028925</v>
      </c>
      <c r="L13" s="74">
        <v>3.650653888346032</v>
      </c>
      <c r="M13" s="74">
        <v>3.7110018758399246</v>
      </c>
      <c r="N13" s="74">
        <v>1.7076359366422793</v>
      </c>
      <c r="O13" s="74">
        <v>0.80450055646973884</v>
      </c>
      <c r="P13" s="74">
        <v>1.9587690759684</v>
      </c>
      <c r="Q13" s="74">
        <v>4.4118883422901893</v>
      </c>
      <c r="R13" s="74">
        <v>4.9850505399852247</v>
      </c>
      <c r="S13" s="74">
        <v>6.469530324508793</v>
      </c>
      <c r="T13" s="74">
        <v>6.3240868087065234</v>
      </c>
      <c r="U13" s="74">
        <v>9.4388822130492898</v>
      </c>
      <c r="V13" s="74">
        <v>11.155992352868122</v>
      </c>
      <c r="W13" s="74">
        <v>10.858519174669766</v>
      </c>
      <c r="DA13" s="90" t="s">
        <v>399</v>
      </c>
    </row>
    <row r="14" spans="1:105" ht="12" customHeight="1" x14ac:dyDescent="0.25">
      <c r="A14" s="75" t="s">
        <v>97</v>
      </c>
      <c r="B14" s="76">
        <v>0.50673077161556523</v>
      </c>
      <c r="C14" s="76">
        <v>0.61026087633370585</v>
      </c>
      <c r="D14" s="76">
        <v>0.68237601045396801</v>
      </c>
      <c r="E14" s="76">
        <v>0.67655296277174004</v>
      </c>
      <c r="F14" s="76">
        <v>0.66399228319807768</v>
      </c>
      <c r="G14" s="76">
        <v>0.57283056408254962</v>
      </c>
      <c r="H14" s="76">
        <v>0.5190955986624558</v>
      </c>
      <c r="I14" s="76">
        <v>0.44181497594051955</v>
      </c>
      <c r="J14" s="76">
        <v>0.37731993016808552</v>
      </c>
      <c r="K14" s="76">
        <v>0.45505373693169793</v>
      </c>
      <c r="L14" s="76">
        <v>0.36765414379633582</v>
      </c>
      <c r="M14" s="76">
        <v>0.49899968804905981</v>
      </c>
      <c r="N14" s="76">
        <v>0.3875607228377157</v>
      </c>
      <c r="O14" s="76">
        <v>0.36950332860060736</v>
      </c>
      <c r="P14" s="76">
        <v>0.4211913009019857</v>
      </c>
      <c r="Q14" s="76">
        <v>0.47195601248073815</v>
      </c>
      <c r="R14" s="76">
        <v>0.48371411805066028</v>
      </c>
      <c r="S14" s="76">
        <v>0.53849845278272634</v>
      </c>
      <c r="T14" s="76">
        <v>0.3864655585375516</v>
      </c>
      <c r="U14" s="76">
        <v>0.44489100358697053</v>
      </c>
      <c r="V14" s="76">
        <v>0.45783472557982335</v>
      </c>
      <c r="W14" s="76">
        <v>0.42058192349103246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43.929395897950272</v>
      </c>
      <c r="C15" s="69">
        <f t="shared" si="6"/>
        <v>39.433689813201305</v>
      </c>
      <c r="D15" s="69">
        <f t="shared" si="6"/>
        <v>39.974396659136737</v>
      </c>
      <c r="E15" s="69">
        <f t="shared" si="6"/>
        <v>49.579968315719626</v>
      </c>
      <c r="F15" s="69">
        <f t="shared" si="6"/>
        <v>47.750494640078443</v>
      </c>
      <c r="G15" s="69">
        <f t="shared" si="6"/>
        <v>53.715541681077561</v>
      </c>
      <c r="H15" s="69">
        <f t="shared" si="6"/>
        <v>71.781770598661325</v>
      </c>
      <c r="I15" s="69">
        <f t="shared" si="6"/>
        <v>93.941649108418716</v>
      </c>
      <c r="J15" s="69">
        <f t="shared" si="6"/>
        <v>108.63489167314003</v>
      </c>
      <c r="K15" s="69">
        <f t="shared" si="6"/>
        <v>110.31220363065219</v>
      </c>
      <c r="L15" s="69">
        <f t="shared" si="6"/>
        <v>121.9965537810462</v>
      </c>
      <c r="M15" s="69">
        <f t="shared" si="6"/>
        <v>110.06088411957055</v>
      </c>
      <c r="N15" s="69">
        <f t="shared" si="6"/>
        <v>138.92755065760619</v>
      </c>
      <c r="O15" s="69">
        <f t="shared" si="6"/>
        <v>118.77347284373525</v>
      </c>
      <c r="P15" s="69">
        <f t="shared" si="6"/>
        <v>107.58044271909506</v>
      </c>
      <c r="Q15" s="69">
        <f t="shared" si="6"/>
        <v>116.14951492559561</v>
      </c>
      <c r="R15" s="69">
        <f t="shared" si="6"/>
        <v>132.73264979184304</v>
      </c>
      <c r="S15" s="69">
        <f t="shared" si="6"/>
        <v>129.58450744692948</v>
      </c>
      <c r="T15" s="69">
        <f t="shared" si="6"/>
        <v>150.30328631804664</v>
      </c>
      <c r="U15" s="69">
        <f t="shared" si="6"/>
        <v>156.97648301935322</v>
      </c>
      <c r="V15" s="69">
        <f t="shared" si="6"/>
        <v>157.7338779731293</v>
      </c>
      <c r="W15" s="69">
        <f t="shared" si="6"/>
        <v>161.82132541371172</v>
      </c>
      <c r="DA15" s="88" t="s">
        <v>401</v>
      </c>
    </row>
    <row r="16" spans="1:105" ht="12" customHeight="1" x14ac:dyDescent="0.25">
      <c r="A16" s="28" t="s">
        <v>91</v>
      </c>
      <c r="B16" s="72">
        <v>43.929395897950272</v>
      </c>
      <c r="C16" s="72">
        <v>39.433689813201305</v>
      </c>
      <c r="D16" s="72">
        <v>39.974396659136737</v>
      </c>
      <c r="E16" s="72">
        <v>49.579968315719626</v>
      </c>
      <c r="F16" s="72">
        <v>47.750494640078443</v>
      </c>
      <c r="G16" s="72">
        <v>53.715541681077561</v>
      </c>
      <c r="H16" s="72">
        <v>71.781770598661325</v>
      </c>
      <c r="I16" s="72">
        <v>93.941649108418716</v>
      </c>
      <c r="J16" s="72">
        <v>108.63489167314003</v>
      </c>
      <c r="K16" s="72">
        <v>110.31220363065219</v>
      </c>
      <c r="L16" s="72">
        <v>121.9965537810462</v>
      </c>
      <c r="M16" s="72">
        <v>110.06088411957055</v>
      </c>
      <c r="N16" s="72">
        <v>138.92755065760619</v>
      </c>
      <c r="O16" s="72">
        <v>118.77347284373525</v>
      </c>
      <c r="P16" s="72">
        <v>107.58044271909506</v>
      </c>
      <c r="Q16" s="72">
        <v>116.14951492559561</v>
      </c>
      <c r="R16" s="72">
        <v>132.73264979184304</v>
      </c>
      <c r="S16" s="72">
        <v>129.58450744692948</v>
      </c>
      <c r="T16" s="72">
        <v>150.30328631804664</v>
      </c>
      <c r="U16" s="72">
        <v>156.97648301935322</v>
      </c>
      <c r="V16" s="72">
        <v>157.7338779731293</v>
      </c>
      <c r="W16" s="72">
        <v>161.82132541371172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37.198568039763799</v>
      </c>
      <c r="C17" s="69">
        <f t="shared" si="7"/>
        <v>35.528891931881041</v>
      </c>
      <c r="D17" s="69">
        <f t="shared" si="7"/>
        <v>39.115079724096091</v>
      </c>
      <c r="E17" s="69">
        <f t="shared" si="7"/>
        <v>42.760680891809223</v>
      </c>
      <c r="F17" s="69">
        <f t="shared" si="7"/>
        <v>46.045895567426676</v>
      </c>
      <c r="G17" s="69">
        <f t="shared" si="7"/>
        <v>51.163399912864662</v>
      </c>
      <c r="H17" s="69">
        <f t="shared" si="7"/>
        <v>52.128375438773872</v>
      </c>
      <c r="I17" s="69">
        <f t="shared" si="7"/>
        <v>60.632588335330773</v>
      </c>
      <c r="J17" s="69">
        <f t="shared" si="7"/>
        <v>62.579749935797551</v>
      </c>
      <c r="K17" s="69">
        <f t="shared" si="7"/>
        <v>64.63376421656524</v>
      </c>
      <c r="L17" s="69">
        <f t="shared" si="7"/>
        <v>65.905136800726197</v>
      </c>
      <c r="M17" s="69">
        <f t="shared" si="7"/>
        <v>68.150916101035847</v>
      </c>
      <c r="N17" s="69">
        <f t="shared" si="7"/>
        <v>66.118756176662046</v>
      </c>
      <c r="O17" s="69">
        <f t="shared" si="7"/>
        <v>61.400016409190677</v>
      </c>
      <c r="P17" s="69">
        <f t="shared" si="7"/>
        <v>61.82709377676661</v>
      </c>
      <c r="Q17" s="69">
        <f t="shared" si="7"/>
        <v>64.767747317099861</v>
      </c>
      <c r="R17" s="69">
        <f t="shared" ref="R17:V17" si="8">SUM(R18:R26)</f>
        <v>67.237381430939465</v>
      </c>
      <c r="S17" s="69">
        <f t="shared" si="8"/>
        <v>71.549623082685599</v>
      </c>
      <c r="T17" s="69">
        <f t="shared" si="8"/>
        <v>71.278491152809238</v>
      </c>
      <c r="U17" s="69">
        <f t="shared" si="8"/>
        <v>72.47892725565498</v>
      </c>
      <c r="V17" s="69">
        <f t="shared" si="8"/>
        <v>74.678415645846059</v>
      </c>
      <c r="W17" s="69">
        <f t="shared" ref="W17" si="9">SUM(W18:W26)</f>
        <v>75.809251284003508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0.76568567811480959</v>
      </c>
      <c r="C19" s="72">
        <v>0.74830096141820368</v>
      </c>
      <c r="D19" s="72">
        <v>0.78090653275214583</v>
      </c>
      <c r="E19" s="72">
        <v>0.79825286795608363</v>
      </c>
      <c r="F19" s="72">
        <v>0.78130648230005706</v>
      </c>
      <c r="G19" s="72">
        <v>0.82244256749229505</v>
      </c>
      <c r="H19" s="72">
        <v>0.80117920513592078</v>
      </c>
      <c r="I19" s="72">
        <v>0.79535559854465798</v>
      </c>
      <c r="J19" s="72">
        <v>0.82768642723466201</v>
      </c>
      <c r="K19" s="72">
        <v>0.84468340343574633</v>
      </c>
      <c r="L19" s="72">
        <v>0.84790269906211491</v>
      </c>
      <c r="M19" s="72">
        <v>0.86555622083317463</v>
      </c>
      <c r="N19" s="72">
        <v>0.87796970704587529</v>
      </c>
      <c r="O19" s="72">
        <v>0.87390142544324567</v>
      </c>
      <c r="P19" s="72">
        <v>0.9044184611579007</v>
      </c>
      <c r="Q19" s="72">
        <v>1.0094461633039977</v>
      </c>
      <c r="R19" s="72">
        <v>1.084689264298633</v>
      </c>
      <c r="S19" s="72">
        <v>1.1804181430816036</v>
      </c>
      <c r="T19" s="72">
        <v>1.2500339939207716</v>
      </c>
      <c r="U19" s="72">
        <v>1.3327056082313302</v>
      </c>
      <c r="V19" s="72">
        <v>1.3389461685934165</v>
      </c>
      <c r="W19" s="72">
        <v>1.6913296965982478</v>
      </c>
      <c r="DA19" s="89" t="s">
        <v>405</v>
      </c>
    </row>
    <row r="20" spans="1:105" ht="12" customHeight="1" x14ac:dyDescent="0.25">
      <c r="A20" s="28" t="s">
        <v>205</v>
      </c>
      <c r="B20" s="72">
        <v>1.1042455023102682</v>
      </c>
      <c r="C20" s="72">
        <v>1.0074271853005528</v>
      </c>
      <c r="D20" s="72">
        <v>1.1051841651668908</v>
      </c>
      <c r="E20" s="72">
        <v>1.209491236203879</v>
      </c>
      <c r="F20" s="72">
        <v>1.2293048693801125</v>
      </c>
      <c r="G20" s="72">
        <v>1.3168200961913226</v>
      </c>
      <c r="H20" s="72">
        <v>1.6155129045006058</v>
      </c>
      <c r="I20" s="72">
        <v>1.7906076413623435</v>
      </c>
      <c r="J20" s="72">
        <v>1.7910545641809263</v>
      </c>
      <c r="K20" s="72">
        <v>1.8210040844701965</v>
      </c>
      <c r="L20" s="72">
        <v>1.8225681321620995</v>
      </c>
      <c r="M20" s="72">
        <v>1.8334986794249437</v>
      </c>
      <c r="N20" s="72">
        <v>1.8577451913265541</v>
      </c>
      <c r="O20" s="72">
        <v>1.8497227520886794</v>
      </c>
      <c r="P20" s="72">
        <v>1.8981968417511517</v>
      </c>
      <c r="Q20" s="72">
        <v>2.0324481406946671</v>
      </c>
      <c r="R20" s="72">
        <v>2.1309708768904674</v>
      </c>
      <c r="S20" s="72">
        <v>2.2665234929079481</v>
      </c>
      <c r="T20" s="72">
        <v>2.3798329465921277</v>
      </c>
      <c r="U20" s="72">
        <v>3.6262917042255625</v>
      </c>
      <c r="V20" s="72">
        <v>3.6821703757738797</v>
      </c>
      <c r="W20" s="72">
        <v>3.1505672354195711</v>
      </c>
      <c r="DA20" s="89" t="s">
        <v>406</v>
      </c>
    </row>
    <row r="21" spans="1:105" ht="12" customHeight="1" x14ac:dyDescent="0.25">
      <c r="A21" s="28" t="s">
        <v>192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407</v>
      </c>
    </row>
    <row r="22" spans="1:105" ht="12" customHeight="1" x14ac:dyDescent="0.25">
      <c r="A22" s="28" t="s">
        <v>207</v>
      </c>
      <c r="B22" s="72">
        <v>5.8742379824691261E-3</v>
      </c>
      <c r="C22" s="72">
        <v>5.8322923453408906E-3</v>
      </c>
      <c r="D22" s="72">
        <v>8.1312917865551532E-3</v>
      </c>
      <c r="E22" s="72">
        <v>9.2490131838943914E-3</v>
      </c>
      <c r="F22" s="72">
        <v>1.3148764525735974E-2</v>
      </c>
      <c r="G22" s="72">
        <v>2.1935305295121662E-2</v>
      </c>
      <c r="H22" s="72">
        <v>2.6494443089333776E-2</v>
      </c>
      <c r="I22" s="72">
        <v>4.3072751807085252E-2</v>
      </c>
      <c r="J22" s="72">
        <v>7.6236526212625166E-2</v>
      </c>
      <c r="K22" s="72">
        <v>9.5247895178910649E-2</v>
      </c>
      <c r="L22" s="72">
        <v>7.6844440410025458E-2</v>
      </c>
      <c r="M22" s="72">
        <v>8.4503381307675568E-2</v>
      </c>
      <c r="N22" s="72">
        <v>8.5109905610706291E-2</v>
      </c>
      <c r="O22" s="72">
        <v>8.3883918745256761E-2</v>
      </c>
      <c r="P22" s="72">
        <v>8.6112506345847328E-2</v>
      </c>
      <c r="Q22" s="72">
        <v>9.1610661106197463E-2</v>
      </c>
      <c r="R22" s="72">
        <v>9.5157556328940518E-2</v>
      </c>
      <c r="S22" s="72">
        <v>0.10008634977379458</v>
      </c>
      <c r="T22" s="72">
        <v>0.1023858477657132</v>
      </c>
      <c r="U22" s="72">
        <v>0.10918107380241943</v>
      </c>
      <c r="V22" s="72">
        <v>0.11076473073148399</v>
      </c>
      <c r="W22" s="72">
        <v>0.10749199866000916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5.064809208397568</v>
      </c>
      <c r="C25" s="74">
        <v>4.4256682350069809</v>
      </c>
      <c r="D25" s="74">
        <v>7.2072972316130626</v>
      </c>
      <c r="E25" s="74">
        <v>9.9359602684174551</v>
      </c>
      <c r="F25" s="74">
        <v>10.261901155646365</v>
      </c>
      <c r="G25" s="74">
        <v>13.796354996336451</v>
      </c>
      <c r="H25" s="74">
        <v>12.735747785446108</v>
      </c>
      <c r="I25" s="74">
        <v>12.336226462275338</v>
      </c>
      <c r="J25" s="74">
        <v>12.234987379476291</v>
      </c>
      <c r="K25" s="74">
        <v>12.646689538553479</v>
      </c>
      <c r="L25" s="74">
        <v>11.49548275007216</v>
      </c>
      <c r="M25" s="74">
        <v>12.080857389547415</v>
      </c>
      <c r="N25" s="74">
        <v>8.4827980966686649</v>
      </c>
      <c r="O25" s="74">
        <v>2.7503758967486078</v>
      </c>
      <c r="P25" s="74">
        <v>2.1646772314842484</v>
      </c>
      <c r="Q25" s="74">
        <v>3.9529869779623104</v>
      </c>
      <c r="R25" s="74">
        <v>5.3137520395261877</v>
      </c>
      <c r="S25" s="74">
        <v>8.3188461717286319</v>
      </c>
      <c r="T25" s="74">
        <v>6.6743553034818524</v>
      </c>
      <c r="U25" s="74">
        <v>5.5815141316482748</v>
      </c>
      <c r="V25" s="74">
        <v>6.672759650196844</v>
      </c>
      <c r="W25" s="74">
        <v>6.8887531529813133</v>
      </c>
      <c r="DA25" s="90" t="s">
        <v>411</v>
      </c>
    </row>
    <row r="26" spans="1:105" ht="12" customHeight="1" x14ac:dyDescent="0.25">
      <c r="A26" s="32" t="s">
        <v>52</v>
      </c>
      <c r="B26" s="77">
        <v>30.257953412958681</v>
      </c>
      <c r="C26" s="77">
        <v>29.341663257809962</v>
      </c>
      <c r="D26" s="77">
        <v>30.013560502777434</v>
      </c>
      <c r="E26" s="77">
        <v>30.807727506047911</v>
      </c>
      <c r="F26" s="77">
        <v>33.760234295574406</v>
      </c>
      <c r="G26" s="77">
        <v>35.205846947549475</v>
      </c>
      <c r="H26" s="77">
        <v>36.949441100601902</v>
      </c>
      <c r="I26" s="77">
        <v>45.667325881341348</v>
      </c>
      <c r="J26" s="77">
        <v>47.649785038693047</v>
      </c>
      <c r="K26" s="77">
        <v>49.226139294926902</v>
      </c>
      <c r="L26" s="77">
        <v>51.662338779019798</v>
      </c>
      <c r="M26" s="77">
        <v>53.286500429922633</v>
      </c>
      <c r="N26" s="77">
        <v>54.815133276010243</v>
      </c>
      <c r="O26" s="77">
        <v>55.842132416164887</v>
      </c>
      <c r="P26" s="77">
        <v>56.773688736027459</v>
      </c>
      <c r="Q26" s="77">
        <v>57.681255374032695</v>
      </c>
      <c r="R26" s="77">
        <v>58.612811693895239</v>
      </c>
      <c r="S26" s="77">
        <v>59.683748925193619</v>
      </c>
      <c r="T26" s="77">
        <v>60.87188306104877</v>
      </c>
      <c r="U26" s="77">
        <v>61.829234737747399</v>
      </c>
      <c r="V26" s="77">
        <v>62.873774720550436</v>
      </c>
      <c r="W26" s="77">
        <v>63.971109200344365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12.450926834711932</v>
      </c>
      <c r="C27" s="69">
        <f t="shared" si="10"/>
        <v>13.48792467814069</v>
      </c>
      <c r="D27" s="69">
        <f t="shared" si="10"/>
        <v>13.998941077352718</v>
      </c>
      <c r="E27" s="69">
        <f t="shared" si="10"/>
        <v>14.510966036457862</v>
      </c>
      <c r="F27" s="69">
        <f t="shared" si="10"/>
        <v>15.365229207114446</v>
      </c>
      <c r="G27" s="69">
        <f t="shared" si="10"/>
        <v>15.2197886272094</v>
      </c>
      <c r="H27" s="69">
        <f t="shared" si="10"/>
        <v>14.194753032748057</v>
      </c>
      <c r="I27" s="69">
        <f t="shared" si="10"/>
        <v>14.257760564281849</v>
      </c>
      <c r="J27" s="69">
        <f t="shared" si="10"/>
        <v>13.961415762285881</v>
      </c>
      <c r="K27" s="69">
        <f t="shared" si="10"/>
        <v>14.50118657928007</v>
      </c>
      <c r="L27" s="69">
        <f t="shared" si="10"/>
        <v>14.439293253547088</v>
      </c>
      <c r="M27" s="69">
        <f t="shared" si="10"/>
        <v>15.789761794693348</v>
      </c>
      <c r="N27" s="69">
        <f t="shared" si="10"/>
        <v>14.222027910203092</v>
      </c>
      <c r="O27" s="69">
        <f t="shared" si="10"/>
        <v>14.8100904912604</v>
      </c>
      <c r="P27" s="69">
        <f t="shared" si="10"/>
        <v>16.39311863776436</v>
      </c>
      <c r="Q27" s="69">
        <f t="shared" si="10"/>
        <v>16.017701567906716</v>
      </c>
      <c r="R27" s="69">
        <f t="shared" ref="R27:V27" si="11">SUM(R28:R32)</f>
        <v>16.010345127844246</v>
      </c>
      <c r="S27" s="69">
        <f t="shared" si="11"/>
        <v>17.203457180885707</v>
      </c>
      <c r="T27" s="69">
        <f t="shared" si="11"/>
        <v>16.546117820931912</v>
      </c>
      <c r="U27" s="69">
        <f t="shared" si="11"/>
        <v>19.49268148070956</v>
      </c>
      <c r="V27" s="69">
        <f t="shared" si="11"/>
        <v>20.450093449968811</v>
      </c>
      <c r="W27" s="69">
        <f t="shared" ref="W27" si="12">SUM(W28:W32)</f>
        <v>20.54304230941834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9.1649752146538983</v>
      </c>
      <c r="C29" s="72">
        <v>9.1776554154672478</v>
      </c>
      <c r="D29" s="72">
        <v>9.1732837780727863</v>
      </c>
      <c r="E29" s="72">
        <v>9.6021674706620388</v>
      </c>
      <c r="F29" s="72">
        <v>9.8173464675050468</v>
      </c>
      <c r="G29" s="72">
        <v>9.5484326704621854</v>
      </c>
      <c r="H29" s="72">
        <v>8.7197552631696151</v>
      </c>
      <c r="I29" s="72">
        <v>9.1805010788879713</v>
      </c>
      <c r="J29" s="72">
        <v>9.0533418206745413</v>
      </c>
      <c r="K29" s="72">
        <v>9.1400297378162509</v>
      </c>
      <c r="L29" s="72">
        <v>9.1604848976302904</v>
      </c>
      <c r="M29" s="72">
        <v>9.7189332377806323</v>
      </c>
      <c r="N29" s="72">
        <v>9.6129372362951848</v>
      </c>
      <c r="O29" s="72">
        <v>9.4570828565625273</v>
      </c>
      <c r="P29" s="72">
        <v>9.276965329900591</v>
      </c>
      <c r="Q29" s="72">
        <v>9.4663067319967116</v>
      </c>
      <c r="R29" s="72">
        <v>9.3645838305431131</v>
      </c>
      <c r="S29" s="72">
        <v>9.4988114895158802</v>
      </c>
      <c r="T29" s="72">
        <v>9.5735470598183419</v>
      </c>
      <c r="U29" s="72">
        <v>10.551497752726132</v>
      </c>
      <c r="V29" s="72">
        <v>9.9335951518274754</v>
      </c>
      <c r="W29" s="72">
        <v>10.461632271634747</v>
      </c>
      <c r="DA29" s="89" t="s">
        <v>415</v>
      </c>
    </row>
    <row r="30" spans="1:105" ht="12" customHeight="1" x14ac:dyDescent="0.25">
      <c r="A30" s="28" t="s">
        <v>192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3.2859516200580337</v>
      </c>
      <c r="C32" s="77">
        <v>4.3102692626734429</v>
      </c>
      <c r="D32" s="77">
        <v>4.8256572992799329</v>
      </c>
      <c r="E32" s="77">
        <v>4.9087985657958235</v>
      </c>
      <c r="F32" s="77">
        <v>5.547882739609399</v>
      </c>
      <c r="G32" s="77">
        <v>5.6713559567472149</v>
      </c>
      <c r="H32" s="77">
        <v>5.474997769578442</v>
      </c>
      <c r="I32" s="77">
        <v>5.0772594853938786</v>
      </c>
      <c r="J32" s="77">
        <v>4.9080739416113408</v>
      </c>
      <c r="K32" s="77">
        <v>5.3611568414638189</v>
      </c>
      <c r="L32" s="77">
        <v>5.278808355916798</v>
      </c>
      <c r="M32" s="77">
        <v>6.0708285569127165</v>
      </c>
      <c r="N32" s="77">
        <v>4.6090906739079074</v>
      </c>
      <c r="O32" s="77">
        <v>5.3530076346978728</v>
      </c>
      <c r="P32" s="77">
        <v>7.1161533078637689</v>
      </c>
      <c r="Q32" s="77">
        <v>6.5513948359100045</v>
      </c>
      <c r="R32" s="77">
        <v>6.6457612973011333</v>
      </c>
      <c r="S32" s="77">
        <v>7.7046456913698282</v>
      </c>
      <c r="T32" s="77">
        <v>6.9725707611135697</v>
      </c>
      <c r="U32" s="77">
        <v>8.9411837279834288</v>
      </c>
      <c r="V32" s="77">
        <v>10.516498298141336</v>
      </c>
      <c r="W32" s="77">
        <v>10.081410037783593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0.57864717765265705</v>
      </c>
      <c r="C3" s="66">
        <f>IF(RES_hh_tes!C3=0,"",RES_hh_tes!C3/RES_hh_fec!C3)</f>
        <v>0.57146267829318886</v>
      </c>
      <c r="D3" s="66">
        <f>IF(RES_hh_tes!D3=0,"",RES_hh_tes!D3/RES_hh_fec!D3)</f>
        <v>0.57408399245255737</v>
      </c>
      <c r="E3" s="66">
        <f>IF(RES_hh_tes!E3=0,"",RES_hh_tes!E3/RES_hh_fec!E3)</f>
        <v>0.59932259537171551</v>
      </c>
      <c r="F3" s="66">
        <f>IF(RES_hh_tes!F3=0,"",RES_hh_tes!F3/RES_hh_fec!F3)</f>
        <v>0.62417017679436282</v>
      </c>
      <c r="G3" s="66">
        <f>IF(RES_hh_tes!G3=0,"",RES_hh_tes!G3/RES_hh_fec!G3)</f>
        <v>0.66901357693003183</v>
      </c>
      <c r="H3" s="66">
        <f>IF(RES_hh_tes!H3=0,"",RES_hh_tes!H3/RES_hh_fec!H3)</f>
        <v>0.73094043723530899</v>
      </c>
      <c r="I3" s="66">
        <f>IF(RES_hh_tes!I3=0,"",RES_hh_tes!I3/RES_hh_fec!I3)</f>
        <v>0.81540352784129855</v>
      </c>
      <c r="J3" s="66">
        <f>IF(RES_hh_tes!J3=0,"",RES_hh_tes!J3/RES_hh_fec!J3)</f>
        <v>0.88615087049040708</v>
      </c>
      <c r="K3" s="66">
        <f>IF(RES_hh_tes!K3=0,"",RES_hh_tes!K3/RES_hh_fec!K3)</f>
        <v>0.8712139787853731</v>
      </c>
      <c r="L3" s="66">
        <f>IF(RES_hh_tes!L3=0,"",RES_hh_tes!L3/RES_hh_fec!L3)</f>
        <v>0.96242536008447155</v>
      </c>
      <c r="M3" s="66">
        <f>IF(RES_hh_tes!M3=0,"",RES_hh_tes!M3/RES_hh_fec!M3)</f>
        <v>0.90525637927119518</v>
      </c>
      <c r="N3" s="66">
        <f>IF(RES_hh_tes!N3=0,"",RES_hh_tes!N3/RES_hh_fec!N3)</f>
        <v>1.0155614585194983</v>
      </c>
      <c r="O3" s="66">
        <f>IF(RES_hh_tes!O3=0,"",RES_hh_tes!O3/RES_hh_fec!O3)</f>
        <v>1.0597261607020088</v>
      </c>
      <c r="P3" s="66">
        <f>IF(RES_hh_tes!P3=0,"",RES_hh_tes!P3/RES_hh_fec!P3)</f>
        <v>1.0623126611313749</v>
      </c>
      <c r="Q3" s="66">
        <f>IF(RES_hh_tes!Q3=0,"",RES_hh_tes!Q3/RES_hh_fec!Q3)</f>
        <v>1.0246583739270312</v>
      </c>
      <c r="R3" s="66">
        <f>IF(RES_hh_tes!R3=0,"",RES_hh_tes!R3/RES_hh_fec!R3)</f>
        <v>1.0679178558234963</v>
      </c>
      <c r="S3" s="66">
        <f>IF(RES_hh_tes!S3=0,"",RES_hh_tes!S3/RES_hh_fec!S3)</f>
        <v>1.0547298542599564</v>
      </c>
      <c r="T3" s="66">
        <f>IF(RES_hh_tes!T3=0,"",RES_hh_tes!T3/RES_hh_fec!T3)</f>
        <v>1.2220789884713874</v>
      </c>
      <c r="U3" s="66">
        <f>IF(RES_hh_tes!U3=0,"",RES_hh_tes!U3/RES_hh_fec!U3)</f>
        <v>1.2061245915786878</v>
      </c>
      <c r="V3" s="66">
        <f>IF(RES_hh_tes!V3=0,"",RES_hh_tes!V3/RES_hh_fec!V3)</f>
        <v>1.2118635039076888</v>
      </c>
      <c r="W3" s="66">
        <f>IF(RES_hh_tes!W3=0,"",RES_hh_tes!W3/RES_hh_fec!W3)</f>
        <v>1.268585921038361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0.34678414430482912</v>
      </c>
      <c r="C4" s="70">
        <f>IF(RES_hh_tes!C4=0,"",RES_hh_tes!C4/RES_hh_fec!C4)</f>
        <v>0.35202861356900028</v>
      </c>
      <c r="D4" s="70">
        <f>IF(RES_hh_tes!D4=0,"",RES_hh_tes!D4/RES_hh_fec!D4)</f>
        <v>0.3584140571024193</v>
      </c>
      <c r="E4" s="70">
        <f>IF(RES_hh_tes!E4=0,"",RES_hh_tes!E4/RES_hh_fec!E4)</f>
        <v>0.36457392154178614</v>
      </c>
      <c r="F4" s="70">
        <f>IF(RES_hh_tes!F4=0,"",RES_hh_tes!F4/RES_hh_fec!F4)</f>
        <v>0.37199661093041936</v>
      </c>
      <c r="G4" s="70">
        <f>IF(RES_hh_tes!G4=0,"",RES_hh_tes!G4/RES_hh_fec!G4)</f>
        <v>0.37959014307815719</v>
      </c>
      <c r="H4" s="70">
        <f>IF(RES_hh_tes!H4=0,"",RES_hh_tes!H4/RES_hh_fec!H4)</f>
        <v>0.386907548269327</v>
      </c>
      <c r="I4" s="70">
        <f>IF(RES_hh_tes!I4=0,"",RES_hh_tes!I4/RES_hh_fec!I4)</f>
        <v>0.3976838589479238</v>
      </c>
      <c r="J4" s="70">
        <f>IF(RES_hh_tes!J4=0,"",RES_hh_tes!J4/RES_hh_fec!J4)</f>
        <v>0.40891038415176978</v>
      </c>
      <c r="K4" s="70">
        <f>IF(RES_hh_tes!K4=0,"",RES_hh_tes!K4/RES_hh_fec!K4)</f>
        <v>0.41753210280169711</v>
      </c>
      <c r="L4" s="70">
        <f>IF(RES_hh_tes!L4=0,"",RES_hh_tes!L4/RES_hh_fec!L4)</f>
        <v>0.43089354124747209</v>
      </c>
      <c r="M4" s="70">
        <f>IF(RES_hh_tes!M4=0,"",RES_hh_tes!M4/RES_hh_fec!M4)</f>
        <v>0.44247385737375794</v>
      </c>
      <c r="N4" s="70">
        <f>IF(RES_hh_tes!N4=0,"",RES_hh_tes!N4/RES_hh_fec!N4)</f>
        <v>0.456658423768595</v>
      </c>
      <c r="O4" s="70">
        <f>IF(RES_hh_tes!O4=0,"",RES_hh_tes!O4/RES_hh_fec!O4)</f>
        <v>0.47198111778737528</v>
      </c>
      <c r="P4" s="70">
        <f>IF(RES_hh_tes!P4=0,"",RES_hh_tes!P4/RES_hh_fec!P4)</f>
        <v>0.48261188922415843</v>
      </c>
      <c r="Q4" s="70">
        <f>IF(RES_hh_tes!Q4=0,"",RES_hh_tes!Q4/RES_hh_fec!Q4)</f>
        <v>0.48860675696656519</v>
      </c>
      <c r="R4" s="70">
        <f>IF(RES_hh_tes!R4=0,"",RES_hh_tes!R4/RES_hh_fec!R4)</f>
        <v>0.49609227733749128</v>
      </c>
      <c r="S4" s="70">
        <f>IF(RES_hh_tes!S4=0,"",RES_hh_tes!S4/RES_hh_fec!S4)</f>
        <v>0.5093217228363881</v>
      </c>
      <c r="T4" s="70">
        <f>IF(RES_hh_tes!T4=0,"",RES_hh_tes!T4/RES_hh_fec!T4)</f>
        <v>0.63541141746098362</v>
      </c>
      <c r="U4" s="70">
        <f>IF(RES_hh_tes!U4=0,"",RES_hh_tes!U4/RES_hh_fec!U4)</f>
        <v>0.64219623664329006</v>
      </c>
      <c r="V4" s="70">
        <f>IF(RES_hh_tes!V4=0,"",RES_hh_tes!V4/RES_hh_fec!V4)</f>
        <v>0.65784920920467505</v>
      </c>
      <c r="W4" s="70">
        <f>IF(RES_hh_tes!W4=0,"",RES_hh_tes!W4/RES_hh_fec!W4)</f>
        <v>0.69426413171017409</v>
      </c>
      <c r="DA4" s="88" t="s">
        <v>290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0.35406175232513371</v>
      </c>
      <c r="C6" s="78">
        <f>IF(RES_hh_tes!C6=0,"",RES_hh_tes!C6/RES_hh_fec!C6)</f>
        <v>0.35786294396047386</v>
      </c>
      <c r="D6" s="78">
        <f>IF(RES_hh_tes!D6=0,"",RES_hh_tes!D6/RES_hh_fec!D6)</f>
        <v>0.36322472687159585</v>
      </c>
      <c r="E6" s="78">
        <f>IF(RES_hh_tes!E6=0,"",RES_hh_tes!E6/RES_hh_fec!E6)</f>
        <v>0.36817070049116868</v>
      </c>
      <c r="F6" s="78">
        <f>IF(RES_hh_tes!F6=0,"",RES_hh_tes!F6/RES_hh_fec!F6)</f>
        <v>0.37298061269968624</v>
      </c>
      <c r="G6" s="78">
        <f>IF(RES_hh_tes!G6=0,"",RES_hh_tes!G6/RES_hh_fec!G6)</f>
        <v>0.37661315596699591</v>
      </c>
      <c r="H6" s="78">
        <f>IF(RES_hh_tes!H6=0,"",RES_hh_tes!H6/RES_hh_fec!H6)</f>
        <v>0.37847903105713837</v>
      </c>
      <c r="I6" s="78">
        <f>IF(RES_hh_tes!I6=0,"",RES_hh_tes!I6/RES_hh_fec!I6)</f>
        <v>0.37929041821826071</v>
      </c>
      <c r="J6" s="78">
        <f>IF(RES_hh_tes!J6=0,"",RES_hh_tes!J6/RES_hh_fec!J6)</f>
        <v>0.38505344781104889</v>
      </c>
      <c r="K6" s="78">
        <f>IF(RES_hh_tes!K6=0,"",RES_hh_tes!K6/RES_hh_fec!K6)</f>
        <v>0.39413078556500064</v>
      </c>
      <c r="L6" s="78">
        <f>IF(RES_hh_tes!L6=0,"",RES_hh_tes!L6/RES_hh_fec!L6)</f>
        <v>0.40692697683646684</v>
      </c>
      <c r="M6" s="78">
        <f>IF(RES_hh_tes!M6=0,"",RES_hh_tes!M6/RES_hh_fec!M6)</f>
        <v>0.42020404106679538</v>
      </c>
      <c r="N6" s="78">
        <f>IF(RES_hh_tes!N6=0,"",RES_hh_tes!N6/RES_hh_fec!N6)</f>
        <v>0.43487666891491916</v>
      </c>
      <c r="O6" s="78">
        <f>IF(RES_hh_tes!O6=0,"",RES_hh_tes!O6/RES_hh_fec!O6)</f>
        <v>0.44893565299687999</v>
      </c>
      <c r="P6" s="78">
        <f>IF(RES_hh_tes!P6=0,"",RES_hh_tes!P6/RES_hh_fec!P6)</f>
        <v>0.45292492656774902</v>
      </c>
      <c r="Q6" s="78">
        <f>IF(RES_hh_tes!Q6=0,"",RES_hh_tes!Q6/RES_hh_fec!Q6)</f>
        <v>0.4555415436557062</v>
      </c>
      <c r="R6" s="78">
        <f>IF(RES_hh_tes!R6=0,"",RES_hh_tes!R6/RES_hh_fec!R6)</f>
        <v>0.45852521809115571</v>
      </c>
      <c r="S6" s="78">
        <f>IF(RES_hh_tes!S6=0,"",RES_hh_tes!S6/RES_hh_fec!S6)</f>
        <v>0.46260849864789083</v>
      </c>
      <c r="T6" s="78">
        <f>IF(RES_hh_tes!T6=0,"",RES_hh_tes!T6/RES_hh_fec!T6)</f>
        <v>0.46647516756320301</v>
      </c>
      <c r="U6" s="78">
        <f>IF(RES_hh_tes!U6=0,"",RES_hh_tes!U6/RES_hh_fec!U6)</f>
        <v>0.46938500390610599</v>
      </c>
      <c r="V6" s="78">
        <f>IF(RES_hh_tes!V6=0,"",RES_hh_tes!V6/RES_hh_fec!V6)</f>
        <v>0.47733868054123829</v>
      </c>
      <c r="W6" s="78">
        <f>IF(RES_hh_tes!W6=0,"",RES_hh_tes!W6/RES_hh_fec!W6)</f>
        <v>0.4903139218124955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0.33653941571192753</v>
      </c>
      <c r="C7" s="78">
        <f>IF(RES_hh_tes!C7=0,"",RES_hh_tes!C7/RES_hh_fec!C7)</f>
        <v>0.34081577546865788</v>
      </c>
      <c r="D7" s="78">
        <f>IF(RES_hh_tes!D7=0,"",RES_hh_tes!D7/RES_hh_fec!D7)</f>
        <v>0.34490958447687364</v>
      </c>
      <c r="E7" s="78">
        <f>IF(RES_hh_tes!E7=0,"",RES_hh_tes!E7/RES_hh_fec!E7)</f>
        <v>0.34980564802730807</v>
      </c>
      <c r="F7" s="78">
        <f>IF(RES_hh_tes!F7=0,"",RES_hh_tes!F7/RES_hh_fec!F7)</f>
        <v>0.35528322776439036</v>
      </c>
      <c r="G7" s="78">
        <f>IF(RES_hh_tes!G7=0,"",RES_hh_tes!G7/RES_hh_fec!G7)</f>
        <v>0.36177855061593028</v>
      </c>
      <c r="H7" s="78">
        <f>IF(RES_hh_tes!H7=0,"",RES_hh_tes!H7/RES_hh_fec!H7)</f>
        <v>0.36962129941177402</v>
      </c>
      <c r="I7" s="78">
        <f>IF(RES_hh_tes!I7=0,"",RES_hh_tes!I7/RES_hh_fec!I7)</f>
        <v>0.37729489057167975</v>
      </c>
      <c r="J7" s="78">
        <f>IF(RES_hh_tes!J7=0,"",RES_hh_tes!J7/RES_hh_fec!J7)</f>
        <v>0.38740541063848544</v>
      </c>
      <c r="K7" s="78">
        <f>IF(RES_hh_tes!K7=0,"",RES_hh_tes!K7/RES_hh_fec!K7)</f>
        <v>0.39568913457822541</v>
      </c>
      <c r="L7" s="78">
        <f>IF(RES_hh_tes!L7=0,"",RES_hh_tes!L7/RES_hh_fec!L7)</f>
        <v>0.40502530077591786</v>
      </c>
      <c r="M7" s="78">
        <f>IF(RES_hh_tes!M7=0,"",RES_hh_tes!M7/RES_hh_fec!M7)</f>
        <v>0.41549096842605937</v>
      </c>
      <c r="N7" s="78">
        <f>IF(RES_hh_tes!N7=0,"",RES_hh_tes!N7/RES_hh_fec!N7)</f>
        <v>0.42829004786678959</v>
      </c>
      <c r="O7" s="78">
        <f>IF(RES_hh_tes!O7=0,"",RES_hh_tes!O7/RES_hh_fec!O7)</f>
        <v>0.44020997467699841</v>
      </c>
      <c r="P7" s="78">
        <f>IF(RES_hh_tes!P7=0,"",RES_hh_tes!P7/RES_hh_fec!P7)</f>
        <v>0.44515741226518002</v>
      </c>
      <c r="Q7" s="78">
        <f>IF(RES_hh_tes!Q7=0,"",RES_hh_tes!Q7/RES_hh_fec!Q7)</f>
        <v>0.4496622068640902</v>
      </c>
      <c r="R7" s="78">
        <f>IF(RES_hh_tes!R7=0,"",RES_hh_tes!R7/RES_hh_fec!R7)</f>
        <v>0.45574301618561081</v>
      </c>
      <c r="S7" s="78">
        <f>IF(RES_hh_tes!S7=0,"",RES_hh_tes!S7/RES_hh_fec!S7)</f>
        <v>0.46446886301889567</v>
      </c>
      <c r="T7" s="78">
        <f>IF(RES_hh_tes!T7=0,"",RES_hh_tes!T7/RES_hh_fec!T7)</f>
        <v>0.46944300922921511</v>
      </c>
      <c r="U7" s="78">
        <f>IF(RES_hh_tes!U7=0,"",RES_hh_tes!U7/RES_hh_fec!U7)</f>
        <v>0.47885922122438102</v>
      </c>
      <c r="V7" s="78">
        <f>IF(RES_hh_tes!V7=0,"",RES_hh_tes!V7/RES_hh_fec!V7)</f>
        <v>0.49416186248859612</v>
      </c>
      <c r="W7" s="78">
        <f>IF(RES_hh_tes!W7=0,"",RES_hh_tes!W7/RES_hh_fec!W7)</f>
        <v>0.51437963792712127</v>
      </c>
      <c r="DA7" s="89" t="s">
        <v>422</v>
      </c>
    </row>
    <row r="8" spans="1:105" ht="12" customHeight="1" x14ac:dyDescent="0.25">
      <c r="A8" s="28" t="s">
        <v>192</v>
      </c>
      <c r="B8" s="78" t="str">
        <f>IF(RES_hh_tes!B8=0,"",RES_hh_tes!B8/RES_hh_fec!B8)</f>
        <v/>
      </c>
      <c r="C8" s="78" t="str">
        <f>IF(RES_hh_tes!C8=0,"",RES_hh_tes!C8/RES_hh_fec!C8)</f>
        <v/>
      </c>
      <c r="D8" s="78" t="str">
        <f>IF(RES_hh_tes!D8=0,"",RES_hh_tes!D8/RES_hh_fec!D8)</f>
        <v/>
      </c>
      <c r="E8" s="78" t="str">
        <f>IF(RES_hh_tes!E8=0,"",RES_hh_tes!E8/RES_hh_fec!E8)</f>
        <v/>
      </c>
      <c r="F8" s="78" t="str">
        <f>IF(RES_hh_tes!F8=0,"",RES_hh_tes!F8/RES_hh_fec!F8)</f>
        <v/>
      </c>
      <c r="G8" s="78" t="str">
        <f>IF(RES_hh_tes!G8=0,"",RES_hh_tes!G8/RES_hh_fec!G8)</f>
        <v/>
      </c>
      <c r="H8" s="78" t="str">
        <f>IF(RES_hh_tes!H8=0,"",RES_hh_tes!H8/RES_hh_fec!H8)</f>
        <v/>
      </c>
      <c r="I8" s="78" t="str">
        <f>IF(RES_hh_tes!I8=0,"",RES_hh_tes!I8/RES_hh_fec!I8)</f>
        <v/>
      </c>
      <c r="J8" s="78" t="str">
        <f>IF(RES_hh_tes!J8=0,"",RES_hh_tes!J8/RES_hh_fec!J8)</f>
        <v/>
      </c>
      <c r="K8" s="78" t="str">
        <f>IF(RES_hh_tes!K8=0,"",RES_hh_tes!K8/RES_hh_fec!K8)</f>
        <v/>
      </c>
      <c r="L8" s="78" t="str">
        <f>IF(RES_hh_tes!L8=0,"",RES_hh_tes!L8/RES_hh_fec!L8)</f>
        <v/>
      </c>
      <c r="M8" s="78" t="str">
        <f>IF(RES_hh_tes!M8=0,"",RES_hh_tes!M8/RES_hh_fec!M8)</f>
        <v/>
      </c>
      <c r="N8" s="78" t="str">
        <f>IF(RES_hh_tes!N8=0,"",RES_hh_tes!N8/RES_hh_fec!N8)</f>
        <v/>
      </c>
      <c r="O8" s="78" t="str">
        <f>IF(RES_hh_tes!O8=0,"",RES_hh_tes!O8/RES_hh_fec!O8)</f>
        <v/>
      </c>
      <c r="P8" s="78" t="str">
        <f>IF(RES_hh_tes!P8=0,"",RES_hh_tes!P8/RES_hh_fec!P8)</f>
        <v/>
      </c>
      <c r="Q8" s="78" t="str">
        <f>IF(RES_hh_tes!Q8=0,"",RES_hh_tes!Q8/RES_hh_fec!Q8)</f>
        <v/>
      </c>
      <c r="R8" s="78" t="str">
        <f>IF(RES_hh_tes!R8=0,"",RES_hh_tes!R8/RES_hh_fec!R8)</f>
        <v/>
      </c>
      <c r="S8" s="78" t="str">
        <f>IF(RES_hh_tes!S8=0,"",RES_hh_tes!S8/RES_hh_fec!S8)</f>
        <v/>
      </c>
      <c r="T8" s="78" t="str">
        <f>IF(RES_hh_tes!T8=0,"",RES_hh_tes!T8/RES_hh_fec!T8)</f>
        <v/>
      </c>
      <c r="U8" s="78" t="str">
        <f>IF(RES_hh_tes!U8=0,"",RES_hh_tes!U8/RES_hh_fec!U8)</f>
        <v/>
      </c>
      <c r="V8" s="78" t="str">
        <f>IF(RES_hh_tes!V8=0,"",RES_hh_tes!V8/RES_hh_fec!V8)</f>
        <v/>
      </c>
      <c r="W8" s="78" t="str">
        <f>IF(RES_hh_tes!W8=0,"",RES_hh_tes!W8/RES_hh_fec!W8)</f>
        <v/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0.33688133193019754</v>
      </c>
      <c r="C9" s="78">
        <f>IF(RES_hh_tes!C9=0,"",RES_hh_tes!C9/RES_hh_fec!C9)</f>
        <v>0.34635397381629579</v>
      </c>
      <c r="D9" s="78">
        <f>IF(RES_hh_tes!D9=0,"",RES_hh_tes!D9/RES_hh_fec!D9)</f>
        <v>0.35885019422475872</v>
      </c>
      <c r="E9" s="78">
        <f>IF(RES_hh_tes!E9=0,"",RES_hh_tes!E9/RES_hh_fec!E9)</f>
        <v>0.37332409070605699</v>
      </c>
      <c r="F9" s="78">
        <f>IF(RES_hh_tes!F9=0,"",RES_hh_tes!F9/RES_hh_fec!F9)</f>
        <v>0.39245323230841678</v>
      </c>
      <c r="G9" s="78">
        <f>IF(RES_hh_tes!G9=0,"",RES_hh_tes!G9/RES_hh_fec!G9)</f>
        <v>0.41296508862833958</v>
      </c>
      <c r="H9" s="78">
        <f>IF(RES_hh_tes!H9=0,"",RES_hh_tes!H9/RES_hh_fec!H9)</f>
        <v>0.4338395984348184</v>
      </c>
      <c r="I9" s="78">
        <f>IF(RES_hh_tes!I9=0,"",RES_hh_tes!I9/RES_hh_fec!I9)</f>
        <v>0.45454898414148154</v>
      </c>
      <c r="J9" s="78">
        <f>IF(RES_hh_tes!J9=0,"",RES_hh_tes!J9/RES_hh_fec!J9)</f>
        <v>0.47133891034307607</v>
      </c>
      <c r="K9" s="78">
        <f>IF(RES_hh_tes!K9=0,"",RES_hh_tes!K9/RES_hh_fec!K9)</f>
        <v>0.48187560753651248</v>
      </c>
      <c r="L9" s="78">
        <f>IF(RES_hh_tes!L9=0,"",RES_hh_tes!L9/RES_hh_fec!L9)</f>
        <v>0.48748500821369278</v>
      </c>
      <c r="M9" s="78">
        <f>IF(RES_hh_tes!M9=0,"",RES_hh_tes!M9/RES_hh_fec!M9)</f>
        <v>0.49506722931953673</v>
      </c>
      <c r="N9" s="78">
        <f>IF(RES_hh_tes!N9=0,"",RES_hh_tes!N9/RES_hh_fec!N9)</f>
        <v>0.50364721750258679</v>
      </c>
      <c r="O9" s="78">
        <f>IF(RES_hh_tes!O9=0,"",RES_hh_tes!O9/RES_hh_fec!O9)</f>
        <v>0.51229754095920166</v>
      </c>
      <c r="P9" s="78">
        <f>IF(RES_hh_tes!P9=0,"",RES_hh_tes!P9/RES_hh_fec!P9)</f>
        <v>0.51719457438002847</v>
      </c>
      <c r="Q9" s="78">
        <f>IF(RES_hh_tes!Q9=0,"",RES_hh_tes!Q9/RES_hh_fec!Q9)</f>
        <v>0.52664644812694617</v>
      </c>
      <c r="R9" s="78">
        <f>IF(RES_hh_tes!R9=0,"",RES_hh_tes!R9/RES_hh_fec!R9)</f>
        <v>0.53616758371181228</v>
      </c>
      <c r="S9" s="78">
        <f>IF(RES_hh_tes!S9=0,"",RES_hh_tes!S9/RES_hh_fec!S9)</f>
        <v>0.54648087009638568</v>
      </c>
      <c r="T9" s="78">
        <f>IF(RES_hh_tes!T9=0,"",RES_hh_tes!T9/RES_hh_fec!T9)</f>
        <v>0.5538489828947899</v>
      </c>
      <c r="U9" s="78">
        <f>IF(RES_hh_tes!U9=0,"",RES_hh_tes!U9/RES_hh_fec!U9)</f>
        <v>0.55994430711807153</v>
      </c>
      <c r="V9" s="78">
        <f>IF(RES_hh_tes!V9=0,"",RES_hh_tes!V9/RES_hh_fec!V9)</f>
        <v>0.56727264300058555</v>
      </c>
      <c r="W9" s="78">
        <f>IF(RES_hh_tes!W9=0,"",RES_hh_tes!W9/RES_hh_fec!W9)</f>
        <v>0.57690695644159062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1.307348781765681</v>
      </c>
      <c r="C12" s="78">
        <f>IF(RES_hh_tes!C12=0,"",RES_hh_tes!C12/RES_hh_fec!C12)</f>
        <v>1.345202983014699</v>
      </c>
      <c r="D12" s="78">
        <f>IF(RES_hh_tes!D12=0,"",RES_hh_tes!D12/RES_hh_fec!D12)</f>
        <v>1.4295116098058542</v>
      </c>
      <c r="E12" s="78">
        <f>IF(RES_hh_tes!E12=0,"",RES_hh_tes!E12/RES_hh_fec!E12)</f>
        <v>1.5101525453350582</v>
      </c>
      <c r="F12" s="78">
        <f>IF(RES_hh_tes!F12=0,"",RES_hh_tes!F12/RES_hh_fec!F12)</f>
        <v>1.590988588971223</v>
      </c>
      <c r="G12" s="78">
        <f>IF(RES_hh_tes!G12=0,"",RES_hh_tes!G12/RES_hh_fec!G12)</f>
        <v>1.7125845989085775</v>
      </c>
      <c r="H12" s="78">
        <f>IF(RES_hh_tes!H12=0,"",RES_hh_tes!H12/RES_hh_fec!H12)</f>
        <v>1.8650466764575817</v>
      </c>
      <c r="I12" s="78">
        <f>IF(RES_hh_tes!I12=0,"",RES_hh_tes!I12/RES_hh_fec!I12)</f>
        <v>2.0157569833688704</v>
      </c>
      <c r="J12" s="78">
        <f>IF(RES_hh_tes!J12=0,"",RES_hh_tes!J12/RES_hh_fec!J12)</f>
        <v>2.1671892039295608</v>
      </c>
      <c r="K12" s="78">
        <f>IF(RES_hh_tes!K12=0,"",RES_hh_tes!K12/RES_hh_fec!K12)</f>
        <v>2.3063325514058173</v>
      </c>
      <c r="L12" s="78">
        <f>IF(RES_hh_tes!L12=0,"",RES_hh_tes!L12/RES_hh_fec!L12)</f>
        <v>2.4636522866999586</v>
      </c>
      <c r="M12" s="78">
        <f>IF(RES_hh_tes!M12=0,"",RES_hh_tes!M12/RES_hh_fec!M12)</f>
        <v>2.5763061556750015</v>
      </c>
      <c r="N12" s="78">
        <f>IF(RES_hh_tes!N12=0,"",RES_hh_tes!N12/RES_hh_fec!N12)</f>
        <v>2.6926165365879093</v>
      </c>
      <c r="O12" s="78">
        <f>IF(RES_hh_tes!O12=0,"",RES_hh_tes!O12/RES_hh_fec!O12)</f>
        <v>2.7722314006244928</v>
      </c>
      <c r="P12" s="78">
        <f>IF(RES_hh_tes!P12=0,"",RES_hh_tes!P12/RES_hh_fec!P12)</f>
        <v>2.8174104365445318</v>
      </c>
      <c r="Q12" s="78">
        <f>IF(RES_hh_tes!Q12=0,"",RES_hh_tes!Q12/RES_hh_fec!Q12)</f>
        <v>2.8672008309430694</v>
      </c>
      <c r="R12" s="78">
        <f>IF(RES_hh_tes!R12=0,"",RES_hh_tes!R12/RES_hh_fec!R12)</f>
        <v>3.0107441169470341</v>
      </c>
      <c r="S12" s="78">
        <f>IF(RES_hh_tes!S12=0,"",RES_hh_tes!S12/RES_hh_fec!S12)</f>
        <v>3.2695042230813742</v>
      </c>
      <c r="T12" s="78">
        <f>IF(RES_hh_tes!T12=0,"",RES_hh_tes!T12/RES_hh_fec!T12)</f>
        <v>3.483215220896311</v>
      </c>
      <c r="U12" s="78">
        <f>IF(RES_hh_tes!U12=0,"",RES_hh_tes!U12/RES_hh_fec!U12)</f>
        <v>3.5473977216257517</v>
      </c>
      <c r="V12" s="78">
        <f>IF(RES_hh_tes!V12=0,"",RES_hh_tes!V12/RES_hh_fec!V12)</f>
        <v>3.5849122553274411</v>
      </c>
      <c r="W12" s="78">
        <f>IF(RES_hh_tes!W12=0,"",RES_hh_tes!W12/RES_hh_fec!W12)</f>
        <v>3.6147414074836841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0.5127819950810234</v>
      </c>
      <c r="C13" s="79">
        <f>IF(RES_hh_tes!C13=0,"",RES_hh_tes!C13/RES_hh_fec!C13)</f>
        <v>0.51899951525978782</v>
      </c>
      <c r="D13" s="79">
        <f>IF(RES_hh_tes!D13=0,"",RES_hh_tes!D13/RES_hh_fec!D13)</f>
        <v>0.52696675641290935</v>
      </c>
      <c r="E13" s="79">
        <f>IF(RES_hh_tes!E13=0,"",RES_hh_tes!E13/RES_hh_fec!E13)</f>
        <v>0.533324362310856</v>
      </c>
      <c r="F13" s="79">
        <f>IF(RES_hh_tes!F13=0,"",RES_hh_tes!F13/RES_hh_fec!F13)</f>
        <v>0.53945790721824249</v>
      </c>
      <c r="G13" s="79">
        <f>IF(RES_hh_tes!G13=0,"",RES_hh_tes!G13/RES_hh_fec!G13)</f>
        <v>0.54538385636396491</v>
      </c>
      <c r="H13" s="79">
        <f>IF(RES_hh_tes!H13=0,"",RES_hh_tes!H13/RES_hh_fec!H13)</f>
        <v>0.55119339422389779</v>
      </c>
      <c r="I13" s="79">
        <f>IF(RES_hh_tes!I13=0,"",RES_hh_tes!I13/RES_hh_fec!I13)</f>
        <v>0.55355688136047299</v>
      </c>
      <c r="J13" s="79">
        <f>IF(RES_hh_tes!J13=0,"",RES_hh_tes!J13/RES_hh_fec!J13)</f>
        <v>0.55636063710939243</v>
      </c>
      <c r="K13" s="79">
        <f>IF(RES_hh_tes!K13=0,"",RES_hh_tes!K13/RES_hh_fec!K13)</f>
        <v>0.56069942573077625</v>
      </c>
      <c r="L13" s="79">
        <f>IF(RES_hh_tes!L13=0,"",RES_hh_tes!L13/RES_hh_fec!L13)</f>
        <v>0.56232582666074016</v>
      </c>
      <c r="M13" s="79">
        <f>IF(RES_hh_tes!M13=0,"",RES_hh_tes!M13/RES_hh_fec!M13)</f>
        <v>0.56653185301177988</v>
      </c>
      <c r="N13" s="79">
        <f>IF(RES_hh_tes!N13=0,"",RES_hh_tes!N13/RES_hh_fec!N13)</f>
        <v>0.57157340927661493</v>
      </c>
      <c r="O13" s="79">
        <f>IF(RES_hh_tes!O13=0,"",RES_hh_tes!O13/RES_hh_fec!O13)</f>
        <v>0.58171931850206349</v>
      </c>
      <c r="P13" s="79">
        <f>IF(RES_hh_tes!P13=0,"",RES_hh_tes!P13/RES_hh_fec!P13)</f>
        <v>0.59360210740502584</v>
      </c>
      <c r="Q13" s="79">
        <f>IF(RES_hh_tes!Q13=0,"",RES_hh_tes!Q13/RES_hh_fec!Q13)</f>
        <v>0.60883031901398099</v>
      </c>
      <c r="R13" s="79">
        <f>IF(RES_hh_tes!R13=0,"",RES_hh_tes!R13/RES_hh_fec!R13)</f>
        <v>0.62774063120645307</v>
      </c>
      <c r="S13" s="79">
        <f>IF(RES_hh_tes!S13=0,"",RES_hh_tes!S13/RES_hh_fec!S13)</f>
        <v>0.64908910972881884</v>
      </c>
      <c r="T13" s="79">
        <f>IF(RES_hh_tes!T13=0,"",RES_hh_tes!T13/RES_hh_fec!T13)</f>
        <v>0.67275768525461965</v>
      </c>
      <c r="U13" s="79">
        <f>IF(RES_hh_tes!U13=0,"",RES_hh_tes!U13/RES_hh_fec!U13)</f>
        <v>0.70021416641086853</v>
      </c>
      <c r="V13" s="79">
        <f>IF(RES_hh_tes!V13=0,"",RES_hh_tes!V13/RES_hh_fec!V13)</f>
        <v>0.72451538947297101</v>
      </c>
      <c r="W13" s="79">
        <f>IF(RES_hh_tes!W13=0,"",RES_hh_tes!W13/RES_hh_fec!W13)</f>
        <v>0.73935144556687904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1.8018528038532922</v>
      </c>
      <c r="C15" s="70">
        <f>IF(RES_hh_tes!C15=0,"",RES_hh_tes!C15/RES_hh_fec!C15)</f>
        <v>1.8979797210470175</v>
      </c>
      <c r="D15" s="70">
        <f>IF(RES_hh_tes!D15=0,"",RES_hh_tes!D15/RES_hh_fec!D15)</f>
        <v>2.012207977517448</v>
      </c>
      <c r="E15" s="70">
        <f>IF(RES_hh_tes!E15=0,"",RES_hh_tes!E15/RES_hh_fec!E15)</f>
        <v>2.1804279043060499</v>
      </c>
      <c r="F15" s="70">
        <f>IF(RES_hh_tes!F15=0,"",RES_hh_tes!F15/RES_hh_fec!F15)</f>
        <v>2.358833653264806</v>
      </c>
      <c r="G15" s="70">
        <f>IF(RES_hh_tes!G15=0,"",RES_hh_tes!G15/RES_hh_fec!G15)</f>
        <v>2.5569227046758001</v>
      </c>
      <c r="H15" s="70">
        <f>IF(RES_hh_tes!H15=0,"",RES_hh_tes!H15/RES_hh_fec!H15)</f>
        <v>2.7318742136868508</v>
      </c>
      <c r="I15" s="70">
        <f>IF(RES_hh_tes!I15=0,"",RES_hh_tes!I15/RES_hh_fec!I15)</f>
        <v>2.8342509123383266</v>
      </c>
      <c r="J15" s="70">
        <f>IF(RES_hh_tes!J15=0,"",RES_hh_tes!J15/RES_hh_fec!J15)</f>
        <v>2.8892499570521224</v>
      </c>
      <c r="K15" s="70">
        <f>IF(RES_hh_tes!K15=0,"",RES_hh_tes!K15/RES_hh_fec!K15)</f>
        <v>2.9567191196677727</v>
      </c>
      <c r="L15" s="70">
        <f>IF(RES_hh_tes!L15=0,"",RES_hh_tes!L15/RES_hh_fec!L15)</f>
        <v>3.0310314920627111</v>
      </c>
      <c r="M15" s="70">
        <f>IF(RES_hh_tes!M15=0,"",RES_hh_tes!M15/RES_hh_fec!M15)</f>
        <v>3.1310888491602333</v>
      </c>
      <c r="N15" s="70">
        <f>IF(RES_hh_tes!N15=0,"",RES_hh_tes!N15/RES_hh_fec!N15)</f>
        <v>3.2470935933126777</v>
      </c>
      <c r="O15" s="70">
        <f>IF(RES_hh_tes!O15=0,"",RES_hh_tes!O15/RES_hh_fec!O15)</f>
        <v>3.3711755904183747</v>
      </c>
      <c r="P15" s="70">
        <f>IF(RES_hh_tes!P15=0,"",RES_hh_tes!P15/RES_hh_fec!P15)</f>
        <v>3.4648256496862038</v>
      </c>
      <c r="Q15" s="70">
        <f>IF(RES_hh_tes!Q15=0,"",RES_hh_tes!Q15/RES_hh_fec!Q15)</f>
        <v>3.5721766677843205</v>
      </c>
      <c r="R15" s="70">
        <f>IF(RES_hh_tes!R15=0,"",RES_hh_tes!R15/RES_hh_fec!R15)</f>
        <v>3.6999918037686177</v>
      </c>
      <c r="S15" s="70">
        <f>IF(RES_hh_tes!S15=0,"",RES_hh_tes!S15/RES_hh_fec!S15)</f>
        <v>3.8474047943944911</v>
      </c>
      <c r="T15" s="70">
        <f>IF(RES_hh_tes!T15=0,"",RES_hh_tes!T15/RES_hh_fec!T15)</f>
        <v>3.9922690905078895</v>
      </c>
      <c r="U15" s="70">
        <f>IF(RES_hh_tes!U15=0,"",RES_hh_tes!U15/RES_hh_fec!U15)</f>
        <v>4.1217915270298917</v>
      </c>
      <c r="V15" s="70">
        <f>IF(RES_hh_tes!V15=0,"",RES_hh_tes!V15/RES_hh_fec!V15)</f>
        <v>4.2326834352272629</v>
      </c>
      <c r="W15" s="70">
        <f>IF(RES_hh_tes!W15=0,"",RES_hh_tes!W15/RES_hh_fec!W15)</f>
        <v>4.3147104504476008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1.8018528038532922</v>
      </c>
      <c r="C16" s="78">
        <f>IF(RES_hh_tes!C16=0,"",RES_hh_tes!C16/RES_hh_fec!C16)</f>
        <v>1.8979797210470175</v>
      </c>
      <c r="D16" s="78">
        <f>IF(RES_hh_tes!D16=0,"",RES_hh_tes!D16/RES_hh_fec!D16)</f>
        <v>2.012207977517448</v>
      </c>
      <c r="E16" s="78">
        <f>IF(RES_hh_tes!E16=0,"",RES_hh_tes!E16/RES_hh_fec!E16)</f>
        <v>2.1804279043060499</v>
      </c>
      <c r="F16" s="78">
        <f>IF(RES_hh_tes!F16=0,"",RES_hh_tes!F16/RES_hh_fec!F16)</f>
        <v>2.358833653264806</v>
      </c>
      <c r="G16" s="78">
        <f>IF(RES_hh_tes!G16=0,"",RES_hh_tes!G16/RES_hh_fec!G16)</f>
        <v>2.5569227046758001</v>
      </c>
      <c r="H16" s="78">
        <f>IF(RES_hh_tes!H16=0,"",RES_hh_tes!H16/RES_hh_fec!H16)</f>
        <v>2.7318742136868508</v>
      </c>
      <c r="I16" s="78">
        <f>IF(RES_hh_tes!I16=0,"",RES_hh_tes!I16/RES_hh_fec!I16)</f>
        <v>2.8342509123383266</v>
      </c>
      <c r="J16" s="78">
        <f>IF(RES_hh_tes!J16=0,"",RES_hh_tes!J16/RES_hh_fec!J16)</f>
        <v>2.8892499570521224</v>
      </c>
      <c r="K16" s="78">
        <f>IF(RES_hh_tes!K16=0,"",RES_hh_tes!K16/RES_hh_fec!K16)</f>
        <v>2.9567191196677727</v>
      </c>
      <c r="L16" s="78">
        <f>IF(RES_hh_tes!L16=0,"",RES_hh_tes!L16/RES_hh_fec!L16)</f>
        <v>3.0310314920627111</v>
      </c>
      <c r="M16" s="78">
        <f>IF(RES_hh_tes!M16=0,"",RES_hh_tes!M16/RES_hh_fec!M16)</f>
        <v>3.1310888491602333</v>
      </c>
      <c r="N16" s="78">
        <f>IF(RES_hh_tes!N16=0,"",RES_hh_tes!N16/RES_hh_fec!N16)</f>
        <v>3.2470935933126777</v>
      </c>
      <c r="O16" s="78">
        <f>IF(RES_hh_tes!O16=0,"",RES_hh_tes!O16/RES_hh_fec!O16)</f>
        <v>3.3711755904183747</v>
      </c>
      <c r="P16" s="78">
        <f>IF(RES_hh_tes!P16=0,"",RES_hh_tes!P16/RES_hh_fec!P16)</f>
        <v>3.4648256496862038</v>
      </c>
      <c r="Q16" s="78">
        <f>IF(RES_hh_tes!Q16=0,"",RES_hh_tes!Q16/RES_hh_fec!Q16)</f>
        <v>3.5721766677843205</v>
      </c>
      <c r="R16" s="78">
        <f>IF(RES_hh_tes!R16=0,"",RES_hh_tes!R16/RES_hh_fec!R16)</f>
        <v>3.6999918037686177</v>
      </c>
      <c r="S16" s="78">
        <f>IF(RES_hh_tes!S16=0,"",RES_hh_tes!S16/RES_hh_fec!S16)</f>
        <v>3.8474047943944911</v>
      </c>
      <c r="T16" s="78">
        <f>IF(RES_hh_tes!T16=0,"",RES_hh_tes!T16/RES_hh_fec!T16)</f>
        <v>3.9922690905078895</v>
      </c>
      <c r="U16" s="78">
        <f>IF(RES_hh_tes!U16=0,"",RES_hh_tes!U16/RES_hh_fec!U16)</f>
        <v>4.1217915270298917</v>
      </c>
      <c r="V16" s="78">
        <f>IF(RES_hh_tes!V16=0,"",RES_hh_tes!V16/RES_hh_fec!V16)</f>
        <v>4.2326834352272629</v>
      </c>
      <c r="W16" s="78">
        <f>IF(RES_hh_tes!W16=0,"",RES_hh_tes!W16/RES_hh_fec!W16)</f>
        <v>4.3147104504476008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0.81401187901490601</v>
      </c>
      <c r="C17" s="70">
        <f>IF(RES_hh_tes!C17=0,"",RES_hh_tes!C17/RES_hh_fec!C17)</f>
        <v>0.82529081181676456</v>
      </c>
      <c r="D17" s="70">
        <f>IF(RES_hh_tes!D17=0,"",RES_hh_tes!D17/RES_hh_fec!D17)</f>
        <v>0.78440300163115895</v>
      </c>
      <c r="E17" s="70">
        <f>IF(RES_hh_tes!E17=0,"",RES_hh_tes!E17/RES_hh_fec!E17)</f>
        <v>0.75581794323035989</v>
      </c>
      <c r="F17" s="70">
        <f>IF(RES_hh_tes!F17=0,"",RES_hh_tes!F17/RES_hh_fec!F17)</f>
        <v>0.76696049946355882</v>
      </c>
      <c r="G17" s="70">
        <f>IF(RES_hh_tes!G17=0,"",RES_hh_tes!G17/RES_hh_fec!G17)</f>
        <v>0.74230824214215085</v>
      </c>
      <c r="H17" s="70">
        <f>IF(RES_hh_tes!H17=0,"",RES_hh_tes!H17/RES_hh_fec!H17)</f>
        <v>0.75709789924559345</v>
      </c>
      <c r="I17" s="70">
        <f>IF(RES_hh_tes!I17=0,"",RES_hh_tes!I17/RES_hh_fec!I17)</f>
        <v>0.78733383981447225</v>
      </c>
      <c r="J17" s="70">
        <f>IF(RES_hh_tes!J17=0,"",RES_hh_tes!J17/RES_hh_fec!J17)</f>
        <v>0.79441822770767179</v>
      </c>
      <c r="K17" s="70">
        <f>IF(RES_hh_tes!K17=0,"",RES_hh_tes!K17/RES_hh_fec!K17)</f>
        <v>0.7963902999024407</v>
      </c>
      <c r="L17" s="70">
        <f>IF(RES_hh_tes!L17=0,"",RES_hh_tes!L17/RES_hh_fec!L17)</f>
        <v>0.81294598001623419</v>
      </c>
      <c r="M17" s="70">
        <f>IF(RES_hh_tes!M17=0,"",RES_hh_tes!M17/RES_hh_fec!M17)</f>
        <v>0.81412242517656641</v>
      </c>
      <c r="N17" s="70">
        <f>IF(RES_hh_tes!N17=0,"",RES_hh_tes!N17/RES_hh_fec!N17)</f>
        <v>0.849499769344914</v>
      </c>
      <c r="O17" s="70">
        <f>IF(RES_hh_tes!O17=0,"",RES_hh_tes!O17/RES_hh_fec!O17)</f>
        <v>0.91346784635221634</v>
      </c>
      <c r="P17" s="70">
        <f>IF(RES_hh_tes!P17=0,"",RES_hh_tes!P17/RES_hh_fec!P17)</f>
        <v>0.92217840484164926</v>
      </c>
      <c r="Q17" s="70">
        <f>IF(RES_hh_tes!Q17=0,"",RES_hh_tes!Q17/RES_hh_fec!Q17)</f>
        <v>0.90433500894714203</v>
      </c>
      <c r="R17" s="70">
        <f>IF(RES_hh_tes!R17=0,"",RES_hh_tes!R17/RES_hh_fec!R17)</f>
        <v>0.89463907051109814</v>
      </c>
      <c r="S17" s="70">
        <f>IF(RES_hh_tes!S17=0,"",RES_hh_tes!S17/RES_hh_fec!S17)</f>
        <v>0.87583614031665491</v>
      </c>
      <c r="T17" s="70">
        <f>IF(RES_hh_tes!T17=0,"",RES_hh_tes!T17/RES_hh_fec!T17)</f>
        <v>0.89483053701935678</v>
      </c>
      <c r="U17" s="70">
        <f>IF(RES_hh_tes!U17=0,"",RES_hh_tes!U17/RES_hh_fec!U17)</f>
        <v>0.89865786658442803</v>
      </c>
      <c r="V17" s="70">
        <f>IF(RES_hh_tes!V17=0,"",RES_hh_tes!V17/RES_hh_fec!V17)</f>
        <v>0.89825038366167276</v>
      </c>
      <c r="W17" s="70">
        <f>IF(RES_hh_tes!W17=0,"",RES_hh_tes!W17/RES_hh_fec!W17)</f>
        <v>0.90602486396788973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0.41475282592618073</v>
      </c>
      <c r="C19" s="78">
        <f>IF(RES_hh_tes!C19=0,"",RES_hh_tes!C19/RES_hh_fec!C19)</f>
        <v>0.41702599107315347</v>
      </c>
      <c r="D19" s="78">
        <f>IF(RES_hh_tes!D19=0,"",RES_hh_tes!D19/RES_hh_fec!D19)</f>
        <v>0.41924236686112598</v>
      </c>
      <c r="E19" s="78">
        <f>IF(RES_hh_tes!E19=0,"",RES_hh_tes!E19/RES_hh_fec!E19)</f>
        <v>0.42185813763749519</v>
      </c>
      <c r="F19" s="78">
        <f>IF(RES_hh_tes!F19=0,"",RES_hh_tes!F19/RES_hh_fec!F19)</f>
        <v>0.4249818360817138</v>
      </c>
      <c r="G19" s="78">
        <f>IF(RES_hh_tes!G19=0,"",RES_hh_tes!G19/RES_hh_fec!G19)</f>
        <v>0.42898074155868415</v>
      </c>
      <c r="H19" s="78">
        <f>IF(RES_hh_tes!H19=0,"",RES_hh_tes!H19/RES_hh_fec!H19)</f>
        <v>0.43418910131442356</v>
      </c>
      <c r="I19" s="78">
        <f>IF(RES_hh_tes!I19=0,"",RES_hh_tes!I19/RES_hh_fec!I19)</f>
        <v>0.43709765270882278</v>
      </c>
      <c r="J19" s="78">
        <f>IF(RES_hh_tes!J19=0,"",RES_hh_tes!J19/RES_hh_fec!J19)</f>
        <v>0.43915796358033915</v>
      </c>
      <c r="K19" s="78">
        <f>IF(RES_hh_tes!K19=0,"",RES_hh_tes!K19/RES_hh_fec!K19)</f>
        <v>0.44279345138349813</v>
      </c>
      <c r="L19" s="78">
        <f>IF(RES_hh_tes!L19=0,"",RES_hh_tes!L19/RES_hh_fec!L19)</f>
        <v>0.44682778651604599</v>
      </c>
      <c r="M19" s="78">
        <f>IF(RES_hh_tes!M19=0,"",RES_hh_tes!M19/RES_hh_fec!M19)</f>
        <v>0.4527857995316365</v>
      </c>
      <c r="N19" s="78">
        <f>IF(RES_hh_tes!N19=0,"",RES_hh_tes!N19/RES_hh_fec!N19)</f>
        <v>0.46238783834856506</v>
      </c>
      <c r="O19" s="78">
        <f>IF(RES_hh_tes!O19=0,"",RES_hh_tes!O19/RES_hh_fec!O19)</f>
        <v>0.47005776384390979</v>
      </c>
      <c r="P19" s="78">
        <f>IF(RES_hh_tes!P19=0,"",RES_hh_tes!P19/RES_hh_fec!P19)</f>
        <v>0.47376331212824091</v>
      </c>
      <c r="Q19" s="78">
        <f>IF(RES_hh_tes!Q19=0,"",RES_hh_tes!Q19/RES_hh_fec!Q19)</f>
        <v>0.50465971839839729</v>
      </c>
      <c r="R19" s="78">
        <f>IF(RES_hh_tes!R19=0,"",RES_hh_tes!R19/RES_hh_fec!R19)</f>
        <v>0.52642374468235131</v>
      </c>
      <c r="S19" s="78">
        <f>IF(RES_hh_tes!S19=0,"",RES_hh_tes!S19/RES_hh_fec!S19)</f>
        <v>0.55255600846703434</v>
      </c>
      <c r="T19" s="78">
        <f>IF(RES_hh_tes!T19=0,"",RES_hh_tes!T19/RES_hh_fec!T19)</f>
        <v>0.58235699629993165</v>
      </c>
      <c r="U19" s="78">
        <f>IF(RES_hh_tes!U19=0,"",RES_hh_tes!U19/RES_hh_fec!U19)</f>
        <v>0.61153747031707362</v>
      </c>
      <c r="V19" s="78">
        <f>IF(RES_hh_tes!V19=0,"",RES_hh_tes!V19/RES_hh_fec!V19)</f>
        <v>0.63108608396171961</v>
      </c>
      <c r="W19" s="78">
        <f>IF(RES_hh_tes!W19=0,"",RES_hh_tes!W19/RES_hh_fec!W19)</f>
        <v>0.6392378150004191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0.41191759104126374</v>
      </c>
      <c r="C20" s="78">
        <f>IF(RES_hh_tes!C20=0,"",RES_hh_tes!C20/RES_hh_fec!C20)</f>
        <v>0.41284541277964304</v>
      </c>
      <c r="D20" s="78">
        <f>IF(RES_hh_tes!D20=0,"",RES_hh_tes!D20/RES_hh_fec!D20)</f>
        <v>0.41410490503913538</v>
      </c>
      <c r="E20" s="78">
        <f>IF(RES_hh_tes!E20=0,"",RES_hh_tes!E20/RES_hh_fec!E20)</f>
        <v>0.415460756930285</v>
      </c>
      <c r="F20" s="78">
        <f>IF(RES_hh_tes!F20=0,"",RES_hh_tes!F20/RES_hh_fec!F20)</f>
        <v>0.41715174678965194</v>
      </c>
      <c r="G20" s="78">
        <f>IF(RES_hh_tes!G20=0,"",RES_hh_tes!G20/RES_hh_fec!G20)</f>
        <v>0.41927299186840156</v>
      </c>
      <c r="H20" s="78">
        <f>IF(RES_hh_tes!H20=0,"",RES_hh_tes!H20/RES_hh_fec!H20)</f>
        <v>0.42216238364763725</v>
      </c>
      <c r="I20" s="78">
        <f>IF(RES_hh_tes!I20=0,"",RES_hh_tes!I20/RES_hh_fec!I20)</f>
        <v>0.42448501022910018</v>
      </c>
      <c r="J20" s="78">
        <f>IF(RES_hh_tes!J20=0,"",RES_hh_tes!J20/RES_hh_fec!J20)</f>
        <v>0.42771566254395554</v>
      </c>
      <c r="K20" s="78">
        <f>IF(RES_hh_tes!K20=0,"",RES_hh_tes!K20/RES_hh_fec!K20)</f>
        <v>0.43027822557209472</v>
      </c>
      <c r="L20" s="78">
        <f>IF(RES_hh_tes!L20=0,"",RES_hh_tes!L20/RES_hh_fec!L20)</f>
        <v>0.43349101798727446</v>
      </c>
      <c r="M20" s="78">
        <f>IF(RES_hh_tes!M20=0,"",RES_hh_tes!M20/RES_hh_fec!M20)</f>
        <v>0.4387002465434508</v>
      </c>
      <c r="N20" s="78">
        <f>IF(RES_hh_tes!N20=0,"",RES_hh_tes!N20/RES_hh_fec!N20)</f>
        <v>0.44751003486459701</v>
      </c>
      <c r="O20" s="78">
        <f>IF(RES_hh_tes!O20=0,"",RES_hh_tes!O20/RES_hh_fec!O20)</f>
        <v>0.45507730990258827</v>
      </c>
      <c r="P20" s="78">
        <f>IF(RES_hh_tes!P20=0,"",RES_hh_tes!P20/RES_hh_fec!P20)</f>
        <v>0.45480268004758961</v>
      </c>
      <c r="Q20" s="78">
        <f>IF(RES_hh_tes!Q20=0,"",RES_hh_tes!Q20/RES_hh_fec!Q20)</f>
        <v>0.46475568787266625</v>
      </c>
      <c r="R20" s="78">
        <f>IF(RES_hh_tes!R20=0,"",RES_hh_tes!R20/RES_hh_fec!R20)</f>
        <v>0.47303949680583052</v>
      </c>
      <c r="S20" s="78">
        <f>IF(RES_hh_tes!S20=0,"",RES_hh_tes!S20/RES_hh_fec!S20)</f>
        <v>0.48527779080542427</v>
      </c>
      <c r="T20" s="78">
        <f>IF(RES_hh_tes!T20=0,"",RES_hh_tes!T20/RES_hh_fec!T20)</f>
        <v>0.50711178986436078</v>
      </c>
      <c r="U20" s="78">
        <f>IF(RES_hh_tes!U20=0,"",RES_hh_tes!U20/RES_hh_fec!U20)</f>
        <v>0.5283554525674371</v>
      </c>
      <c r="V20" s="78">
        <f>IF(RES_hh_tes!V20=0,"",RES_hh_tes!V20/RES_hh_fec!V20)</f>
        <v>0.54142033592831695</v>
      </c>
      <c r="W20" s="78">
        <f>IF(RES_hh_tes!W20=0,"",RES_hh_tes!W20/RES_hh_fec!W20)</f>
        <v>0.55445872710230437</v>
      </c>
      <c r="DA20" s="89" t="s">
        <v>433</v>
      </c>
    </row>
    <row r="21" spans="1:105" ht="12" customHeight="1" x14ac:dyDescent="0.25">
      <c r="A21" s="28" t="s">
        <v>192</v>
      </c>
      <c r="B21" s="78" t="str">
        <f>IF(RES_hh_tes!B21=0,"",RES_hh_tes!B21/RES_hh_fec!B21)</f>
        <v/>
      </c>
      <c r="C21" s="78" t="str">
        <f>IF(RES_hh_tes!C21=0,"",RES_hh_tes!C21/RES_hh_fec!C21)</f>
        <v/>
      </c>
      <c r="D21" s="78" t="str">
        <f>IF(RES_hh_tes!D21=0,"",RES_hh_tes!D21/RES_hh_fec!D21)</f>
        <v/>
      </c>
      <c r="E21" s="78" t="str">
        <f>IF(RES_hh_tes!E21=0,"",RES_hh_tes!E21/RES_hh_fec!E21)</f>
        <v/>
      </c>
      <c r="F21" s="78" t="str">
        <f>IF(RES_hh_tes!F21=0,"",RES_hh_tes!F21/RES_hh_fec!F21)</f>
        <v/>
      </c>
      <c r="G21" s="78" t="str">
        <f>IF(RES_hh_tes!G21=0,"",RES_hh_tes!G21/RES_hh_fec!G21)</f>
        <v/>
      </c>
      <c r="H21" s="78" t="str">
        <f>IF(RES_hh_tes!H21=0,"",RES_hh_tes!H21/RES_hh_fec!H21)</f>
        <v/>
      </c>
      <c r="I21" s="78" t="str">
        <f>IF(RES_hh_tes!I21=0,"",RES_hh_tes!I21/RES_hh_fec!I21)</f>
        <v/>
      </c>
      <c r="J21" s="78" t="str">
        <f>IF(RES_hh_tes!J21=0,"",RES_hh_tes!J21/RES_hh_fec!J21)</f>
        <v/>
      </c>
      <c r="K21" s="78" t="str">
        <f>IF(RES_hh_tes!K21=0,"",RES_hh_tes!K21/RES_hh_fec!K21)</f>
        <v/>
      </c>
      <c r="L21" s="78" t="str">
        <f>IF(RES_hh_tes!L21=0,"",RES_hh_tes!L21/RES_hh_fec!L21)</f>
        <v/>
      </c>
      <c r="M21" s="78" t="str">
        <f>IF(RES_hh_tes!M21=0,"",RES_hh_tes!M21/RES_hh_fec!M21)</f>
        <v/>
      </c>
      <c r="N21" s="78" t="str">
        <f>IF(RES_hh_tes!N21=0,"",RES_hh_tes!N21/RES_hh_fec!N21)</f>
        <v/>
      </c>
      <c r="O21" s="78" t="str">
        <f>IF(RES_hh_tes!O21=0,"",RES_hh_tes!O21/RES_hh_fec!O21)</f>
        <v/>
      </c>
      <c r="P21" s="78" t="str">
        <f>IF(RES_hh_tes!P21=0,"",RES_hh_tes!P21/RES_hh_fec!P21)</f>
        <v/>
      </c>
      <c r="Q21" s="78" t="str">
        <f>IF(RES_hh_tes!Q21=0,"",RES_hh_tes!Q21/RES_hh_fec!Q21)</f>
        <v/>
      </c>
      <c r="R21" s="78" t="str">
        <f>IF(RES_hh_tes!R21=0,"",RES_hh_tes!R21/RES_hh_fec!R21)</f>
        <v/>
      </c>
      <c r="S21" s="78" t="str">
        <f>IF(RES_hh_tes!S21=0,"",RES_hh_tes!S21/RES_hh_fec!S21)</f>
        <v/>
      </c>
      <c r="T21" s="78" t="str">
        <f>IF(RES_hh_tes!T21=0,"",RES_hh_tes!T21/RES_hh_fec!T21)</f>
        <v/>
      </c>
      <c r="U21" s="78" t="str">
        <f>IF(RES_hh_tes!U21=0,"",RES_hh_tes!U21/RES_hh_fec!U21)</f>
        <v/>
      </c>
      <c r="V21" s="78" t="str">
        <f>IF(RES_hh_tes!V21=0,"",RES_hh_tes!V21/RES_hh_fec!V21)</f>
        <v/>
      </c>
      <c r="W21" s="78" t="str">
        <f>IF(RES_hh_tes!W21=0,"",RES_hh_tes!W21/RES_hh_fec!W21)</f>
        <v/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0.45331481591228295</v>
      </c>
      <c r="C22" s="78">
        <f>IF(RES_hh_tes!C22=0,"",RES_hh_tes!C22/RES_hh_fec!C22)</f>
        <v>0.46403640069076019</v>
      </c>
      <c r="D22" s="78">
        <f>IF(RES_hh_tes!D22=0,"",RES_hh_tes!D22/RES_hh_fec!D22)</f>
        <v>0.49092503336877796</v>
      </c>
      <c r="E22" s="78">
        <f>IF(RES_hh_tes!E22=0,"",RES_hh_tes!E22/RES_hh_fec!E22)</f>
        <v>0.51397288570952249</v>
      </c>
      <c r="F22" s="78">
        <f>IF(RES_hh_tes!F22=0,"",RES_hh_tes!F22/RES_hh_fec!F22)</f>
        <v>0.54098077760516061</v>
      </c>
      <c r="G22" s="78">
        <f>IF(RES_hh_tes!G22=0,"",RES_hh_tes!G22/RES_hh_fec!G22)</f>
        <v>0.56607658027468921</v>
      </c>
      <c r="H22" s="78">
        <f>IF(RES_hh_tes!H22=0,"",RES_hh_tes!H22/RES_hh_fec!H22)</f>
        <v>0.58845764218474117</v>
      </c>
      <c r="I22" s="78">
        <f>IF(RES_hh_tes!I22=0,"",RES_hh_tes!I22/RES_hh_fec!I22)</f>
        <v>0.6077757154649357</v>
      </c>
      <c r="J22" s="78">
        <f>IF(RES_hh_tes!J22=0,"",RES_hh_tes!J22/RES_hh_fec!J22)</f>
        <v>0.62332515982675563</v>
      </c>
      <c r="K22" s="78">
        <f>IF(RES_hh_tes!K22=0,"",RES_hh_tes!K22/RES_hh_fec!K22)</f>
        <v>0.63283261776346134</v>
      </c>
      <c r="L22" s="78">
        <f>IF(RES_hh_tes!L22=0,"",RES_hh_tes!L22/RES_hh_fec!L22)</f>
        <v>0.63846199946644588</v>
      </c>
      <c r="M22" s="78">
        <f>IF(RES_hh_tes!M22=0,"",RES_hh_tes!M22/RES_hh_fec!M22)</f>
        <v>0.6447103623555972</v>
      </c>
      <c r="N22" s="78">
        <f>IF(RES_hh_tes!N22=0,"",RES_hh_tes!N22/RES_hh_fec!N22)</f>
        <v>0.65373242719207458</v>
      </c>
      <c r="O22" s="78">
        <f>IF(RES_hh_tes!O22=0,"",RES_hh_tes!O22/RES_hh_fec!O22)</f>
        <v>0.65805249652467146</v>
      </c>
      <c r="P22" s="78">
        <f>IF(RES_hh_tes!P22=0,"",RES_hh_tes!P22/RES_hh_fec!P22)</f>
        <v>0.65788697022115694</v>
      </c>
      <c r="Q22" s="78">
        <f>IF(RES_hh_tes!Q22=0,"",RES_hh_tes!Q22/RES_hh_fec!Q22)</f>
        <v>0.66796628783808887</v>
      </c>
      <c r="R22" s="78">
        <f>IF(RES_hh_tes!R22=0,"",RES_hh_tes!R22/RES_hh_fec!R22)</f>
        <v>0.67354475233913957</v>
      </c>
      <c r="S22" s="78">
        <f>IF(RES_hh_tes!S22=0,"",RES_hh_tes!S22/RES_hh_fec!S22)</f>
        <v>0.68329513399694464</v>
      </c>
      <c r="T22" s="78">
        <f>IF(RES_hh_tes!T22=0,"",RES_hh_tes!T22/RES_hh_fec!T22)</f>
        <v>0.695665477808322</v>
      </c>
      <c r="U22" s="78">
        <f>IF(RES_hh_tes!U22=0,"",RES_hh_tes!U22/RES_hh_fec!U22)</f>
        <v>0.70652135980829944</v>
      </c>
      <c r="V22" s="78">
        <f>IF(RES_hh_tes!V22=0,"",RES_hh_tes!V22/RES_hh_fec!V22)</f>
        <v>0.72044395623206026</v>
      </c>
      <c r="W22" s="78">
        <f>IF(RES_hh_tes!W22=0,"",RES_hh_tes!W22/RES_hh_fec!W22)</f>
        <v>0.73778278686840393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0.46465974084486522</v>
      </c>
      <c r="C25" s="79">
        <f>IF(RES_hh_tes!C25=0,"",RES_hh_tes!C25/RES_hh_fec!C25)</f>
        <v>0.46776349909735976</v>
      </c>
      <c r="D25" s="79">
        <f>IF(RES_hh_tes!D25=0,"",RES_hh_tes!D25/RES_hh_fec!D25)</f>
        <v>0.47092929131919459</v>
      </c>
      <c r="E25" s="79">
        <f>IF(RES_hh_tes!E25=0,"",RES_hh_tes!E25/RES_hh_fec!E25)</f>
        <v>0.47435591021413609</v>
      </c>
      <c r="F25" s="79">
        <f>IF(RES_hh_tes!F25=0,"",RES_hh_tes!F25/RES_hh_fec!F25)</f>
        <v>0.47803219371791644</v>
      </c>
      <c r="G25" s="79">
        <f>IF(RES_hh_tes!G25=0,"",RES_hh_tes!G25/RES_hh_fec!G25)</f>
        <v>0.48201561858606456</v>
      </c>
      <c r="H25" s="79">
        <f>IF(RES_hh_tes!H25=0,"",RES_hh_tes!H25/RES_hh_fec!H25)</f>
        <v>0.48634908091190227</v>
      </c>
      <c r="I25" s="79">
        <f>IF(RES_hh_tes!I25=0,"",RES_hh_tes!I25/RES_hh_fec!I25)</f>
        <v>0.48887550174630356</v>
      </c>
      <c r="J25" s="79">
        <f>IF(RES_hh_tes!J25=0,"",RES_hh_tes!J25/RES_hh_fec!J25)</f>
        <v>0.49077326047800207</v>
      </c>
      <c r="K25" s="79">
        <f>IF(RES_hh_tes!K25=0,"",RES_hh_tes!K25/RES_hh_fec!K25)</f>
        <v>0.49320265816037262</v>
      </c>
      <c r="L25" s="79">
        <f>IF(RES_hh_tes!L25=0,"",RES_hh_tes!L25/RES_hh_fec!L25)</f>
        <v>0.49581944120792371</v>
      </c>
      <c r="M25" s="79">
        <f>IF(RES_hh_tes!M25=0,"",RES_hh_tes!M25/RES_hh_fec!M25)</f>
        <v>0.49916134718092797</v>
      </c>
      <c r="N25" s="79">
        <f>IF(RES_hh_tes!N25=0,"",RES_hh_tes!N25/RES_hh_fec!N25)</f>
        <v>0.50381326798272308</v>
      </c>
      <c r="O25" s="79">
        <f>IF(RES_hh_tes!O25=0,"",RES_hh_tes!O25/RES_hh_fec!O25)</f>
        <v>0.5166946235490627</v>
      </c>
      <c r="P25" s="79">
        <f>IF(RES_hh_tes!P25=0,"",RES_hh_tes!P25/RES_hh_fec!P25)</f>
        <v>0.53351984512231088</v>
      </c>
      <c r="Q25" s="79">
        <f>IF(RES_hh_tes!Q25=0,"",RES_hh_tes!Q25/RES_hh_fec!Q25)</f>
        <v>0.53221763623088625</v>
      </c>
      <c r="R25" s="79">
        <f>IF(RES_hh_tes!R25=0,"",RES_hh_tes!R25/RES_hh_fec!R25)</f>
        <v>0.5402103927135018</v>
      </c>
      <c r="S25" s="79">
        <f>IF(RES_hh_tes!S25=0,"",RES_hh_tes!S25/RES_hh_fec!S25)</f>
        <v>0.55253241024677735</v>
      </c>
      <c r="T25" s="79">
        <f>IF(RES_hh_tes!T25=0,"",RES_hh_tes!T25/RES_hh_fec!T25)</f>
        <v>0.56574938750446668</v>
      </c>
      <c r="U25" s="79">
        <f>IF(RES_hh_tes!U25=0,"",RES_hh_tes!U25/RES_hh_fec!U25)</f>
        <v>0.57983611230772103</v>
      </c>
      <c r="V25" s="79">
        <f>IF(RES_hh_tes!V25=0,"",RES_hh_tes!V25/RES_hh_fec!V25)</f>
        <v>0.59644677488251385</v>
      </c>
      <c r="W25" s="79">
        <f>IF(RES_hh_tes!W25=0,"",RES_hh_tes!W25/RES_hh_fec!W25)</f>
        <v>0.61356205960504795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0.99999999999999989</v>
      </c>
      <c r="C26" s="81">
        <f>IF(RES_hh_tes!C26=0,"",RES_hh_tes!C26/RES_hh_fec!C26)</f>
        <v>0.99999999999999989</v>
      </c>
      <c r="D26" s="81">
        <f>IF(RES_hh_tes!D26=0,"",RES_hh_tes!D26/RES_hh_fec!D26)</f>
        <v>1.0000000000000002</v>
      </c>
      <c r="E26" s="81">
        <f>IF(RES_hh_tes!E26=0,"",RES_hh_tes!E26/RES_hh_fec!E26)</f>
        <v>0.99999999999999944</v>
      </c>
      <c r="F26" s="81">
        <f>IF(RES_hh_tes!F26=0,"",RES_hh_tes!F26/RES_hh_fec!F26)</f>
        <v>1.0000000000000009</v>
      </c>
      <c r="G26" s="81">
        <f>IF(RES_hh_tes!G26=0,"",RES_hh_tes!G26/RES_hh_fec!G26)</f>
        <v>1.0000000000000011</v>
      </c>
      <c r="H26" s="81">
        <f>IF(RES_hh_tes!H26=0,"",RES_hh_tes!H26/RES_hh_fec!H26)</f>
        <v>1.0000000000000004</v>
      </c>
      <c r="I26" s="81">
        <f>IF(RES_hh_tes!I26=0,"",RES_hh_tes!I26/RES_hh_fec!I26)</f>
        <v>0.99999999999999967</v>
      </c>
      <c r="J26" s="81">
        <f>IF(RES_hh_tes!J26=0,"",RES_hh_tes!J26/RES_hh_fec!J26)</f>
        <v>1.0000000000000002</v>
      </c>
      <c r="K26" s="81">
        <f>IF(RES_hh_tes!K26=0,"",RES_hh_tes!K26/RES_hh_fec!K26)</f>
        <v>0.99999999999999989</v>
      </c>
      <c r="L26" s="81">
        <f>IF(RES_hh_tes!L26=0,"",RES_hh_tes!L26/RES_hh_fec!L26)</f>
        <v>1.0000000000000004</v>
      </c>
      <c r="M26" s="81">
        <f>IF(RES_hh_tes!M26=0,"",RES_hh_tes!M26/RES_hh_fec!M26)</f>
        <v>1.0000000000000004</v>
      </c>
      <c r="N26" s="81">
        <f>IF(RES_hh_tes!N26=0,"",RES_hh_tes!N26/RES_hh_fec!N26)</f>
        <v>0.99999999999999878</v>
      </c>
      <c r="O26" s="81">
        <f>IF(RES_hh_tes!O26=0,"",RES_hh_tes!O26/RES_hh_fec!O26)</f>
        <v>0.99999999999999634</v>
      </c>
      <c r="P26" s="81">
        <f>IF(RES_hh_tes!P26=0,"",RES_hh_tes!P26/RES_hh_fec!P26)</f>
        <v>0.99999999999999889</v>
      </c>
      <c r="Q26" s="81">
        <f>IF(RES_hh_tes!Q26=0,"",RES_hh_tes!Q26/RES_hh_fec!Q26)</f>
        <v>1.0000000000000004</v>
      </c>
      <c r="R26" s="81">
        <f>IF(RES_hh_tes!R26=0,"",RES_hh_tes!R26/RES_hh_fec!R26)</f>
        <v>1.0000000000000024</v>
      </c>
      <c r="S26" s="81">
        <f>IF(RES_hh_tes!S26=0,"",RES_hh_tes!S26/RES_hh_fec!S26)</f>
        <v>1.0000000000000027</v>
      </c>
      <c r="T26" s="81">
        <f>IF(RES_hh_tes!T26=0,"",RES_hh_tes!T26/RES_hh_fec!T26)</f>
        <v>0.999999999999996</v>
      </c>
      <c r="U26" s="81">
        <f>IF(RES_hh_tes!U26=0,"",RES_hh_tes!U26/RES_hh_fec!U26)</f>
        <v>1.0000000000000031</v>
      </c>
      <c r="V26" s="81">
        <f>IF(RES_hh_tes!V26=0,"",RES_hh_tes!V26/RES_hh_fec!V26)</f>
        <v>1.0000000000000024</v>
      </c>
      <c r="W26" s="81">
        <f>IF(RES_hh_tes!W26=0,"",RES_hh_tes!W26/RES_hh_fec!W26)</f>
        <v>1.0000000000000067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0.58340717594262848</v>
      </c>
      <c r="C27" s="70">
        <f>IF(RES_hh_tes!C27=0,"",RES_hh_tes!C27/RES_hh_fec!C27)</f>
        <v>0.59308384140208548</v>
      </c>
      <c r="D27" s="70">
        <f>IF(RES_hh_tes!D27=0,"",RES_hh_tes!D27/RES_hh_fec!D27)</f>
        <v>0.59852698789959435</v>
      </c>
      <c r="E27" s="70">
        <f>IF(RES_hh_tes!E27=0,"",RES_hh_tes!E27/RES_hh_fec!E27)</f>
        <v>0.59925169674898149</v>
      </c>
      <c r="F27" s="70">
        <f>IF(RES_hh_tes!F27=0,"",RES_hh_tes!F27/RES_hh_fec!F27)</f>
        <v>0.60470397889619065</v>
      </c>
      <c r="G27" s="70">
        <f>IF(RES_hh_tes!G27=0,"",RES_hh_tes!G27/RES_hh_fec!G27)</f>
        <v>0.60861285161850831</v>
      </c>
      <c r="H27" s="70">
        <f>IF(RES_hh_tes!H27=0,"",RES_hh_tes!H27/RES_hh_fec!H27)</f>
        <v>0.61297488448251025</v>
      </c>
      <c r="I27" s="70">
        <f>IF(RES_hh_tes!I27=0,"",RES_hh_tes!I27/RES_hh_fec!I27)</f>
        <v>0.60952590369089332</v>
      </c>
      <c r="J27" s="70">
        <f>IF(RES_hh_tes!J27=0,"",RES_hh_tes!J27/RES_hh_fec!J27)</f>
        <v>0.60979179119296245</v>
      </c>
      <c r="K27" s="70">
        <f>IF(RES_hh_tes!K27=0,"",RES_hh_tes!K27/RES_hh_fec!K27)</f>
        <v>0.61397083397193919</v>
      </c>
      <c r="L27" s="70">
        <f>IF(RES_hh_tes!L27=0,"",RES_hh_tes!L27/RES_hh_fec!L27)</f>
        <v>0.61452743994671821</v>
      </c>
      <c r="M27" s="70">
        <f>IF(RES_hh_tes!M27=0,"",RES_hh_tes!M27/RES_hh_fec!M27)</f>
        <v>0.61891517290038156</v>
      </c>
      <c r="N27" s="70">
        <f>IF(RES_hh_tes!N27=0,"",RES_hh_tes!N27/RES_hh_fec!N27)</f>
        <v>0.61012910625869599</v>
      </c>
      <c r="O27" s="70">
        <f>IF(RES_hh_tes!O27=0,"",RES_hh_tes!O27/RES_hh_fec!O27)</f>
        <v>0.61760722864233164</v>
      </c>
      <c r="P27" s="70">
        <f>IF(RES_hh_tes!P27=0,"",RES_hh_tes!P27/RES_hh_fec!P27)</f>
        <v>0.63159683299723723</v>
      </c>
      <c r="Q27" s="70">
        <f>IF(RES_hh_tes!Q27=0,"",RES_hh_tes!Q27/RES_hh_fec!Q27)</f>
        <v>0.62862859978298169</v>
      </c>
      <c r="R27" s="70">
        <f>IF(RES_hh_tes!R27=0,"",RES_hh_tes!R27/RES_hh_fec!R27)</f>
        <v>0.63214914210624062</v>
      </c>
      <c r="S27" s="70">
        <f>IF(RES_hh_tes!S27=0,"",RES_hh_tes!S27/RES_hh_fec!S27)</f>
        <v>0.64234638458450055</v>
      </c>
      <c r="T27" s="70">
        <f>IF(RES_hh_tes!T27=0,"",RES_hh_tes!T27/RES_hh_fec!T27)</f>
        <v>0.64233927906023458</v>
      </c>
      <c r="U27" s="70">
        <f>IF(RES_hh_tes!U27=0,"",RES_hh_tes!U27/RES_hh_fec!U27)</f>
        <v>0.65602014535966113</v>
      </c>
      <c r="V27" s="70">
        <f>IF(RES_hh_tes!V27=0,"",RES_hh_tes!V27/RES_hh_fec!V27)</f>
        <v>0.67572560586878505</v>
      </c>
      <c r="W27" s="70">
        <f>IF(RES_hh_tes!W27=0,"",RES_hh_tes!W27/RES_hh_fec!W27)</f>
        <v>0.67767598729616729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0.54745511488497656</v>
      </c>
      <c r="C29" s="78">
        <f>IF(RES_hh_tes!C29=0,"",RES_hh_tes!C29/RES_hh_fec!C29)</f>
        <v>0.54837234363817822</v>
      </c>
      <c r="D29" s="78">
        <f>IF(RES_hh_tes!D29=0,"",RES_hh_tes!D29/RES_hh_fec!D29)</f>
        <v>0.54952328382150795</v>
      </c>
      <c r="E29" s="78">
        <f>IF(RES_hh_tes!E29=0,"",RES_hh_tes!E29/RES_hh_fec!E29)</f>
        <v>0.55088954794302547</v>
      </c>
      <c r="F29" s="78">
        <f>IF(RES_hh_tes!F29=0,"",RES_hh_tes!F29/RES_hh_fec!F29)</f>
        <v>0.55239801737634642</v>
      </c>
      <c r="G29" s="78">
        <f>IF(RES_hh_tes!G29=0,"",RES_hh_tes!G29/RES_hh_fec!G29)</f>
        <v>0.55414956082507827</v>
      </c>
      <c r="H29" s="78">
        <f>IF(RES_hh_tes!H29=0,"",RES_hh_tes!H29/RES_hh_fec!H29)</f>
        <v>0.55613228829307448</v>
      </c>
      <c r="I29" s="78">
        <f>IF(RES_hh_tes!I29=0,"",RES_hh_tes!I29/RES_hh_fec!I29)</f>
        <v>0.55727688929098029</v>
      </c>
      <c r="J29" s="78">
        <f>IF(RES_hh_tes!J29=0,"",RES_hh_tes!J29/RES_hh_fec!J29)</f>
        <v>0.55806979847018534</v>
      </c>
      <c r="K29" s="78">
        <f>IF(RES_hh_tes!K29=0,"",RES_hh_tes!K29/RES_hh_fec!K29)</f>
        <v>0.5589157324154217</v>
      </c>
      <c r="L29" s="78">
        <f>IF(RES_hh_tes!L29=0,"",RES_hh_tes!L29/RES_hh_fec!L29)</f>
        <v>0.55979914123560348</v>
      </c>
      <c r="M29" s="78">
        <f>IF(RES_hh_tes!M29=0,"",RES_hh_tes!M29/RES_hh_fec!M29)</f>
        <v>0.56064538550167575</v>
      </c>
      <c r="N29" s="78">
        <f>IF(RES_hh_tes!N29=0,"",RES_hh_tes!N29/RES_hh_fec!N29)</f>
        <v>0.56136843390247582</v>
      </c>
      <c r="O29" s="78">
        <f>IF(RES_hh_tes!O29=0,"",RES_hh_tes!O29/RES_hh_fec!O29)</f>
        <v>0.56188411637895264</v>
      </c>
      <c r="P29" s="78">
        <f>IF(RES_hh_tes!P29=0,"",RES_hh_tes!P29/RES_hh_fec!P29)</f>
        <v>0.5621746988853964</v>
      </c>
      <c r="Q29" s="78">
        <f>IF(RES_hh_tes!Q29=0,"",RES_hh_tes!Q29/RES_hh_fec!Q29)</f>
        <v>0.5624154739804148</v>
      </c>
      <c r="R29" s="78">
        <f>IF(RES_hh_tes!R29=0,"",RES_hh_tes!R29/RES_hh_fec!R29)</f>
        <v>0.56302998510804125</v>
      </c>
      <c r="S29" s="78">
        <f>IF(RES_hh_tes!S29=0,"",RES_hh_tes!S29/RES_hh_fec!S29)</f>
        <v>0.5643697129073687</v>
      </c>
      <c r="T29" s="78">
        <f>IF(RES_hh_tes!T29=0,"",RES_hh_tes!T29/RES_hh_fec!T29)</f>
        <v>0.56652675172014311</v>
      </c>
      <c r="U29" s="78">
        <f>IF(RES_hh_tes!U29=0,"",RES_hh_tes!U29/RES_hh_fec!U29)</f>
        <v>0.56970529349950094</v>
      </c>
      <c r="V29" s="78">
        <f>IF(RES_hh_tes!V29=0,"",RES_hh_tes!V29/RES_hh_fec!V29)</f>
        <v>0.57319470689282914</v>
      </c>
      <c r="W29" s="78">
        <f>IF(RES_hh_tes!W29=0,"",RES_hh_tes!W29/RES_hh_fec!W29)</f>
        <v>0.57652866278056714</v>
      </c>
      <c r="DA29" s="89" t="s">
        <v>441</v>
      </c>
    </row>
    <row r="30" spans="1:105" ht="12" customHeight="1" x14ac:dyDescent="0.25">
      <c r="A30" s="28" t="s">
        <v>192</v>
      </c>
      <c r="B30" s="78" t="str">
        <f>IF(RES_hh_tes!B30=0,"",RES_hh_tes!B30/RES_hh_fec!B30)</f>
        <v/>
      </c>
      <c r="C30" s="78" t="str">
        <f>IF(RES_hh_tes!C30=0,"",RES_hh_tes!C30/RES_hh_fec!C30)</f>
        <v/>
      </c>
      <c r="D30" s="78" t="str">
        <f>IF(RES_hh_tes!D30=0,"",RES_hh_tes!D30/RES_hh_fec!D30)</f>
        <v/>
      </c>
      <c r="E30" s="78" t="str">
        <f>IF(RES_hh_tes!E30=0,"",RES_hh_tes!E30/RES_hh_fec!E30)</f>
        <v/>
      </c>
      <c r="F30" s="78" t="str">
        <f>IF(RES_hh_tes!F30=0,"",RES_hh_tes!F30/RES_hh_fec!F30)</f>
        <v/>
      </c>
      <c r="G30" s="78" t="str">
        <f>IF(RES_hh_tes!G30=0,"",RES_hh_tes!G30/RES_hh_fec!G30)</f>
        <v/>
      </c>
      <c r="H30" s="78" t="str">
        <f>IF(RES_hh_tes!H30=0,"",RES_hh_tes!H30/RES_hh_fec!H30)</f>
        <v/>
      </c>
      <c r="I30" s="78" t="str">
        <f>IF(RES_hh_tes!I30=0,"",RES_hh_tes!I30/RES_hh_fec!I30)</f>
        <v/>
      </c>
      <c r="J30" s="78" t="str">
        <f>IF(RES_hh_tes!J30=0,"",RES_hh_tes!J30/RES_hh_fec!J30)</f>
        <v/>
      </c>
      <c r="K30" s="78" t="str">
        <f>IF(RES_hh_tes!K30=0,"",RES_hh_tes!K30/RES_hh_fec!K30)</f>
        <v/>
      </c>
      <c r="L30" s="78" t="str">
        <f>IF(RES_hh_tes!L30=0,"",RES_hh_tes!L30/RES_hh_fec!L30)</f>
        <v/>
      </c>
      <c r="M30" s="78" t="str">
        <f>IF(RES_hh_tes!M30=0,"",RES_hh_tes!M30/RES_hh_fec!M30)</f>
        <v/>
      </c>
      <c r="N30" s="78" t="str">
        <f>IF(RES_hh_tes!N30=0,"",RES_hh_tes!N30/RES_hh_fec!N30)</f>
        <v/>
      </c>
      <c r="O30" s="78" t="str">
        <f>IF(RES_hh_tes!O30=0,"",RES_hh_tes!O30/RES_hh_fec!O30)</f>
        <v/>
      </c>
      <c r="P30" s="78" t="str">
        <f>IF(RES_hh_tes!P30=0,"",RES_hh_tes!P30/RES_hh_fec!P30)</f>
        <v/>
      </c>
      <c r="Q30" s="78" t="str">
        <f>IF(RES_hh_tes!Q30=0,"",RES_hh_tes!Q30/RES_hh_fec!Q30)</f>
        <v/>
      </c>
      <c r="R30" s="78" t="str">
        <f>IF(RES_hh_tes!R30=0,"",RES_hh_tes!R30/RES_hh_fec!R30)</f>
        <v/>
      </c>
      <c r="S30" s="78" t="str">
        <f>IF(RES_hh_tes!S30=0,"",RES_hh_tes!S30/RES_hh_fec!S30)</f>
        <v/>
      </c>
      <c r="T30" s="78" t="str">
        <f>IF(RES_hh_tes!T30=0,"",RES_hh_tes!T30/RES_hh_fec!T30)</f>
        <v/>
      </c>
      <c r="U30" s="78" t="str">
        <f>IF(RES_hh_tes!U30=0,"",RES_hh_tes!U30/RES_hh_fec!U30)</f>
        <v/>
      </c>
      <c r="V30" s="78" t="str">
        <f>IF(RES_hh_tes!V30=0,"",RES_hh_tes!V30/RES_hh_fec!V30)</f>
        <v/>
      </c>
      <c r="W30" s="78" t="str">
        <f>IF(RES_hh_tes!W30=0,"",RES_hh_tes!W30/RES_hh_fec!W30)</f>
        <v/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0.71422998999290677</v>
      </c>
      <c r="C32" s="81">
        <f>IF(RES_hh_tes!C32=0,"",RES_hh_tes!C32/RES_hh_fec!C32)</f>
        <v>0.71767903198902983</v>
      </c>
      <c r="D32" s="81">
        <f>IF(RES_hh_tes!D32=0,"",RES_hh_tes!D32/RES_hh_fec!D32)</f>
        <v>0.72069674914988513</v>
      </c>
      <c r="E32" s="81">
        <f>IF(RES_hh_tes!E32=0,"",RES_hh_tes!E32/RES_hh_fec!E32)</f>
        <v>0.72349419394016257</v>
      </c>
      <c r="F32" s="81">
        <f>IF(RES_hh_tes!F32=0,"",RES_hh_tes!F32/RES_hh_fec!F32)</f>
        <v>0.72642200983715133</v>
      </c>
      <c r="G32" s="81">
        <f>IF(RES_hh_tes!G32=0,"",RES_hh_tes!G32/RES_hh_fec!G32)</f>
        <v>0.72928909724457858</v>
      </c>
      <c r="H32" s="81">
        <f>IF(RES_hh_tes!H32=0,"",RES_hh_tes!H32/RES_hh_fec!H32)</f>
        <v>0.73216003963274456</v>
      </c>
      <c r="I32" s="81">
        <f>IF(RES_hh_tes!I32=0,"",RES_hh_tes!I32/RES_hh_fec!I32)</f>
        <v>0.73395209600582223</v>
      </c>
      <c r="J32" s="81">
        <f>IF(RES_hh_tes!J32=0,"",RES_hh_tes!J32/RES_hh_fec!J32)</f>
        <v>0.73553617146419548</v>
      </c>
      <c r="K32" s="81">
        <f>IF(RES_hh_tes!K32=0,"",RES_hh_tes!K32/RES_hh_fec!K32)</f>
        <v>0.73788776158871716</v>
      </c>
      <c r="L32" s="81">
        <f>IF(RES_hh_tes!L32=0,"",RES_hh_tes!L32/RES_hh_fec!L32)</f>
        <v>0.74008535585276414</v>
      </c>
      <c r="M32" s="81">
        <f>IF(RES_hh_tes!M32=0,"",RES_hh_tes!M32/RES_hh_fec!M32)</f>
        <v>0.74245123248410705</v>
      </c>
      <c r="N32" s="81">
        <f>IF(RES_hh_tes!N32=0,"",RES_hh_tes!N32/RES_hh_fec!N32)</f>
        <v>0.74511404035753415</v>
      </c>
      <c r="O32" s="81">
        <f>IF(RES_hh_tes!O32=0,"",RES_hh_tes!O32/RES_hh_fec!O32)</f>
        <v>0.74880141740232553</v>
      </c>
      <c r="P32" s="81">
        <f>IF(RES_hh_tes!P32=0,"",RES_hh_tes!P32/RES_hh_fec!P32)</f>
        <v>0.75278434881078404</v>
      </c>
      <c r="Q32" s="81">
        <f>IF(RES_hh_tes!Q32=0,"",RES_hh_tes!Q32/RES_hh_fec!Q32)</f>
        <v>0.75748559731191811</v>
      </c>
      <c r="R32" s="81">
        <f>IF(RES_hh_tes!R32=0,"",RES_hh_tes!R32/RES_hh_fec!R32)</f>
        <v>0.7643752697090137</v>
      </c>
      <c r="S32" s="81">
        <f>IF(RES_hh_tes!S32=0,"",RES_hh_tes!S32/RES_hh_fec!S32)</f>
        <v>0.77422880788676762</v>
      </c>
      <c r="T32" s="81">
        <f>IF(RES_hh_tes!T32=0,"",RES_hh_tes!T32/RES_hh_fec!T32)</f>
        <v>0.7869284409342826</v>
      </c>
      <c r="U32" s="81">
        <f>IF(RES_hh_tes!U32=0,"",RES_hh_tes!U32/RES_hh_fec!U32)</f>
        <v>0.79885024499202573</v>
      </c>
      <c r="V32" s="81">
        <f>IF(RES_hh_tes!V32=0,"",RES_hh_tes!V32/RES_hh_fec!V32)</f>
        <v>0.81310992143715188</v>
      </c>
      <c r="W32" s="81">
        <f>IF(RES_hh_tes!W32=0,"",RES_hh_tes!W32/RES_hh_fec!W32)</f>
        <v>0.82851430439437901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555.5017787446518</v>
      </c>
      <c r="C3" s="65">
        <f t="shared" si="0"/>
        <v>558.87074853268859</v>
      </c>
      <c r="D3" s="65">
        <f t="shared" si="0"/>
        <v>570.42415090054169</v>
      </c>
      <c r="E3" s="65">
        <f t="shared" si="0"/>
        <v>590.78512581764028</v>
      </c>
      <c r="F3" s="65">
        <f t="shared" si="0"/>
        <v>530.76618761027078</v>
      </c>
      <c r="G3" s="65">
        <f t="shared" si="0"/>
        <v>463.58824067999996</v>
      </c>
      <c r="H3" s="65">
        <f t="shared" si="0"/>
        <v>467.10714959999979</v>
      </c>
      <c r="I3" s="65">
        <f t="shared" si="0"/>
        <v>441.41510484000014</v>
      </c>
      <c r="J3" s="65">
        <f t="shared" si="0"/>
        <v>393.99381576000007</v>
      </c>
      <c r="K3" s="65">
        <f t="shared" si="0"/>
        <v>431.40048876000003</v>
      </c>
      <c r="L3" s="65">
        <f t="shared" si="0"/>
        <v>368.52437123999999</v>
      </c>
      <c r="M3" s="65">
        <f t="shared" si="0"/>
        <v>418.37559912000006</v>
      </c>
      <c r="N3" s="65">
        <f t="shared" si="0"/>
        <v>405.32149980000014</v>
      </c>
      <c r="O3" s="65">
        <f t="shared" si="0"/>
        <v>332.49707172000001</v>
      </c>
      <c r="P3" s="65">
        <f t="shared" si="0"/>
        <v>301.6621339199998</v>
      </c>
      <c r="Q3" s="65">
        <f t="shared" si="0"/>
        <v>352.40139684000002</v>
      </c>
      <c r="R3" s="65">
        <f t="shared" ref="R3:V3" si="1">SUM(R4,R15,R17,R27)</f>
        <v>355.28495003999996</v>
      </c>
      <c r="S3" s="65">
        <f t="shared" si="1"/>
        <v>348.41272787999975</v>
      </c>
      <c r="T3" s="65">
        <f t="shared" si="1"/>
        <v>283.97317176000001</v>
      </c>
      <c r="U3" s="65">
        <f t="shared" si="1"/>
        <v>327.36000419999982</v>
      </c>
      <c r="V3" s="65">
        <f t="shared" si="1"/>
        <v>323.16810984</v>
      </c>
      <c r="W3" s="65">
        <f t="shared" ref="W3" si="2">SUM(W4,W15,W17,W27)</f>
        <v>293.12268588000018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498.1281938169198</v>
      </c>
      <c r="C4" s="69">
        <f t="shared" si="3"/>
        <v>502.38833859567745</v>
      </c>
      <c r="D4" s="69">
        <f t="shared" si="3"/>
        <v>513.18215552317497</v>
      </c>
      <c r="E4" s="69">
        <f t="shared" si="3"/>
        <v>530.7698686795942</v>
      </c>
      <c r="F4" s="69">
        <f t="shared" si="3"/>
        <v>469.87256189440319</v>
      </c>
      <c r="G4" s="69">
        <f t="shared" si="3"/>
        <v>403.29769754455424</v>
      </c>
      <c r="H4" s="69">
        <f t="shared" si="3"/>
        <v>408.98770599588528</v>
      </c>
      <c r="I4" s="69">
        <f t="shared" si="3"/>
        <v>380.05925852278295</v>
      </c>
      <c r="J4" s="69">
        <f t="shared" si="3"/>
        <v>333.22493694895161</v>
      </c>
      <c r="K4" s="69">
        <f t="shared" si="3"/>
        <v>370.10176835083291</v>
      </c>
      <c r="L4" s="69">
        <f t="shared" si="3"/>
        <v>307.30165510842187</v>
      </c>
      <c r="M4" s="69">
        <f t="shared" si="3"/>
        <v>354.62682930378935</v>
      </c>
      <c r="N4" s="69">
        <f t="shared" si="3"/>
        <v>342.25758745867125</v>
      </c>
      <c r="O4" s="69">
        <f t="shared" si="3"/>
        <v>270.57190239442934</v>
      </c>
      <c r="P4" s="69">
        <f t="shared" si="3"/>
        <v>240.12781800308264</v>
      </c>
      <c r="Q4" s="69">
        <f t="shared" si="3"/>
        <v>289.15549028126065</v>
      </c>
      <c r="R4" s="69">
        <f t="shared" ref="R4:V4" si="4">SUM(R5:R14)</f>
        <v>291.99939427838899</v>
      </c>
      <c r="S4" s="69">
        <f t="shared" si="4"/>
        <v>283.89266965407268</v>
      </c>
      <c r="T4" s="69">
        <f t="shared" si="4"/>
        <v>219.16413107817152</v>
      </c>
      <c r="U4" s="69">
        <f t="shared" si="4"/>
        <v>251.49036917231012</v>
      </c>
      <c r="V4" s="69">
        <f t="shared" si="4"/>
        <v>250.79198419001975</v>
      </c>
      <c r="W4" s="69">
        <f t="shared" ref="W4" si="5">SUM(W5:W14)</f>
        <v>220.66498943488921</v>
      </c>
      <c r="DA4" s="88" t="s">
        <v>265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109.08044061480798</v>
      </c>
      <c r="C6" s="72">
        <v>109.23004657931563</v>
      </c>
      <c r="D6" s="72">
        <v>112.14791985332516</v>
      </c>
      <c r="E6" s="72">
        <v>122.06102419122429</v>
      </c>
      <c r="F6" s="72">
        <v>115.33044730954339</v>
      </c>
      <c r="G6" s="72">
        <v>107.59885458126736</v>
      </c>
      <c r="H6" s="72">
        <v>58.164524129314067</v>
      </c>
      <c r="I6" s="72">
        <v>59.117647161217327</v>
      </c>
      <c r="J6" s="72">
        <v>53.640195934372159</v>
      </c>
      <c r="K6" s="72">
        <v>59.204088971813839</v>
      </c>
      <c r="L6" s="72">
        <v>53.232890262394719</v>
      </c>
      <c r="M6" s="72">
        <v>62.568210890771994</v>
      </c>
      <c r="N6" s="72">
        <v>60.175323767244365</v>
      </c>
      <c r="O6" s="72">
        <v>49.115735988259154</v>
      </c>
      <c r="P6" s="72">
        <v>43.884318956648791</v>
      </c>
      <c r="Q6" s="72">
        <v>51.72626596644406</v>
      </c>
      <c r="R6" s="72">
        <v>55.077626499389922</v>
      </c>
      <c r="S6" s="72">
        <v>46.793236875315515</v>
      </c>
      <c r="T6" s="72">
        <v>34.591836459999982</v>
      </c>
      <c r="U6" s="72">
        <v>41.256603589999983</v>
      </c>
      <c r="V6" s="72">
        <v>42.050407900000017</v>
      </c>
      <c r="W6" s="72">
        <v>44.945625199999974</v>
      </c>
      <c r="DA6" s="89" t="s">
        <v>447</v>
      </c>
    </row>
    <row r="7" spans="1:105" ht="12" customHeight="1" x14ac:dyDescent="0.25">
      <c r="A7" s="28" t="s">
        <v>205</v>
      </c>
      <c r="B7" s="72">
        <v>389.04775320211183</v>
      </c>
      <c r="C7" s="72">
        <v>393.15829201636183</v>
      </c>
      <c r="D7" s="72">
        <v>401.03423566984986</v>
      </c>
      <c r="E7" s="72">
        <v>408.70884448836995</v>
      </c>
      <c r="F7" s="72">
        <v>354.5421145848598</v>
      </c>
      <c r="G7" s="72">
        <v>295.69884296328689</v>
      </c>
      <c r="H7" s="72">
        <v>350.82318186657119</v>
      </c>
      <c r="I7" s="72">
        <v>320.94161136156561</v>
      </c>
      <c r="J7" s="72">
        <v>279.58474101457944</v>
      </c>
      <c r="K7" s="72">
        <v>310.89767937901905</v>
      </c>
      <c r="L7" s="72">
        <v>254.06876484602716</v>
      </c>
      <c r="M7" s="72">
        <v>292.05861841301737</v>
      </c>
      <c r="N7" s="72">
        <v>282.08226369142687</v>
      </c>
      <c r="O7" s="72">
        <v>221.45616640617021</v>
      </c>
      <c r="P7" s="72">
        <v>196.24349904643384</v>
      </c>
      <c r="Q7" s="72">
        <v>237.42922431481659</v>
      </c>
      <c r="R7" s="72">
        <v>236.92176777899908</v>
      </c>
      <c r="S7" s="72">
        <v>237.09943277875715</v>
      </c>
      <c r="T7" s="72">
        <v>184.57229461817153</v>
      </c>
      <c r="U7" s="72">
        <v>210.23376558231013</v>
      </c>
      <c r="V7" s="72">
        <v>208.74157629001974</v>
      </c>
      <c r="W7" s="72">
        <v>175.71936423488924</v>
      </c>
      <c r="DA7" s="89" t="s">
        <v>448</v>
      </c>
    </row>
    <row r="8" spans="1:105" ht="12" customHeight="1" x14ac:dyDescent="0.25">
      <c r="A8" s="28" t="s">
        <v>192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13.145885260691555</v>
      </c>
      <c r="C17" s="69">
        <f t="shared" si="7"/>
        <v>12.267598348003151</v>
      </c>
      <c r="D17" s="69">
        <f t="shared" si="7"/>
        <v>13.140805733733888</v>
      </c>
      <c r="E17" s="69">
        <f t="shared" si="7"/>
        <v>13.966669082286618</v>
      </c>
      <c r="F17" s="69">
        <f t="shared" si="7"/>
        <v>13.941681374773907</v>
      </c>
      <c r="G17" s="69">
        <f t="shared" si="7"/>
        <v>14.769031902447086</v>
      </c>
      <c r="H17" s="69">
        <f t="shared" si="7"/>
        <v>16.696804966067674</v>
      </c>
      <c r="I17" s="69">
        <f t="shared" si="7"/>
        <v>17.834038404923362</v>
      </c>
      <c r="J17" s="69">
        <f t="shared" si="7"/>
        <v>17.910871687165844</v>
      </c>
      <c r="K17" s="69">
        <f t="shared" si="7"/>
        <v>18.095825455548262</v>
      </c>
      <c r="L17" s="69">
        <f t="shared" si="7"/>
        <v>17.991464451781354</v>
      </c>
      <c r="M17" s="69">
        <f t="shared" si="7"/>
        <v>17.951253967459721</v>
      </c>
      <c r="N17" s="69">
        <f t="shared" si="7"/>
        <v>17.824214750471999</v>
      </c>
      <c r="O17" s="69">
        <f t="shared" si="7"/>
        <v>17.459788789554938</v>
      </c>
      <c r="P17" s="69">
        <f t="shared" si="7"/>
        <v>17.938359239626525</v>
      </c>
      <c r="Q17" s="69">
        <f t="shared" si="7"/>
        <v>18.779208012716751</v>
      </c>
      <c r="R17" s="69">
        <f t="shared" ref="R17:V17" si="8">SUM(R18:R26)</f>
        <v>19.344697849191533</v>
      </c>
      <c r="S17" s="69">
        <f t="shared" si="8"/>
        <v>20.055176190389275</v>
      </c>
      <c r="T17" s="69">
        <f t="shared" si="8"/>
        <v>20.164945141828586</v>
      </c>
      <c r="U17" s="69">
        <f t="shared" si="8"/>
        <v>26.939610807689647</v>
      </c>
      <c r="V17" s="69">
        <f t="shared" si="8"/>
        <v>26.591901449979979</v>
      </c>
      <c r="W17" s="69">
        <f t="shared" ref="W17" si="9">SUM(W18:W26)</f>
        <v>24.518569385110759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4.8772244781515912</v>
      </c>
      <c r="C19" s="72">
        <v>4.7405065916764286</v>
      </c>
      <c r="D19" s="72">
        <v>4.9209105030420863</v>
      </c>
      <c r="E19" s="72">
        <v>4.9990287130163287</v>
      </c>
      <c r="F19" s="72">
        <v>4.8569388293629503</v>
      </c>
      <c r="G19" s="72">
        <v>5.0649989457339961</v>
      </c>
      <c r="H19" s="72">
        <v>4.8748619926390724</v>
      </c>
      <c r="I19" s="72">
        <v>4.8072249264889333</v>
      </c>
      <c r="J19" s="72">
        <v>4.9791664617452769</v>
      </c>
      <c r="K19" s="72">
        <v>5.0396960745672894</v>
      </c>
      <c r="L19" s="72">
        <v>5.0132275778085447</v>
      </c>
      <c r="M19" s="72">
        <v>5.0502637404770141</v>
      </c>
      <c r="N19" s="72">
        <v>5.0163138818987338</v>
      </c>
      <c r="O19" s="72">
        <v>4.9115977557250599</v>
      </c>
      <c r="P19" s="72">
        <v>5.0433553260604249</v>
      </c>
      <c r="Q19" s="72">
        <v>5.2844050075333602</v>
      </c>
      <c r="R19" s="72">
        <v>5.4435403481907443</v>
      </c>
      <c r="S19" s="72">
        <v>5.6437938891466493</v>
      </c>
      <c r="T19" s="72">
        <v>5.6707969999999985</v>
      </c>
      <c r="U19" s="72">
        <v>5.7573512700000018</v>
      </c>
      <c r="V19" s="72">
        <v>5.6051351399999918</v>
      </c>
      <c r="W19" s="72">
        <v>6.9900034600000023</v>
      </c>
      <c r="DA19" s="89" t="s">
        <v>458</v>
      </c>
    </row>
    <row r="20" spans="1:105" ht="12" customHeight="1" x14ac:dyDescent="0.25">
      <c r="A20" s="28" t="s">
        <v>205</v>
      </c>
      <c r="B20" s="72">
        <v>8.2686607825399641</v>
      </c>
      <c r="C20" s="72">
        <v>7.5270917563267234</v>
      </c>
      <c r="D20" s="72">
        <v>8.2198952306918027</v>
      </c>
      <c r="E20" s="72">
        <v>8.9676403692702902</v>
      </c>
      <c r="F20" s="72">
        <v>9.0847425454109558</v>
      </c>
      <c r="G20" s="72">
        <v>9.704032956713089</v>
      </c>
      <c r="H20" s="72">
        <v>11.821942973428603</v>
      </c>
      <c r="I20" s="72">
        <v>13.026813478434427</v>
      </c>
      <c r="J20" s="72">
        <v>12.931705225420567</v>
      </c>
      <c r="K20" s="72">
        <v>13.056129380980972</v>
      </c>
      <c r="L20" s="72">
        <v>12.978236873972808</v>
      </c>
      <c r="M20" s="72">
        <v>12.900990226982705</v>
      </c>
      <c r="N20" s="72">
        <v>12.807900868573265</v>
      </c>
      <c r="O20" s="72">
        <v>12.548191033829879</v>
      </c>
      <c r="P20" s="72">
        <v>12.8950039135661</v>
      </c>
      <c r="Q20" s="72">
        <v>13.494803005183389</v>
      </c>
      <c r="R20" s="72">
        <v>13.901157501000791</v>
      </c>
      <c r="S20" s="72">
        <v>14.411382301242627</v>
      </c>
      <c r="T20" s="72">
        <v>14.494148141828587</v>
      </c>
      <c r="U20" s="72">
        <v>21.182259537689646</v>
      </c>
      <c r="V20" s="72">
        <v>20.986766309979988</v>
      </c>
      <c r="W20" s="72">
        <v>17.528565925110758</v>
      </c>
      <c r="DA20" s="89" t="s">
        <v>459</v>
      </c>
    </row>
    <row r="21" spans="1:105" ht="12" customHeight="1" x14ac:dyDescent="0.25">
      <c r="A21" s="28" t="s">
        <v>192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44.227699667040447</v>
      </c>
      <c r="C27" s="69">
        <f t="shared" si="10"/>
        <v>44.214811589007994</v>
      </c>
      <c r="D27" s="69">
        <f t="shared" si="10"/>
        <v>44.101189643632807</v>
      </c>
      <c r="E27" s="69">
        <f t="shared" si="10"/>
        <v>46.048588055759367</v>
      </c>
      <c r="F27" s="69">
        <f t="shared" si="10"/>
        <v>46.951944341093672</v>
      </c>
      <c r="G27" s="69">
        <f t="shared" si="10"/>
        <v>45.521511232998634</v>
      </c>
      <c r="H27" s="69">
        <f t="shared" si="10"/>
        <v>41.422638638046877</v>
      </c>
      <c r="I27" s="69">
        <f t="shared" si="10"/>
        <v>43.521807912293781</v>
      </c>
      <c r="J27" s="69">
        <f t="shared" si="10"/>
        <v>42.858007123882587</v>
      </c>
      <c r="K27" s="69">
        <f t="shared" si="10"/>
        <v>43.202894953618831</v>
      </c>
      <c r="L27" s="69">
        <f t="shared" si="10"/>
        <v>43.231251679796813</v>
      </c>
      <c r="M27" s="69">
        <f t="shared" si="10"/>
        <v>45.797515848751026</v>
      </c>
      <c r="N27" s="69">
        <f t="shared" si="10"/>
        <v>45.239697590856906</v>
      </c>
      <c r="O27" s="69">
        <f t="shared" si="10"/>
        <v>44.465380536015765</v>
      </c>
      <c r="P27" s="69">
        <f t="shared" si="10"/>
        <v>43.595956677290644</v>
      </c>
      <c r="Q27" s="69">
        <f t="shared" si="10"/>
        <v>44.466698546022606</v>
      </c>
      <c r="R27" s="69">
        <f t="shared" ref="R27:V27" si="11">SUM(R28:R32)</f>
        <v>43.940857912419382</v>
      </c>
      <c r="S27" s="69">
        <f t="shared" si="11"/>
        <v>44.464882035537805</v>
      </c>
      <c r="T27" s="69">
        <f t="shared" si="11"/>
        <v>44.644095539999888</v>
      </c>
      <c r="U27" s="69">
        <f t="shared" si="11"/>
        <v>48.930024220000071</v>
      </c>
      <c r="V27" s="69">
        <f t="shared" si="11"/>
        <v>45.784224200000253</v>
      </c>
      <c r="W27" s="69">
        <f t="shared" ref="W27" si="12">SUM(W28:W32)</f>
        <v>47.939127060000189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44.227699667040447</v>
      </c>
      <c r="C29" s="72">
        <v>44.214811589007994</v>
      </c>
      <c r="D29" s="72">
        <v>44.101189643632807</v>
      </c>
      <c r="E29" s="72">
        <v>46.048588055759367</v>
      </c>
      <c r="F29" s="72">
        <v>46.951944341093672</v>
      </c>
      <c r="G29" s="72">
        <v>45.521511232998634</v>
      </c>
      <c r="H29" s="72">
        <v>41.422638638046877</v>
      </c>
      <c r="I29" s="72">
        <v>43.521807912293781</v>
      </c>
      <c r="J29" s="72">
        <v>42.858007123882587</v>
      </c>
      <c r="K29" s="72">
        <v>43.202894953618831</v>
      </c>
      <c r="L29" s="72">
        <v>43.231251679796813</v>
      </c>
      <c r="M29" s="72">
        <v>45.797515848751026</v>
      </c>
      <c r="N29" s="72">
        <v>45.239697590856906</v>
      </c>
      <c r="O29" s="72">
        <v>44.465380536015765</v>
      </c>
      <c r="P29" s="72">
        <v>43.595956677290644</v>
      </c>
      <c r="Q29" s="72">
        <v>44.466698546022606</v>
      </c>
      <c r="R29" s="72">
        <v>43.940857912419382</v>
      </c>
      <c r="S29" s="72">
        <v>44.464882035537805</v>
      </c>
      <c r="T29" s="72">
        <v>44.644095539999888</v>
      </c>
      <c r="U29" s="72">
        <v>48.930024220000071</v>
      </c>
      <c r="V29" s="72">
        <v>45.784224200000253</v>
      </c>
      <c r="W29" s="72">
        <v>47.939127060000189</v>
      </c>
      <c r="DA29" s="89" t="s">
        <v>467</v>
      </c>
    </row>
    <row r="30" spans="1:105" ht="12" customHeight="1" x14ac:dyDescent="0.25">
      <c r="A30" s="28" t="s">
        <v>192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14185.961924675961</v>
      </c>
      <c r="C3" s="65">
        <f>IF(RES_hh_fec!C3=0,0,1000*11630*RES_hh_fec!C3/RES_hh_num!C3)</f>
        <v>13723.73113518319</v>
      </c>
      <c r="D3" s="65">
        <f>IF(RES_hh_fec!D3=0,0,1000*11630*RES_hh_fec!D3/RES_hh_num!D3)</f>
        <v>14033.309237723499</v>
      </c>
      <c r="E3" s="65">
        <f>IF(RES_hh_fec!E3=0,0,1000*11630*RES_hh_fec!E3/RES_hh_num!E3)</f>
        <v>14555.406636065483</v>
      </c>
      <c r="F3" s="65">
        <f>IF(RES_hh_fec!F3=0,0,1000*11630*RES_hh_fec!F3/RES_hh_num!F3)</f>
        <v>13339.53297970627</v>
      </c>
      <c r="G3" s="65">
        <f>IF(RES_hh_fec!G3=0,0,1000*11630*RES_hh_fec!G3/RES_hh_num!G3)</f>
        <v>12377.956562904554</v>
      </c>
      <c r="H3" s="65">
        <f>IF(RES_hh_fec!H3=0,0,1000*11630*RES_hh_fec!H3/RES_hh_num!H3)</f>
        <v>12406.137221438668</v>
      </c>
      <c r="I3" s="65">
        <f>IF(RES_hh_fec!I3=0,0,1000*11630*RES_hh_fec!I3/RES_hh_num!I3)</f>
        <v>12429.958996995369</v>
      </c>
      <c r="J3" s="65">
        <f>IF(RES_hh_fec!J3=0,0,1000*11630*RES_hh_fec!J3/RES_hh_num!J3)</f>
        <v>11286.350017840821</v>
      </c>
      <c r="K3" s="65">
        <f>IF(RES_hh_fec!K3=0,0,1000*11630*RES_hh_fec!K3/RES_hh_num!K3)</f>
        <v>11661.084543402058</v>
      </c>
      <c r="L3" s="65">
        <f>IF(RES_hh_fec!L3=0,0,1000*11630*RES_hh_fec!L3/RES_hh_num!L3)</f>
        <v>10417.744738547102</v>
      </c>
      <c r="M3" s="65">
        <f>IF(RES_hh_fec!M3=0,0,1000*11630*RES_hh_fec!M3/RES_hh_num!M3)</f>
        <v>10794.184603244837</v>
      </c>
      <c r="N3" s="65">
        <f>IF(RES_hh_fec!N3=0,0,1000*11630*RES_hh_fec!N3/RES_hh_num!N3)</f>
        <v>10266.902183465851</v>
      </c>
      <c r="O3" s="65">
        <f>IF(RES_hh_fec!O3=0,0,1000*11630*RES_hh_fec!O3/RES_hh_num!O3)</f>
        <v>8537.6160124856924</v>
      </c>
      <c r="P3" s="65">
        <f>IF(RES_hh_fec!P3=0,0,1000*11630*RES_hh_fec!P3/RES_hh_num!P3)</f>
        <v>7997.5698053030274</v>
      </c>
      <c r="Q3" s="65">
        <f>IF(RES_hh_fec!Q3=0,0,1000*11630*RES_hh_fec!Q3/RES_hh_num!Q3)</f>
        <v>9171.5077501778051</v>
      </c>
      <c r="R3" s="65">
        <f>IF(RES_hh_fec!R3=0,0,1000*11630*RES_hh_fec!R3/RES_hh_num!R3)</f>
        <v>9555.8342526418</v>
      </c>
      <c r="S3" s="65">
        <f>IF(RES_hh_fec!S3=0,0,1000*11630*RES_hh_fec!S3/RES_hh_num!S3)</f>
        <v>9730.8201386355722</v>
      </c>
      <c r="T3" s="65">
        <f>IF(RES_hh_fec!T3=0,0,1000*11630*RES_hh_fec!T3/RES_hh_num!T3)</f>
        <v>8932.2100583979209</v>
      </c>
      <c r="U3" s="65">
        <f>IF(RES_hh_fec!U3=0,0,1000*11630*RES_hh_fec!U3/RES_hh_num!U3)</f>
        <v>9555.740556968196</v>
      </c>
      <c r="V3" s="65">
        <f>IF(RES_hh_fec!V3=0,0,1000*11630*RES_hh_fec!V3/RES_hh_num!V3)</f>
        <v>9584.2411998157513</v>
      </c>
      <c r="W3" s="65">
        <f>IF(RES_hh_fec!W3=0,0,1000*11630*RES_hh_fec!W3/RES_hh_num!W3)</f>
        <v>9038.7309607811858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9326.2797786413539</v>
      </c>
      <c r="C4" s="69">
        <f>IF(RES_hh_fec!C4=0,0,1000*11630*RES_hh_fec!C4/RES_hh_num!C4)</f>
        <v>9227.0605958789765</v>
      </c>
      <c r="D4" s="69">
        <f>IF(RES_hh_fec!D4=0,0,1000*11630*RES_hh_fec!D4/RES_hh_num!D4)</f>
        <v>9313.4222252099917</v>
      </c>
      <c r="E4" s="69">
        <f>IF(RES_hh_fec!E4=0,0,1000*11630*RES_hh_fec!E4/RES_hh_num!E4)</f>
        <v>9436.6503420743811</v>
      </c>
      <c r="F4" s="69">
        <f>IF(RES_hh_fec!F4=0,0,1000*11630*RES_hh_fec!F4/RES_hh_num!F4)</f>
        <v>8249.3370383411238</v>
      </c>
      <c r="G4" s="69">
        <f>IF(RES_hh_fec!G4=0,0,1000*11630*RES_hh_fec!G4/RES_hh_num!G4)</f>
        <v>6993.1481300583619</v>
      </c>
      <c r="H4" s="69">
        <f>IF(RES_hh_fec!H4=0,0,1000*11630*RES_hh_fec!H4/RES_hh_num!H4)</f>
        <v>6938.7190194474306</v>
      </c>
      <c r="I4" s="69">
        <f>IF(RES_hh_fec!I4=0,0,1000*11630*RES_hh_fec!I4/RES_hh_num!I4)</f>
        <v>6437.9902458083579</v>
      </c>
      <c r="J4" s="69">
        <f>IF(RES_hh_fec!J4=0,0,1000*11630*RES_hh_fec!J4/RES_hh_num!J4)</f>
        <v>5436.2171166129501</v>
      </c>
      <c r="K4" s="69">
        <f>IF(RES_hh_fec!K4=0,0,1000*11630*RES_hh_fec!K4/RES_hh_num!K4)</f>
        <v>5884.2179706568622</v>
      </c>
      <c r="L4" s="69">
        <f>IF(RES_hh_fec!L4=0,0,1000*11630*RES_hh_fec!L4/RES_hh_num!L4)</f>
        <v>4687.5106908441403</v>
      </c>
      <c r="M4" s="69">
        <f>IF(RES_hh_fec!M4=0,0,1000*11630*RES_hh_fec!M4/RES_hh_num!M4)</f>
        <v>5251.6076098089052</v>
      </c>
      <c r="N4" s="69">
        <f>IF(RES_hh_fec!N4=0,0,1000*11630*RES_hh_fec!N4/RES_hh_num!N4)</f>
        <v>4888.0288143772996</v>
      </c>
      <c r="O4" s="69">
        <f>IF(RES_hh_fec!O4=0,0,1000*11630*RES_hh_fec!O4/RES_hh_num!O4)</f>
        <v>3849.1159003643024</v>
      </c>
      <c r="P4" s="69">
        <f>IF(RES_hh_fec!P4=0,0,1000*11630*RES_hh_fec!P4/RES_hh_num!P4)</f>
        <v>3430.7385997828906</v>
      </c>
      <c r="Q4" s="69">
        <f>IF(RES_hh_fec!Q4=0,0,1000*11630*RES_hh_fec!Q4/RES_hh_num!Q4)</f>
        <v>4401.9212842966754</v>
      </c>
      <c r="R4" s="69">
        <f>IF(RES_hh_fec!R4=0,0,1000*11630*RES_hh_fec!R4/RES_hh_num!R4)</f>
        <v>4532.8196509138588</v>
      </c>
      <c r="S4" s="69">
        <f>IF(RES_hh_fec!S4=0,0,1000*11630*RES_hh_fec!S4/RES_hh_num!S4)</f>
        <v>4560.9555416826315</v>
      </c>
      <c r="T4" s="69">
        <f>IF(RES_hh_fec!T4=0,0,1000*11630*RES_hh_fec!T4/RES_hh_num!T4)</f>
        <v>3840.0439486908831</v>
      </c>
      <c r="U4" s="69">
        <f>IF(RES_hh_fec!U4=0,0,1000*11630*RES_hh_fec!U4/RES_hh_num!U4)</f>
        <v>4348.11430261845</v>
      </c>
      <c r="V4" s="69">
        <f>IF(RES_hh_fec!V4=0,0,1000*11630*RES_hh_fec!V4/RES_hh_num!V4)</f>
        <v>4380.7658578282544</v>
      </c>
      <c r="W4" s="69">
        <f>IF(RES_hh_fec!W4=0,0,1000*11630*RES_hh_fec!W4/RES_hh_num!W4)</f>
        <v>3898.757123351445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9026.8462665180832</v>
      </c>
      <c r="C6" s="72">
        <f>IF(RES_hh_fec!C6=0,0,1000*11630*RES_hh_fec!C6/RES_hh_num!C6)</f>
        <v>8970.7605481066166</v>
      </c>
      <c r="D6" s="72">
        <f>IF(RES_hh_fec!D6=0,0,1000*11630*RES_hh_fec!D6/RES_hh_num!D6)</f>
        <v>8879.2597333135182</v>
      </c>
      <c r="E6" s="72">
        <f>IF(RES_hh_fec!E6=0,0,1000*11630*RES_hh_fec!E6/RES_hh_num!E6)</f>
        <v>9470.1273284031577</v>
      </c>
      <c r="F6" s="72">
        <f>IF(RES_hh_fec!F6=0,0,1000*11630*RES_hh_fec!F6/RES_hh_num!F6)</f>
        <v>8866.8294981391027</v>
      </c>
      <c r="G6" s="72">
        <f>IF(RES_hh_fec!G6=0,0,1000*11630*RES_hh_fec!G6/RES_hh_num!G6)</f>
        <v>8509.9064053500424</v>
      </c>
      <c r="H6" s="72">
        <f>IF(RES_hh_fec!H6=0,0,1000*11630*RES_hh_fec!H6/RES_hh_num!H6)</f>
        <v>5527.3920088736222</v>
      </c>
      <c r="I6" s="72">
        <f>IF(RES_hh_fec!I6=0,0,1000*11630*RES_hh_fec!I6/RES_hh_num!I6)</f>
        <v>5899.0123962957668</v>
      </c>
      <c r="J6" s="72">
        <f>IF(RES_hh_fec!J6=0,0,1000*11630*RES_hh_fec!J6/RES_hh_num!J6)</f>
        <v>5475.6976293382568</v>
      </c>
      <c r="K6" s="72">
        <f>IF(RES_hh_fec!K6=0,0,1000*11630*RES_hh_fec!K6/RES_hh_num!K6)</f>
        <v>5982.4919682825566</v>
      </c>
      <c r="L6" s="72">
        <f>IF(RES_hh_fec!L6=0,0,1000*11630*RES_hh_fec!L6/RES_hh_num!L6)</f>
        <v>5000.3403449454509</v>
      </c>
      <c r="M6" s="72">
        <f>IF(RES_hh_fec!M6=0,0,1000*11630*RES_hh_fec!M6/RES_hh_num!M6)</f>
        <v>5547.9030866858202</v>
      </c>
      <c r="N6" s="72">
        <f>IF(RES_hh_fec!N6=0,0,1000*11630*RES_hh_fec!N6/RES_hh_num!N6)</f>
        <v>5119.5875069631848</v>
      </c>
      <c r="O6" s="72">
        <f>IF(RES_hh_fec!O6=0,0,1000*11630*RES_hh_fec!O6/RES_hh_num!O6)</f>
        <v>4114.6472125156997</v>
      </c>
      <c r="P6" s="72">
        <f>IF(RES_hh_fec!P6=0,0,1000*11630*RES_hh_fec!P6/RES_hh_num!P6)</f>
        <v>3708.4275362612843</v>
      </c>
      <c r="Q6" s="72">
        <f>IF(RES_hh_fec!Q6=0,0,1000*11630*RES_hh_fec!Q6/RES_hh_num!Q6)</f>
        <v>4581.6602349122068</v>
      </c>
      <c r="R6" s="72">
        <f>IF(RES_hh_fec!R6=0,0,1000*11630*RES_hh_fec!R6/RES_hh_num!R6)</f>
        <v>5236.9825404741978</v>
      </c>
      <c r="S6" s="72">
        <f>IF(RES_hh_fec!S6=0,0,1000*11630*RES_hh_fec!S6/RES_hh_num!S6)</f>
        <v>5096.9297164165482</v>
      </c>
      <c r="T6" s="72">
        <f>IF(RES_hh_fec!T6=0,0,1000*11630*RES_hh_fec!T6/RES_hh_num!T6)</f>
        <v>4437.8274497613511</v>
      </c>
      <c r="U6" s="72">
        <f>IF(RES_hh_fec!U6=0,0,1000*11630*RES_hh_fec!U6/RES_hh_num!U6)</f>
        <v>5644.9039251845834</v>
      </c>
      <c r="V6" s="72">
        <f>IF(RES_hh_fec!V6=0,0,1000*11630*RES_hh_fec!V6/RES_hh_num!V6)</f>
        <v>5741.7373173421574</v>
      </c>
      <c r="W6" s="72">
        <f>IF(RES_hh_fec!W6=0,0,1000*11630*RES_hh_fec!W6/RES_hh_num!W6)</f>
        <v>5743.0305610382202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9566.6845349339528</v>
      </c>
      <c r="C7" s="72">
        <f>IF(RES_hh_fec!C7=0,0,1000*11630*RES_hh_fec!C7/RES_hh_num!C7)</f>
        <v>9470.8766721570228</v>
      </c>
      <c r="D7" s="72">
        <f>IF(RES_hh_fec!D7=0,0,1000*11630*RES_hh_fec!D7/RES_hh_num!D7)</f>
        <v>9626.3150050534041</v>
      </c>
      <c r="E7" s="72">
        <f>IF(RES_hh_fec!E7=0,0,1000*11630*RES_hh_fec!E7/RES_hh_num!E7)</f>
        <v>9694.0496903409912</v>
      </c>
      <c r="F7" s="72">
        <f>IF(RES_hh_fec!F7=0,0,1000*11630*RES_hh_fec!F7/RES_hh_num!F7)</f>
        <v>8291.2045085503305</v>
      </c>
      <c r="G7" s="72">
        <f>IF(RES_hh_fec!G7=0,0,1000*11630*RES_hh_fec!G7/RES_hh_num!G7)</f>
        <v>6740.1180728695917</v>
      </c>
      <c r="H7" s="72">
        <f>IF(RES_hh_fec!H7=0,0,1000*11630*RES_hh_fec!H7/RES_hh_num!H7)</f>
        <v>7682.8353728793099</v>
      </c>
      <c r="I7" s="72">
        <f>IF(RES_hh_fec!I7=0,0,1000*11630*RES_hh_fec!I7/RES_hh_num!I7)</f>
        <v>6851.2158867843664</v>
      </c>
      <c r="J7" s="72">
        <f>IF(RES_hh_fec!J7=0,0,1000*11630*RES_hh_fec!J7/RES_hh_num!J7)</f>
        <v>5591.83778970597</v>
      </c>
      <c r="K7" s="72">
        <f>IF(RES_hh_fec!K7=0,0,1000*11630*RES_hh_fec!K7/RES_hh_num!K7)</f>
        <v>6136.3935881976804</v>
      </c>
      <c r="L7" s="72">
        <f>IF(RES_hh_fec!L7=0,0,1000*11630*RES_hh_fec!L7/RES_hh_num!L7)</f>
        <v>4932.6799358275975</v>
      </c>
      <c r="M7" s="72">
        <f>IF(RES_hh_fec!M7=0,0,1000*11630*RES_hh_fec!M7/RES_hh_num!M7)</f>
        <v>5628.3270795929911</v>
      </c>
      <c r="N7" s="72">
        <f>IF(RES_hh_fec!N7=0,0,1000*11630*RES_hh_fec!N7/RES_hh_num!N7)</f>
        <v>5408.3418847276625</v>
      </c>
      <c r="O7" s="72">
        <f>IF(RES_hh_fec!O7=0,0,1000*11630*RES_hh_fec!O7/RES_hh_num!O7)</f>
        <v>4334.8278866759165</v>
      </c>
      <c r="P7" s="72">
        <f>IF(RES_hh_fec!P7=0,0,1000*11630*RES_hh_fec!P7/RES_hh_num!P7)</f>
        <v>3874.2655063113448</v>
      </c>
      <c r="Q7" s="72">
        <f>IF(RES_hh_fec!Q7=0,0,1000*11630*RES_hh_fec!Q7/RES_hh_num!Q7)</f>
        <v>4843.7699692540255</v>
      </c>
      <c r="R7" s="72">
        <f>IF(RES_hh_fec!R7=0,0,1000*11630*RES_hh_fec!R7/RES_hh_num!R7)</f>
        <v>5055.4140734514676</v>
      </c>
      <c r="S7" s="72">
        <f>IF(RES_hh_fec!S7=0,0,1000*11630*RES_hh_fec!S7/RES_hh_num!S7)</f>
        <v>5348.720854980681</v>
      </c>
      <c r="T7" s="72">
        <f>IF(RES_hh_fec!T7=0,0,1000*11630*RES_hh_fec!T7/RES_hh_num!T7)</f>
        <v>4632.4367898321652</v>
      </c>
      <c r="U7" s="72">
        <f>IF(RES_hh_fec!U7=0,0,1000*11630*RES_hh_fec!U7/RES_hh_num!U7)</f>
        <v>5663.4151630398474</v>
      </c>
      <c r="V7" s="72">
        <f>IF(RES_hh_fec!V7=0,0,1000*11630*RES_hh_fec!V7/RES_hh_num!V7)</f>
        <v>5870.8088624881466</v>
      </c>
      <c r="W7" s="72">
        <f>IF(RES_hh_fec!W7=0,0,1000*11630*RES_hh_fec!W7/RES_hh_num!W7)</f>
        <v>5011.8742003870075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0</v>
      </c>
      <c r="C8" s="72">
        <f>IF(RES_hh_fec!C8=0,0,1000*11630*RES_hh_fec!C8/RES_hh_num!C8)</f>
        <v>0</v>
      </c>
      <c r="D8" s="72">
        <f>IF(RES_hh_fec!D8=0,0,1000*11630*RES_hh_fec!D8/RES_hh_num!D8)</f>
        <v>0</v>
      </c>
      <c r="E8" s="72">
        <f>IF(RES_hh_fec!E8=0,0,1000*11630*RES_hh_fec!E8/RES_hh_num!E8)</f>
        <v>0</v>
      </c>
      <c r="F8" s="72">
        <f>IF(RES_hh_fec!F8=0,0,1000*11630*RES_hh_fec!F8/RES_hh_num!F8)</f>
        <v>0</v>
      </c>
      <c r="G8" s="72">
        <f>IF(RES_hh_fec!G8=0,0,1000*11630*RES_hh_fec!G8/RES_hh_num!G8)</f>
        <v>0</v>
      </c>
      <c r="H8" s="72">
        <f>IF(RES_hh_fec!H8=0,0,1000*11630*RES_hh_fec!H8/RES_hh_num!H8)</f>
        <v>0</v>
      </c>
      <c r="I8" s="72">
        <f>IF(RES_hh_fec!I8=0,0,1000*11630*RES_hh_fec!I8/RES_hh_num!I8)</f>
        <v>0</v>
      </c>
      <c r="J8" s="72">
        <f>IF(RES_hh_fec!J8=0,0,1000*11630*RES_hh_fec!J8/RES_hh_num!J8)</f>
        <v>0</v>
      </c>
      <c r="K8" s="72">
        <f>IF(RES_hh_fec!K8=0,0,1000*11630*RES_hh_fec!K8/RES_hh_num!K8)</f>
        <v>0</v>
      </c>
      <c r="L8" s="72">
        <f>IF(RES_hh_fec!L8=0,0,1000*11630*RES_hh_fec!L8/RES_hh_num!L8)</f>
        <v>0</v>
      </c>
      <c r="M8" s="72">
        <f>IF(RES_hh_fec!M8=0,0,1000*11630*RES_hh_fec!M8/RES_hh_num!M8)</f>
        <v>0</v>
      </c>
      <c r="N8" s="72">
        <f>IF(RES_hh_fec!N8=0,0,1000*11630*RES_hh_fec!N8/RES_hh_num!N8)</f>
        <v>0</v>
      </c>
      <c r="O8" s="72">
        <f>IF(RES_hh_fec!O8=0,0,1000*11630*RES_hh_fec!O8/RES_hh_num!O8)</f>
        <v>0</v>
      </c>
      <c r="P8" s="72">
        <f>IF(RES_hh_fec!P8=0,0,1000*11630*RES_hh_fec!P8/RES_hh_num!P8)</f>
        <v>0</v>
      </c>
      <c r="Q8" s="72">
        <f>IF(RES_hh_fec!Q8=0,0,1000*11630*RES_hh_fec!Q8/RES_hh_num!Q8)</f>
        <v>0</v>
      </c>
      <c r="R8" s="72">
        <f>IF(RES_hh_fec!R8=0,0,1000*11630*RES_hh_fec!R8/RES_hh_num!R8)</f>
        <v>0</v>
      </c>
      <c r="S8" s="72">
        <f>IF(RES_hh_fec!S8=0,0,1000*11630*RES_hh_fec!S8/RES_hh_num!S8)</f>
        <v>0</v>
      </c>
      <c r="T8" s="72">
        <f>IF(RES_hh_fec!T8=0,0,1000*11630*RES_hh_fec!T8/RES_hh_num!T8)</f>
        <v>0</v>
      </c>
      <c r="U8" s="72">
        <f>IF(RES_hh_fec!U8=0,0,1000*11630*RES_hh_fec!U8/RES_hh_num!U8)</f>
        <v>0</v>
      </c>
      <c r="V8" s="72">
        <f>IF(RES_hh_fec!V8=0,0,1000*11630*RES_hh_fec!V8/RES_hh_num!V8)</f>
        <v>0</v>
      </c>
      <c r="W8" s="72">
        <f>IF(RES_hh_fec!W8=0,0,1000*11630*RES_hh_fec!W8/RES_hh_num!W8)</f>
        <v>0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9447.2095645651389</v>
      </c>
      <c r="C9" s="72">
        <f>IF(RES_hh_fec!C9=0,0,1000*11630*RES_hh_fec!C9/RES_hh_num!C9)</f>
        <v>9055.7078873896171</v>
      </c>
      <c r="D9" s="72">
        <f>IF(RES_hh_fec!D9=0,0,1000*11630*RES_hh_fec!D9/RES_hh_num!D9)</f>
        <v>9524.9310410045291</v>
      </c>
      <c r="E9" s="72">
        <f>IF(RES_hh_fec!E9=0,0,1000*11630*RES_hh_fec!E9/RES_hh_num!E9)</f>
        <v>8134.4534452398439</v>
      </c>
      <c r="F9" s="72">
        <f>IF(RES_hh_fec!F9=0,0,1000*11630*RES_hh_fec!F9/RES_hh_num!F9)</f>
        <v>7252.4697799095675</v>
      </c>
      <c r="G9" s="72">
        <f>IF(RES_hh_fec!G9=0,0,1000*11630*RES_hh_fec!G9/RES_hh_num!G9)</f>
        <v>6579.4123882224585</v>
      </c>
      <c r="H9" s="72">
        <f>IF(RES_hh_fec!H9=0,0,1000*11630*RES_hh_fec!H9/RES_hh_num!H9)</f>
        <v>5351.9407201008898</v>
      </c>
      <c r="I9" s="72">
        <f>IF(RES_hh_fec!I9=0,0,1000*11630*RES_hh_fec!I9/RES_hh_num!I9)</f>
        <v>4711.5855580046864</v>
      </c>
      <c r="J9" s="72">
        <f>IF(RES_hh_fec!J9=0,0,1000*11630*RES_hh_fec!J9/RES_hh_num!J9)</f>
        <v>5218.8745274613839</v>
      </c>
      <c r="K9" s="72">
        <f>IF(RES_hh_fec!K9=0,0,1000*11630*RES_hh_fec!K9/RES_hh_num!K9)</f>
        <v>5921.4310476490218</v>
      </c>
      <c r="L9" s="72">
        <f>IF(RES_hh_fec!L9=0,0,1000*11630*RES_hh_fec!L9/RES_hh_num!L9)</f>
        <v>3744.5392595994103</v>
      </c>
      <c r="M9" s="72">
        <f>IF(RES_hh_fec!M9=0,0,1000*11630*RES_hh_fec!M9/RES_hh_num!M9)</f>
        <v>4373.0601450733611</v>
      </c>
      <c r="N9" s="72">
        <f>IF(RES_hh_fec!N9=0,0,1000*11630*RES_hh_fec!N9/RES_hh_num!N9)</f>
        <v>4622.7933162942136</v>
      </c>
      <c r="O9" s="72">
        <f>IF(RES_hh_fec!O9=0,0,1000*11630*RES_hh_fec!O9/RES_hh_num!O9)</f>
        <v>3737.7334102225041</v>
      </c>
      <c r="P9" s="72">
        <f>IF(RES_hh_fec!P9=0,0,1000*11630*RES_hh_fec!P9/RES_hh_num!P9)</f>
        <v>2769.5596662335083</v>
      </c>
      <c r="Q9" s="72">
        <f>IF(RES_hh_fec!Q9=0,0,1000*11630*RES_hh_fec!Q9/RES_hh_num!Q9)</f>
        <v>4142.1743951204926</v>
      </c>
      <c r="R9" s="72">
        <f>IF(RES_hh_fec!R9=0,0,1000*11630*RES_hh_fec!R9/RES_hh_num!R9)</f>
        <v>4124.7334210351455</v>
      </c>
      <c r="S9" s="72">
        <f>IF(RES_hh_fec!S9=0,0,1000*11630*RES_hh_fec!S9/RES_hh_num!S9)</f>
        <v>4512.3273421647464</v>
      </c>
      <c r="T9" s="72">
        <f>IF(RES_hh_fec!T9=0,0,1000*11630*RES_hh_fec!T9/RES_hh_num!T9)</f>
        <v>4579.9221392558566</v>
      </c>
      <c r="U9" s="72">
        <f>IF(RES_hh_fec!U9=0,0,1000*11630*RES_hh_fec!U9/RES_hh_num!U9)</f>
        <v>4788.2713298935996</v>
      </c>
      <c r="V9" s="72">
        <f>IF(RES_hh_fec!V9=0,0,1000*11630*RES_hh_fec!V9/RES_hh_num!V9)</f>
        <v>5107.1740088009674</v>
      </c>
      <c r="W9" s="72">
        <f>IF(RES_hh_fec!W9=0,0,1000*11630*RES_hh_fec!W9/RES_hh_num!W9)</f>
        <v>4666.2614442819176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2434.4083304863411</v>
      </c>
      <c r="C12" s="72">
        <f>IF(RES_hh_fec!C12=0,0,1000*11630*RES_hh_fec!C12/RES_hh_num!C12)</f>
        <v>2262.0789771598784</v>
      </c>
      <c r="D12" s="72">
        <f>IF(RES_hh_fec!D12=0,0,1000*11630*RES_hh_fec!D12/RES_hh_num!D12)</f>
        <v>2216.3224067963547</v>
      </c>
      <c r="E12" s="72">
        <f>IF(RES_hh_fec!E12=0,0,1000*11630*RES_hh_fec!E12/RES_hh_num!E12)</f>
        <v>2436.3293877863139</v>
      </c>
      <c r="F12" s="72">
        <f>IF(RES_hh_fec!F12=0,0,1000*11630*RES_hh_fec!F12/RES_hh_num!F12)</f>
        <v>1849.4507327073088</v>
      </c>
      <c r="G12" s="72">
        <f>IF(RES_hh_fec!G12=0,0,1000*11630*RES_hh_fec!G12/RES_hh_num!G12)</f>
        <v>1231.9373475602492</v>
      </c>
      <c r="H12" s="72">
        <f>IF(RES_hh_fec!H12=0,0,1000*11630*RES_hh_fec!H12/RES_hh_num!H12)</f>
        <v>1158.6859732501428</v>
      </c>
      <c r="I12" s="72">
        <f>IF(RES_hh_fec!I12=0,0,1000*11630*RES_hh_fec!I12/RES_hh_num!I12)</f>
        <v>1331.1079606008038</v>
      </c>
      <c r="J12" s="72">
        <f>IF(RES_hh_fec!J12=0,0,1000*11630*RES_hh_fec!J12/RES_hh_num!J12)</f>
        <v>919.65433199976974</v>
      </c>
      <c r="K12" s="72">
        <f>IF(RES_hh_fec!K12=0,0,1000*11630*RES_hh_fec!K12/RES_hh_num!K12)</f>
        <v>751.7903034134888</v>
      </c>
      <c r="L12" s="72">
        <f>IF(RES_hh_fec!L12=0,0,1000*11630*RES_hh_fec!L12/RES_hh_num!L12)</f>
        <v>897.86572191564403</v>
      </c>
      <c r="M12" s="72">
        <f>IF(RES_hh_fec!M12=0,0,1000*11630*RES_hh_fec!M12/RES_hh_num!M12)</f>
        <v>846.64445558169029</v>
      </c>
      <c r="N12" s="72">
        <f>IF(RES_hh_fec!N12=0,0,1000*11630*RES_hh_fec!N12/RES_hh_num!N12)</f>
        <v>846.06514864848225</v>
      </c>
      <c r="O12" s="72">
        <f>IF(RES_hh_fec!O12=0,0,1000*11630*RES_hh_fec!O12/RES_hh_num!O12)</f>
        <v>698.31076591196108</v>
      </c>
      <c r="P12" s="72">
        <f>IF(RES_hh_fec!P12=0,0,1000*11630*RES_hh_fec!P12/RES_hh_num!P12)</f>
        <v>674.24601482779235</v>
      </c>
      <c r="Q12" s="72">
        <f>IF(RES_hh_fec!Q12=0,0,1000*11630*RES_hh_fec!Q12/RES_hh_num!Q12)</f>
        <v>622.15080456738315</v>
      </c>
      <c r="R12" s="72">
        <f>IF(RES_hh_fec!R12=0,0,1000*11630*RES_hh_fec!R12/RES_hh_num!R12)</f>
        <v>470.68666543194917</v>
      </c>
      <c r="S12" s="72">
        <f>IF(RES_hh_fec!S12=0,0,1000*11630*RES_hh_fec!S12/RES_hh_num!S12)</f>
        <v>255.19022418309603</v>
      </c>
      <c r="T12" s="72">
        <f>IF(RES_hh_fec!T12=0,0,1000*11630*RES_hh_fec!T12/RES_hh_num!T12)</f>
        <v>959.36608678936818</v>
      </c>
      <c r="U12" s="72">
        <f>IF(RES_hh_fec!U12=0,0,1000*11630*RES_hh_fec!U12/RES_hh_num!U12)</f>
        <v>846.5969015027855</v>
      </c>
      <c r="V12" s="72">
        <f>IF(RES_hh_fec!V12=0,0,1000*11630*RES_hh_fec!V12/RES_hh_num!V12)</f>
        <v>777.81728576978151</v>
      </c>
      <c r="W12" s="72">
        <f>IF(RES_hh_fec!W12=0,0,1000*11630*RES_hh_fec!W12/RES_hh_num!W12)</f>
        <v>775.6895157166864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5950.4176114239799</v>
      </c>
      <c r="C13" s="74">
        <f>IF(RES_hh_fec!C13=0,0,1000*11630*RES_hh_fec!C13/RES_hh_num!C13)</f>
        <v>5975.1974204105636</v>
      </c>
      <c r="D13" s="74">
        <f>IF(RES_hh_fec!D13=0,0,1000*11630*RES_hh_fec!D13/RES_hh_num!D13)</f>
        <v>6474.1146617206705</v>
      </c>
      <c r="E13" s="74">
        <f>IF(RES_hh_fec!E13=0,0,1000*11630*RES_hh_fec!E13/RES_hh_num!E13)</f>
        <v>6389.0736821910705</v>
      </c>
      <c r="F13" s="74">
        <f>IF(RES_hh_fec!F13=0,0,1000*11630*RES_hh_fec!F13/RES_hh_num!F13)</f>
        <v>5701.3927850793816</v>
      </c>
      <c r="G13" s="74">
        <f>IF(RES_hh_fec!G13=0,0,1000*11630*RES_hh_fec!G13/RES_hh_num!G13)</f>
        <v>4689.7173999958104</v>
      </c>
      <c r="H13" s="74">
        <f>IF(RES_hh_fec!H13=0,0,1000*11630*RES_hh_fec!H13/RES_hh_num!H13)</f>
        <v>4839.9777559697641</v>
      </c>
      <c r="I13" s="74">
        <f>IF(RES_hh_fec!I13=0,0,1000*11630*RES_hh_fec!I13/RES_hh_num!I13)</f>
        <v>5626.3347582133547</v>
      </c>
      <c r="J13" s="74">
        <f>IF(RES_hh_fec!J13=0,0,1000*11630*RES_hh_fec!J13/RES_hh_num!J13)</f>
        <v>4575.5540414292773</v>
      </c>
      <c r="K13" s="74">
        <f>IF(RES_hh_fec!K13=0,0,1000*11630*RES_hh_fec!K13/RES_hh_num!K13)</f>
        <v>4159.7214208296036</v>
      </c>
      <c r="L13" s="74">
        <f>IF(RES_hh_fec!L13=0,0,1000*11630*RES_hh_fec!L13/RES_hh_num!L13)</f>
        <v>3883.8825125444873</v>
      </c>
      <c r="M13" s="74">
        <f>IF(RES_hh_fec!M13=0,0,1000*11630*RES_hh_fec!M13/RES_hh_num!M13)</f>
        <v>3816.8735954922977</v>
      </c>
      <c r="N13" s="74">
        <f>IF(RES_hh_fec!N13=0,0,1000*11630*RES_hh_fec!N13/RES_hh_num!N13)</f>
        <v>1756.5266417206215</v>
      </c>
      <c r="O13" s="74">
        <f>IF(RES_hh_fec!O13=0,0,1000*11630*RES_hh_fec!O13/RES_hh_num!O13)</f>
        <v>771.96759826167045</v>
      </c>
      <c r="P13" s="74">
        <f>IF(RES_hh_fec!P13=0,0,1000*11630*RES_hh_fec!P13/RES_hh_num!P13)</f>
        <v>1685.1097960726354</v>
      </c>
      <c r="Q13" s="74">
        <f>IF(RES_hh_fec!Q13=0,0,1000*11630*RES_hh_fec!Q13/RES_hh_num!Q13)</f>
        <v>3343.255483095229</v>
      </c>
      <c r="R13" s="74">
        <f>IF(RES_hh_fec!R13=0,0,1000*11630*RES_hh_fec!R13/RES_hh_num!R13)</f>
        <v>3303.649835823031</v>
      </c>
      <c r="S13" s="74">
        <f>IF(RES_hh_fec!S13=0,0,1000*11630*RES_hh_fec!S13/RES_hh_num!S13)</f>
        <v>3805.3072724991534</v>
      </c>
      <c r="T13" s="74">
        <f>IF(RES_hh_fec!T13=0,0,1000*11630*RES_hh_fec!T13/RES_hh_num!T13)</f>
        <v>3265.1826319936467</v>
      </c>
      <c r="U13" s="74">
        <f>IF(RES_hh_fec!U13=0,0,1000*11630*RES_hh_fec!U13/RES_hh_num!U13)</f>
        <v>4054.6313488547776</v>
      </c>
      <c r="V13" s="74">
        <f>IF(RES_hh_fec!V13=0,0,1000*11630*RES_hh_fec!V13/RES_hh_num!V13)</f>
        <v>4069.5665209947119</v>
      </c>
      <c r="W13" s="74">
        <f>IF(RES_hh_fec!W13=0,0,1000*11630*RES_hh_fec!W13/RES_hh_num!W13)</f>
        <v>3704.283940229564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27.933276489328332</v>
      </c>
      <c r="C14" s="76">
        <f>IF(RES_hh_fec!C14=0,0,1000*11630*RES_hh_fec!C14/RES_hh_num!C14)</f>
        <v>33.038977323773253</v>
      </c>
      <c r="D14" s="76">
        <f>IF(RES_hh_fec!D14=0,0,1000*11630*RES_hh_fec!D14/RES_hh_num!D14)</f>
        <v>36.393637567376324</v>
      </c>
      <c r="E14" s="76">
        <f>IF(RES_hh_fec!E14=0,0,1000*11630*RES_hh_fec!E14/RES_hh_num!E14)</f>
        <v>35.48984221011311</v>
      </c>
      <c r="F14" s="76">
        <f>IF(RES_hh_fec!F14=0,0,1000*11630*RES_hh_fec!F14/RES_hh_num!F14)</f>
        <v>34.230806157964309</v>
      </c>
      <c r="G14" s="76">
        <f>IF(RES_hh_fec!G14=0,0,1000*11630*RES_hh_fec!G14/RES_hh_num!G14)</f>
        <v>29.005910275603465</v>
      </c>
      <c r="H14" s="76">
        <f>IF(RES_hh_fec!H14=0,0,1000*11630*RES_hh_fec!H14/RES_hh_num!H14)</f>
        <v>26.252176689689129</v>
      </c>
      <c r="I14" s="76">
        <f>IF(RES_hh_fec!I14=0,0,1000*11630*RES_hh_fec!I14/RES_hh_num!I14)</f>
        <v>21.693989420437241</v>
      </c>
      <c r="J14" s="76">
        <f>IF(RES_hh_fec!J14=0,0,1000*11630*RES_hh_fec!J14/RES_hh_num!J14)</f>
        <v>17.318568285381556</v>
      </c>
      <c r="K14" s="76">
        <f>IF(RES_hh_fec!K14=0,0,1000*11630*RES_hh_fec!K14/RES_hh_num!K14)</f>
        <v>20.324104858466967</v>
      </c>
      <c r="L14" s="76">
        <f>IF(RES_hh_fec!L14=0,0,1000*11630*RES_hh_fec!L14/RES_hh_num!L14)</f>
        <v>15.971766914140195</v>
      </c>
      <c r="M14" s="76">
        <f>IF(RES_hh_fec!M14=0,0,1000*11630*RES_hh_fec!M14/RES_hh_num!M14)</f>
        <v>21.193860165181761</v>
      </c>
      <c r="N14" s="76">
        <f>IF(RES_hh_fec!N14=0,0,1000*11630*RES_hh_fec!N14/RES_hh_num!N14)</f>
        <v>16.132873303802004</v>
      </c>
      <c r="O14" s="76">
        <f>IF(RES_hh_fec!O14=0,0,1000*11630*RES_hh_fec!O14/RES_hh_num!O14)</f>
        <v>15.410381990988506</v>
      </c>
      <c r="P14" s="76">
        <f>IF(RES_hh_fec!P14=0,0,1000*11630*RES_hh_fec!P14/RES_hh_num!P14)</f>
        <v>17.595214134815006</v>
      </c>
      <c r="Q14" s="76">
        <f>IF(RES_hh_fec!Q14=0,0,1000*11630*RES_hh_fec!Q14/RES_hh_num!Q14)</f>
        <v>19.937915869591695</v>
      </c>
      <c r="R14" s="76">
        <f>IF(RES_hh_fec!R14=0,0,1000*11630*RES_hh_fec!R14/RES_hh_num!R14)</f>
        <v>20.93805668096822</v>
      </c>
      <c r="S14" s="76">
        <f>IF(RES_hh_fec!S14=0,0,1000*11630*RES_hh_fec!S14/RES_hh_num!S14)</f>
        <v>24.255935482091402</v>
      </c>
      <c r="T14" s="76">
        <f>IF(RES_hh_fec!T14=0,0,1000*11630*RES_hh_fec!T14/RES_hh_num!T14)</f>
        <v>18.998442138465382</v>
      </c>
      <c r="U14" s="76">
        <f>IF(RES_hh_fec!U14=0,0,1000*11630*RES_hh_fec!U14/RES_hh_num!U14)</f>
        <v>23.131937444245352</v>
      </c>
      <c r="V14" s="76">
        <f>IF(RES_hh_fec!V14=0,0,1000*11630*RES_hh_fec!V14/RES_hh_num!V14)</f>
        <v>24.515153793530047</v>
      </c>
      <c r="W14" s="76">
        <f>IF(RES_hh_fec!W14=0,0,1000*11630*RES_hh_fec!W14/RES_hh_num!W14)</f>
        <v>22.446836845659004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1295.9971537244041</v>
      </c>
      <c r="C15" s="69">
        <f t="shared" si="0"/>
        <v>1079.2084784469148</v>
      </c>
      <c r="D15" s="69">
        <f t="shared" si="0"/>
        <v>1006.9157471520385</v>
      </c>
      <c r="E15" s="69">
        <f t="shared" si="0"/>
        <v>1124.2587854091876</v>
      </c>
      <c r="F15" s="69">
        <f t="shared" si="0"/>
        <v>974.95080913018182</v>
      </c>
      <c r="G15" s="69">
        <f t="shared" si="0"/>
        <v>984.19593016954286</v>
      </c>
      <c r="H15" s="69">
        <f t="shared" si="0"/>
        <v>1214.5168897287867</v>
      </c>
      <c r="I15" s="69">
        <f t="shared" si="0"/>
        <v>1487.1549626642982</v>
      </c>
      <c r="J15" s="69">
        <f t="shared" si="0"/>
        <v>1579.4079093959353</v>
      </c>
      <c r="K15" s="69">
        <f t="shared" si="0"/>
        <v>1516.8907035804759</v>
      </c>
      <c r="L15" s="69">
        <f t="shared" si="0"/>
        <v>1592.6306808174743</v>
      </c>
      <c r="M15" s="69">
        <f t="shared" si="0"/>
        <v>1349.4621233532405</v>
      </c>
      <c r="N15" s="69">
        <f t="shared" si="0"/>
        <v>1598.971328660532</v>
      </c>
      <c r="O15" s="69">
        <f t="shared" si="0"/>
        <v>1306.5555938584328</v>
      </c>
      <c r="P15" s="69">
        <f t="shared" si="0"/>
        <v>1143.072513081815</v>
      </c>
      <c r="Q15" s="69">
        <f t="shared" si="0"/>
        <v>1196.4956919537951</v>
      </c>
      <c r="R15" s="69">
        <f t="shared" si="0"/>
        <v>1321.495314789667</v>
      </c>
      <c r="S15" s="69">
        <f t="shared" si="0"/>
        <v>1224.8944817697582</v>
      </c>
      <c r="T15" s="69">
        <f t="shared" si="0"/>
        <v>1340.0533616804541</v>
      </c>
      <c r="U15" s="69">
        <f t="shared" si="0"/>
        <v>1336.0009397535521</v>
      </c>
      <c r="V15" s="69">
        <f t="shared" si="0"/>
        <v>1287.0158100419289</v>
      </c>
      <c r="W15" s="69">
        <f t="shared" si="0"/>
        <v>1272.5020000337104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1295.9971537244041</v>
      </c>
      <c r="C16" s="72">
        <f>IF(RES_hh_fec!C16=0,0,1000*11630*RES_hh_fec!C16/RES_hh_num!C$3)</f>
        <v>1079.2084784469148</v>
      </c>
      <c r="D16" s="72">
        <f>IF(RES_hh_fec!D16=0,0,1000*11630*RES_hh_fec!D16/RES_hh_num!D$3)</f>
        <v>1006.9157471520385</v>
      </c>
      <c r="E16" s="72">
        <f>IF(RES_hh_fec!E16=0,0,1000*11630*RES_hh_fec!E16/RES_hh_num!E$3)</f>
        <v>1124.2587854091876</v>
      </c>
      <c r="F16" s="72">
        <f>IF(RES_hh_fec!F16=0,0,1000*11630*RES_hh_fec!F16/RES_hh_num!F$3)</f>
        <v>974.95080913018182</v>
      </c>
      <c r="G16" s="72">
        <f>IF(RES_hh_fec!G16=0,0,1000*11630*RES_hh_fec!G16/RES_hh_num!G$3)</f>
        <v>984.19593016954286</v>
      </c>
      <c r="H16" s="72">
        <f>IF(RES_hh_fec!H16=0,0,1000*11630*RES_hh_fec!H16/RES_hh_num!H$3)</f>
        <v>1214.5168897287867</v>
      </c>
      <c r="I16" s="72">
        <f>IF(RES_hh_fec!I16=0,0,1000*11630*RES_hh_fec!I16/RES_hh_num!I$3)</f>
        <v>1487.1549626642982</v>
      </c>
      <c r="J16" s="72">
        <f>IF(RES_hh_fec!J16=0,0,1000*11630*RES_hh_fec!J16/RES_hh_num!J$3)</f>
        <v>1579.4079093959353</v>
      </c>
      <c r="K16" s="72">
        <f>IF(RES_hh_fec!K16=0,0,1000*11630*RES_hh_fec!K16/RES_hh_num!K$3)</f>
        <v>1516.8907035804759</v>
      </c>
      <c r="L16" s="72">
        <f>IF(RES_hh_fec!L16=0,0,1000*11630*RES_hh_fec!L16/RES_hh_num!L$3)</f>
        <v>1592.6306808174743</v>
      </c>
      <c r="M16" s="72">
        <f>IF(RES_hh_fec!M16=0,0,1000*11630*RES_hh_fec!M16/RES_hh_num!M$3)</f>
        <v>1349.4621233532405</v>
      </c>
      <c r="N16" s="72">
        <f>IF(RES_hh_fec!N16=0,0,1000*11630*RES_hh_fec!N16/RES_hh_num!N$3)</f>
        <v>1598.971328660532</v>
      </c>
      <c r="O16" s="72">
        <f>IF(RES_hh_fec!O16=0,0,1000*11630*RES_hh_fec!O16/RES_hh_num!O$3)</f>
        <v>1306.5555938584328</v>
      </c>
      <c r="P16" s="72">
        <f>IF(RES_hh_fec!P16=0,0,1000*11630*RES_hh_fec!P16/RES_hh_num!P$3)</f>
        <v>1143.072513081815</v>
      </c>
      <c r="Q16" s="72">
        <f>IF(RES_hh_fec!Q16=0,0,1000*11630*RES_hh_fec!Q16/RES_hh_num!Q$3)</f>
        <v>1196.4956919537951</v>
      </c>
      <c r="R16" s="72">
        <f>IF(RES_hh_fec!R16=0,0,1000*11630*RES_hh_fec!R16/RES_hh_num!R$3)</f>
        <v>1321.495314789667</v>
      </c>
      <c r="S16" s="72">
        <f>IF(RES_hh_fec!S16=0,0,1000*11630*RES_hh_fec!S16/RES_hh_num!S$3)</f>
        <v>1224.8944817697582</v>
      </c>
      <c r="T16" s="72">
        <f>IF(RES_hh_fec!T16=0,0,1000*11630*RES_hh_fec!T16/RES_hh_num!T$3)</f>
        <v>1340.0533616804541</v>
      </c>
      <c r="U16" s="72">
        <f>IF(RES_hh_fec!U16=0,0,1000*11630*RES_hh_fec!U16/RES_hh_num!U$3)</f>
        <v>1336.0009397535521</v>
      </c>
      <c r="V16" s="72">
        <f>IF(RES_hh_fec!V16=0,0,1000*11630*RES_hh_fec!V16/RES_hh_num!V$3)</f>
        <v>1287.0158100419289</v>
      </c>
      <c r="W16" s="72">
        <f>IF(RES_hh_fec!W16=0,0,1000*11630*RES_hh_fec!W16/RES_hh_num!W$3)</f>
        <v>1272.5020000337104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2429.2018654347353</v>
      </c>
      <c r="C17" s="69">
        <f>IF(RES_hh_fec!C17=0,0,1000*11630*RES_hh_fec!C17/RES_hh_num!C17)</f>
        <v>2236.1665849319829</v>
      </c>
      <c r="D17" s="69">
        <f>IF(RES_hh_fec!D17=0,0,1000*11630*RES_hh_fec!D17/RES_hh_num!D17)</f>
        <v>2527.4877221380179</v>
      </c>
      <c r="E17" s="69">
        <f>IF(RES_hh_fec!E17=0,0,1000*11630*RES_hh_fec!E17/RES_hh_num!E17)</f>
        <v>2797.2365256654416</v>
      </c>
      <c r="F17" s="69">
        <f>IF(RES_hh_fec!F17=0,0,1000*11630*RES_hh_fec!F17/RES_hh_num!F17)</f>
        <v>2891.4791930801462</v>
      </c>
      <c r="G17" s="69">
        <f>IF(RES_hh_fec!G17=0,0,1000*11630*RES_hh_fec!G17/RES_hh_num!G17)</f>
        <v>3229.0466445010102</v>
      </c>
      <c r="H17" s="69">
        <f>IF(RES_hh_fec!H17=0,0,1000*11630*RES_hh_fec!H17/RES_hh_num!H17)</f>
        <v>3182.5280515581771</v>
      </c>
      <c r="I17" s="69">
        <f>IF(RES_hh_fec!I17=0,0,1000*11630*RES_hh_fec!I17/RES_hh_num!I17)</f>
        <v>3455.2822585786689</v>
      </c>
      <c r="J17" s="69">
        <f>IF(RES_hh_fec!J17=0,0,1000*11630*RES_hh_fec!J17/RES_hh_num!J17)</f>
        <v>3308.9843370401104</v>
      </c>
      <c r="K17" s="69">
        <f>IF(RES_hh_fec!K17=0,0,1000*11630*RES_hh_fec!K17/RES_hh_num!K17)</f>
        <v>3299.6987108451381</v>
      </c>
      <c r="L17" s="69">
        <f>IF(RES_hh_fec!L17=0,0,1000*11630*RES_hh_fec!L17/RES_hh_num!L17)</f>
        <v>3207.8610016885946</v>
      </c>
      <c r="M17" s="69">
        <f>IF(RES_hh_fec!M17=0,0,1000*11630*RES_hh_fec!M17/RES_hh_num!M17)</f>
        <v>3213.698085875355</v>
      </c>
      <c r="N17" s="69">
        <f>IF(RES_hh_fec!N17=0,0,1000*11630*RES_hh_fec!N17/RES_hh_num!N17)</f>
        <v>2908.764183444473</v>
      </c>
      <c r="O17" s="69">
        <f>IF(RES_hh_fec!O17=0,0,1000*11630*RES_hh_fec!O17/RES_hh_num!O17)</f>
        <v>2492.6714212057527</v>
      </c>
      <c r="P17" s="69">
        <f>IF(RES_hh_fec!P17=0,0,1000*11630*RES_hh_fec!P17/RES_hh_num!P17)</f>
        <v>2468.2305590115179</v>
      </c>
      <c r="Q17" s="69">
        <f>IF(RES_hh_fec!Q17=0,0,1000*11630*RES_hh_fec!Q17/RES_hh_num!Q17)</f>
        <v>2635.4581048864407</v>
      </c>
      <c r="R17" s="69">
        <f>IF(RES_hh_fec!R17=0,0,1000*11630*RES_hh_fec!R17/RES_hh_num!R17)</f>
        <v>2768.5448030408538</v>
      </c>
      <c r="S17" s="69">
        <f>IF(RES_hh_fec!S17=0,0,1000*11630*RES_hh_fec!S17/RES_hh_num!S17)</f>
        <v>2970.9679452001128</v>
      </c>
      <c r="T17" s="69">
        <f>IF(RES_hh_fec!T17=0,0,1000*11630*RES_hh_fec!T17/RES_hh_num!T17)</f>
        <v>2835.2484645565692</v>
      </c>
      <c r="U17" s="69">
        <f>IF(RES_hh_fec!U17=0,0,1000*11630*RES_hh_fec!U17/RES_hh_num!U17)</f>
        <v>2829.2776414311388</v>
      </c>
      <c r="V17" s="69">
        <f>IF(RES_hh_fec!V17=0,0,1000*11630*RES_hh_fec!V17/RES_hh_num!V17)</f>
        <v>2871.259028475909</v>
      </c>
      <c r="W17" s="69">
        <f>IF(RES_hh_fec!W17=0,0,1000*11630*RES_hh_fec!W17/RES_hh_num!W17)</f>
        <v>2838.9416573818394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4422.335126805182</v>
      </c>
      <c r="C19" s="72">
        <f>IF(RES_hh_fec!C19=0,0,1000*11630*RES_hh_fec!C19/RES_hh_num!C19)</f>
        <v>4260.6328744317043</v>
      </c>
      <c r="D19" s="72">
        <f>IF(RES_hh_fec!D19=0,0,1000*11630*RES_hh_fec!D19/RES_hh_num!D19)</f>
        <v>4590.5384483683711</v>
      </c>
      <c r="E19" s="72">
        <f>IF(RES_hh_fec!E19=0,0,1000*11630*RES_hh_fec!E19/RES_hh_num!E19)</f>
        <v>4868.7260246728056</v>
      </c>
      <c r="F19" s="72">
        <f>IF(RES_hh_fec!F19=0,0,1000*11630*RES_hh_fec!F19/RES_hh_num!F19)</f>
        <v>4985.1097907670146</v>
      </c>
      <c r="G19" s="72">
        <f>IF(RES_hh_fec!G19=0,0,1000*11630*RES_hh_fec!G19/RES_hh_num!G19)</f>
        <v>5462.2867957768167</v>
      </c>
      <c r="H19" s="72">
        <f>IF(RES_hh_fec!H19=0,0,1000*11630*RES_hh_fec!H19/RES_hh_num!H19)</f>
        <v>5481.4909185024535</v>
      </c>
      <c r="I19" s="72">
        <f>IF(RES_hh_fec!I19=0,0,1000*11630*RES_hh_fec!I19/RES_hh_num!I19)</f>
        <v>5622.286442744914</v>
      </c>
      <c r="J19" s="72">
        <f>IF(RES_hh_fec!J19=0,0,1000*11630*RES_hh_fec!J19/RES_hh_num!J19)</f>
        <v>5777.3337788719846</v>
      </c>
      <c r="K19" s="72">
        <f>IF(RES_hh_fec!K19=0,0,1000*11630*RES_hh_fec!K19/RES_hh_num!K19)</f>
        <v>5761.0144946346982</v>
      </c>
      <c r="L19" s="72">
        <f>IF(RES_hh_fec!L19=0,0,1000*11630*RES_hh_fec!L19/RES_hh_num!L19)</f>
        <v>5550.5904526123777</v>
      </c>
      <c r="M19" s="72">
        <f>IF(RES_hh_fec!M19=0,0,1000*11630*RES_hh_fec!M19/RES_hh_num!M19)</f>
        <v>5299.6871568915203</v>
      </c>
      <c r="N19" s="72">
        <f>IF(RES_hh_fec!N19=0,0,1000*11630*RES_hh_fec!N19/RES_hh_num!N19)</f>
        <v>4822.6106391081412</v>
      </c>
      <c r="O19" s="72">
        <f>IF(RES_hh_fec!O19=0,0,1000*11630*RES_hh_fec!O19/RES_hh_num!O19)</f>
        <v>4375.1020872986483</v>
      </c>
      <c r="P19" s="72">
        <f>IF(RES_hh_fec!P19=0,0,1000*11630*RES_hh_fec!P19/RES_hh_num!P19)</f>
        <v>4779.7148579809418</v>
      </c>
      <c r="Q19" s="72">
        <f>IF(RES_hh_fec!Q19=0,0,1000*11630*RES_hh_fec!Q19/RES_hh_num!Q19)</f>
        <v>4269.9927389291188</v>
      </c>
      <c r="R19" s="72">
        <f>IF(RES_hh_fec!R19=0,0,1000*11630*RES_hh_fec!R19/RES_hh_num!R19)</f>
        <v>4255.6319321418168</v>
      </c>
      <c r="S19" s="72">
        <f>IF(RES_hh_fec!S19=0,0,1000*11630*RES_hh_fec!S19/RES_hh_num!S19)</f>
        <v>4269.6367486338604</v>
      </c>
      <c r="T19" s="72">
        <f>IF(RES_hh_fec!T19=0,0,1000*11630*RES_hh_fec!T19/RES_hh_num!T19)</f>
        <v>4041.4260788228739</v>
      </c>
      <c r="U19" s="72">
        <f>IF(RES_hh_fec!U19=0,0,1000*11630*RES_hh_fec!U19/RES_hh_num!U19)</f>
        <v>3810.1197634796549</v>
      </c>
      <c r="V19" s="72">
        <f>IF(RES_hh_fec!V19=0,0,1000*11630*RES_hh_fec!V19/RES_hh_num!V19)</f>
        <v>3565.7273603082845</v>
      </c>
      <c r="W19" s="72">
        <f>IF(RES_hh_fec!W19=0,0,1000*11630*RES_hh_fec!W19/RES_hh_num!W19)</f>
        <v>4365.9588220456562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4556.0499284462603</v>
      </c>
      <c r="C20" s="72">
        <f>IF(RES_hh_fec!C20=0,0,1000*11630*RES_hh_fec!C20/RES_hh_num!C20)</f>
        <v>4178.9982272373609</v>
      </c>
      <c r="D20" s="72">
        <f>IF(RES_hh_fec!D20=0,0,1000*11630*RES_hh_fec!D20/RES_hh_num!D20)</f>
        <v>4577.9843106768813</v>
      </c>
      <c r="E20" s="72">
        <f>IF(RES_hh_fec!E20=0,0,1000*11630*RES_hh_fec!E20/RES_hh_num!E20)</f>
        <v>5009.959846768802</v>
      </c>
      <c r="F20" s="72">
        <f>IF(RES_hh_fec!F20=0,0,1000*11630*RES_hh_fec!F20/RES_hh_num!F20)</f>
        <v>5023.0775000513777</v>
      </c>
      <c r="G20" s="72">
        <f>IF(RES_hh_fec!G20=0,0,1000*11630*RES_hh_fec!G20/RES_hh_num!G20)</f>
        <v>5190.6497138950608</v>
      </c>
      <c r="H20" s="72">
        <f>IF(RES_hh_fec!H20=0,0,1000*11630*RES_hh_fec!H20/RES_hh_num!H20)</f>
        <v>5859.0291239048265</v>
      </c>
      <c r="I20" s="72">
        <f>IF(RES_hh_fec!I20=0,0,1000*11630*RES_hh_fec!I20/RES_hh_num!I20)</f>
        <v>6195.087525830193</v>
      </c>
      <c r="J20" s="72">
        <f>IF(RES_hh_fec!J20=0,0,1000*11630*RES_hh_fec!J20/RES_hh_num!J20)</f>
        <v>5932.5734224758407</v>
      </c>
      <c r="K20" s="72">
        <f>IF(RES_hh_fec!K20=0,0,1000*11630*RES_hh_fec!K20/RES_hh_num!K20)</f>
        <v>5901.6739865504915</v>
      </c>
      <c r="L20" s="72">
        <f>IF(RES_hh_fec!L20=0,0,1000*11630*RES_hh_fec!L20/RES_hh_num!L20)</f>
        <v>5735.0611838255163</v>
      </c>
      <c r="M20" s="72">
        <f>IF(RES_hh_fec!M20=0,0,1000*11630*RES_hh_fec!M20/RES_hh_num!M20)</f>
        <v>5443.6427345831353</v>
      </c>
      <c r="N20" s="72">
        <f>IF(RES_hh_fec!N20=0,0,1000*11630*RES_hh_fec!N20/RES_hh_num!N20)</f>
        <v>4972.1457684071984</v>
      </c>
      <c r="O20" s="72">
        <f>IF(RES_hh_fec!O20=0,0,1000*11630*RES_hh_fec!O20/RES_hh_num!O20)</f>
        <v>4606.4796907159252</v>
      </c>
      <c r="P20" s="72">
        <f>IF(RES_hh_fec!P20=0,0,1000*11630*RES_hh_fec!P20/RES_hh_num!P20)</f>
        <v>4817.3675974211783</v>
      </c>
      <c r="Q20" s="72">
        <f>IF(RES_hh_fec!Q20=0,0,1000*11630*RES_hh_fec!Q20/RES_hh_num!Q20)</f>
        <v>4651.5254847247688</v>
      </c>
      <c r="R20" s="72">
        <f>IF(RES_hh_fec!R20=0,0,1000*11630*RES_hh_fec!R20/RES_hh_num!R20)</f>
        <v>4538.0145906008684</v>
      </c>
      <c r="S20" s="72">
        <f>IF(RES_hh_fec!S20=0,0,1000*11630*RES_hh_fec!S20/RES_hh_num!S20)</f>
        <v>4572.2827903894749</v>
      </c>
      <c r="T20" s="72">
        <f>IF(RES_hh_fec!T20=0,0,1000*11630*RES_hh_fec!T20/RES_hh_num!T20)</f>
        <v>4032.7036434986785</v>
      </c>
      <c r="U20" s="72">
        <f>IF(RES_hh_fec!U20=0,0,1000*11630*RES_hh_fec!U20/RES_hh_num!U20)</f>
        <v>5135.1539715217004</v>
      </c>
      <c r="V20" s="72">
        <f>IF(RES_hh_fec!V20=0,0,1000*11630*RES_hh_fec!V20/RES_hh_num!V20)</f>
        <v>4968.9031285337342</v>
      </c>
      <c r="W20" s="72">
        <f>IF(RES_hh_fec!W20=0,0,1000*11630*RES_hh_fec!W20/RES_hh_num!W20)</f>
        <v>4140.629351155666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0</v>
      </c>
      <c r="C21" s="72">
        <f>IF(RES_hh_fec!C21=0,0,1000*11630*RES_hh_fec!C21/RES_hh_num!C21)</f>
        <v>0</v>
      </c>
      <c r="D21" s="72">
        <f>IF(RES_hh_fec!D21=0,0,1000*11630*RES_hh_fec!D21/RES_hh_num!D21)</f>
        <v>0</v>
      </c>
      <c r="E21" s="72">
        <f>IF(RES_hh_fec!E21=0,0,1000*11630*RES_hh_fec!E21/RES_hh_num!E21)</f>
        <v>0</v>
      </c>
      <c r="F21" s="72">
        <f>IF(RES_hh_fec!F21=0,0,1000*11630*RES_hh_fec!F21/RES_hh_num!F21)</f>
        <v>0</v>
      </c>
      <c r="G21" s="72">
        <f>IF(RES_hh_fec!G21=0,0,1000*11630*RES_hh_fec!G21/RES_hh_num!G21)</f>
        <v>0</v>
      </c>
      <c r="H21" s="72">
        <f>IF(RES_hh_fec!H21=0,0,1000*11630*RES_hh_fec!H21/RES_hh_num!H21)</f>
        <v>0</v>
      </c>
      <c r="I21" s="72">
        <f>IF(RES_hh_fec!I21=0,0,1000*11630*RES_hh_fec!I21/RES_hh_num!I21)</f>
        <v>0</v>
      </c>
      <c r="J21" s="72">
        <f>IF(RES_hh_fec!J21=0,0,1000*11630*RES_hh_fec!J21/RES_hh_num!J21)</f>
        <v>0</v>
      </c>
      <c r="K21" s="72">
        <f>IF(RES_hh_fec!K21=0,0,1000*11630*RES_hh_fec!K21/RES_hh_num!K21)</f>
        <v>0</v>
      </c>
      <c r="L21" s="72">
        <f>IF(RES_hh_fec!L21=0,0,1000*11630*RES_hh_fec!L21/RES_hh_num!L21)</f>
        <v>0</v>
      </c>
      <c r="M21" s="72">
        <f>IF(RES_hh_fec!M21=0,0,1000*11630*RES_hh_fec!M21/RES_hh_num!M21)</f>
        <v>0</v>
      </c>
      <c r="N21" s="72">
        <f>IF(RES_hh_fec!N21=0,0,1000*11630*RES_hh_fec!N21/RES_hh_num!N21)</f>
        <v>0</v>
      </c>
      <c r="O21" s="72">
        <f>IF(RES_hh_fec!O21=0,0,1000*11630*RES_hh_fec!O21/RES_hh_num!O21)</f>
        <v>0</v>
      </c>
      <c r="P21" s="72">
        <f>IF(RES_hh_fec!P21=0,0,1000*11630*RES_hh_fec!P21/RES_hh_num!P21)</f>
        <v>0</v>
      </c>
      <c r="Q21" s="72">
        <f>IF(RES_hh_fec!Q21=0,0,1000*11630*RES_hh_fec!Q21/RES_hh_num!Q21)</f>
        <v>0</v>
      </c>
      <c r="R21" s="72">
        <f>IF(RES_hh_fec!R21=0,0,1000*11630*RES_hh_fec!R21/RES_hh_num!R21)</f>
        <v>0</v>
      </c>
      <c r="S21" s="72">
        <f>IF(RES_hh_fec!S21=0,0,1000*11630*RES_hh_fec!S21/RES_hh_num!S21)</f>
        <v>0</v>
      </c>
      <c r="T21" s="72">
        <f>IF(RES_hh_fec!T21=0,0,1000*11630*RES_hh_fec!T21/RES_hh_num!T21)</f>
        <v>0</v>
      </c>
      <c r="U21" s="72">
        <f>IF(RES_hh_fec!U21=0,0,1000*11630*RES_hh_fec!U21/RES_hh_num!U21)</f>
        <v>0</v>
      </c>
      <c r="V21" s="72">
        <f>IF(RES_hh_fec!V21=0,0,1000*11630*RES_hh_fec!V21/RES_hh_num!V21)</f>
        <v>0</v>
      </c>
      <c r="W21" s="72">
        <f>IF(RES_hh_fec!W21=0,0,1000*11630*RES_hh_fec!W21/RES_hh_num!W21)</f>
        <v>0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3965.9546300899292</v>
      </c>
      <c r="C22" s="72">
        <f>IF(RES_hh_fec!C22=0,0,1000*11630*RES_hh_fec!C22/RES_hh_num!C22)</f>
        <v>3654.3232317197594</v>
      </c>
      <c r="D22" s="72">
        <f>IF(RES_hh_fec!D22=0,0,1000*11630*RES_hh_fec!D22/RES_hh_num!D22)</f>
        <v>3931.2259156675873</v>
      </c>
      <c r="E22" s="72">
        <f>IF(RES_hh_fec!E22=0,0,1000*11630*RES_hh_fec!E22/RES_hh_num!E22)</f>
        <v>3430.8763762578915</v>
      </c>
      <c r="F22" s="72">
        <f>IF(RES_hh_fec!F22=0,0,1000*11630*RES_hh_fec!F22/RES_hh_num!F22)</f>
        <v>3578.1268880312537</v>
      </c>
      <c r="G22" s="72">
        <f>IF(RES_hh_fec!G22=0,0,1000*11630*RES_hh_fec!G22/RES_hh_num!G22)</f>
        <v>4096.9015255284767</v>
      </c>
      <c r="H22" s="72">
        <f>IF(RES_hh_fec!H22=0,0,1000*11630*RES_hh_fec!H22/RES_hh_num!H22)</f>
        <v>3378.2174767481938</v>
      </c>
      <c r="I22" s="72">
        <f>IF(RES_hh_fec!I22=0,0,1000*11630*RES_hh_fec!I22/RES_hh_num!I22)</f>
        <v>3630.8903427558762</v>
      </c>
      <c r="J22" s="72">
        <f>IF(RES_hh_fec!J22=0,0,1000*11630*RES_hh_fec!J22/RES_hh_num!J22)</f>
        <v>4559.04168048265</v>
      </c>
      <c r="K22" s="72">
        <f>IF(RES_hh_fec!K22=0,0,1000*11630*RES_hh_fec!K22/RES_hh_num!K22)</f>
        <v>4692.8580140100312</v>
      </c>
      <c r="L22" s="72">
        <f>IF(RES_hh_fec!L22=0,0,1000*11630*RES_hh_fec!L22/RES_hh_num!L22)</f>
        <v>3616.9803420418089</v>
      </c>
      <c r="M22" s="72">
        <f>IF(RES_hh_fec!M22=0,0,1000*11630*RES_hh_fec!M22/RES_hh_num!M22)</f>
        <v>3754.5951742531074</v>
      </c>
      <c r="N22" s="72">
        <f>IF(RES_hh_fec!N22=0,0,1000*11630*RES_hh_fec!N22/RES_hh_num!N22)</f>
        <v>3449.0165274347496</v>
      </c>
      <c r="O22" s="72">
        <f>IF(RES_hh_fec!O22=0,0,1000*11630*RES_hh_fec!O22/RES_hh_num!O22)</f>
        <v>3127.6600500788809</v>
      </c>
      <c r="P22" s="72">
        <f>IF(RES_hh_fec!P22=0,0,1000*11630*RES_hh_fec!P22/RES_hh_num!P22)</f>
        <v>3360.4424130270818</v>
      </c>
      <c r="Q22" s="72">
        <f>IF(RES_hh_fec!Q22=0,0,1000*11630*RES_hh_fec!Q22/RES_hh_num!Q22)</f>
        <v>3235.3723411090787</v>
      </c>
      <c r="R22" s="72">
        <f>IF(RES_hh_fec!R22=0,0,1000*11630*RES_hh_fec!R22/RES_hh_num!R22)</f>
        <v>3353.2077293447837</v>
      </c>
      <c r="S22" s="72">
        <f>IF(RES_hh_fec!S22=0,0,1000*11630*RES_hh_fec!S22/RES_hh_num!S22)</f>
        <v>3476.5634277341924</v>
      </c>
      <c r="T22" s="72">
        <f>IF(RES_hh_fec!T22=0,0,1000*11630*RES_hh_fec!T22/RES_hh_num!T22)</f>
        <v>3336.5821962313194</v>
      </c>
      <c r="U22" s="72">
        <f>IF(RES_hh_fec!U22=0,0,1000*11630*RES_hh_fec!U22/RES_hh_num!U22)</f>
        <v>3390.9853249475887</v>
      </c>
      <c r="V22" s="72">
        <f>IF(RES_hh_fec!V22=0,0,1000*11630*RES_hh_fec!V22/RES_hh_num!V22)</f>
        <v>3317.3572459286747</v>
      </c>
      <c r="W22" s="72">
        <f>IF(RES_hh_fec!W22=0,0,1000*11630*RES_hh_fec!W22/RES_hh_num!W22)</f>
        <v>3114.7875816993464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612.26708728443168</v>
      </c>
      <c r="C25" s="74">
        <f>IF(RES_hh_fec!C25=0,0,1000*11630*RES_hh_fec!C25/RES_hh_num!C25)</f>
        <v>518.62125303586799</v>
      </c>
      <c r="D25" s="74">
        <f>IF(RES_hh_fec!D25=0,0,1000*11630*RES_hh_fec!D25/RES_hh_num!D25)</f>
        <v>816.82167776035544</v>
      </c>
      <c r="E25" s="74">
        <f>IF(RES_hh_fec!E25=0,0,1000*11630*RES_hh_fec!E25/RES_hh_num!E25)</f>
        <v>1088.0882666830564</v>
      </c>
      <c r="F25" s="74">
        <f>IF(RES_hh_fec!F25=0,0,1000*11630*RES_hh_fec!F25/RES_hh_num!F25)</f>
        <v>1084.1290304249603</v>
      </c>
      <c r="G25" s="74">
        <f>IF(RES_hh_fec!G25=0,0,1000*11630*RES_hh_fec!G25/RES_hh_num!G25)</f>
        <v>1404.4468236714174</v>
      </c>
      <c r="H25" s="74">
        <f>IF(RES_hh_fec!H25=0,0,1000*11630*RES_hh_fec!H25/RES_hh_num!H25)</f>
        <v>1269.2417833278062</v>
      </c>
      <c r="I25" s="74">
        <f>IF(RES_hh_fec!I25=0,0,1000*11630*RES_hh_fec!I25/RES_hh_num!I25)</f>
        <v>1186.7204813665342</v>
      </c>
      <c r="J25" s="74">
        <f>IF(RES_hh_fec!J25=0,0,1000*11630*RES_hh_fec!J25/RES_hh_num!J25)</f>
        <v>1095.9555506215897</v>
      </c>
      <c r="K25" s="74">
        <f>IF(RES_hh_fec!K25=0,0,1000*11630*RES_hh_fec!K25/RES_hh_num!K25)</f>
        <v>1090.433637558084</v>
      </c>
      <c r="L25" s="74">
        <f>IF(RES_hh_fec!L25=0,0,1000*11630*RES_hh_fec!L25/RES_hh_num!L25)</f>
        <v>959.48209641118638</v>
      </c>
      <c r="M25" s="74">
        <f>IF(RES_hh_fec!M25=0,0,1000*11630*RES_hh_fec!M25/RES_hh_num!M25)</f>
        <v>972.57475171583724</v>
      </c>
      <c r="N25" s="74">
        <f>IF(RES_hh_fec!N25=0,0,1000*11630*RES_hh_fec!N25/RES_hh_num!N25)</f>
        <v>660.50009708921732</v>
      </c>
      <c r="O25" s="74">
        <f>IF(RES_hh_fec!O25=0,0,1000*11630*RES_hh_fec!O25/RES_hh_num!O25)</f>
        <v>207.78810077145758</v>
      </c>
      <c r="P25" s="74">
        <f>IF(RES_hh_fec!P25=0,0,1000*11630*RES_hh_fec!P25/RES_hh_num!P25)</f>
        <v>156.90711708449345</v>
      </c>
      <c r="Q25" s="74">
        <f>IF(RES_hh_fec!Q25=0,0,1000*11630*RES_hh_fec!Q25/RES_hh_num!Q25)</f>
        <v>288.73101676059213</v>
      </c>
      <c r="R25" s="74">
        <f>IF(RES_hh_fec!R25=0,0,1000*11630*RES_hh_fec!R25/RES_hh_num!R25)</f>
        <v>383.82633288780119</v>
      </c>
      <c r="S25" s="74">
        <f>IF(RES_hh_fec!S25=0,0,1000*11630*RES_hh_fec!S25/RES_hh_num!S25)</f>
        <v>580.56497733361221</v>
      </c>
      <c r="T25" s="74">
        <f>IF(RES_hh_fec!T25=0,0,1000*11630*RES_hh_fec!T25/RES_hh_num!T25)</f>
        <v>447.61800210734225</v>
      </c>
      <c r="U25" s="74">
        <f>IF(RES_hh_fec!U25=0,0,1000*11630*RES_hh_fec!U25/RES_hh_num!U25)</f>
        <v>362.53085288615023</v>
      </c>
      <c r="V25" s="74">
        <f>IF(RES_hh_fec!V25=0,0,1000*11630*RES_hh_fec!V25/RES_hh_num!V25)</f>
        <v>415.19747019448715</v>
      </c>
      <c r="W25" s="74">
        <f>IF(RES_hh_fec!W25=0,0,1000*11630*RES_hh_fec!W25/RES_hh_num!W25)</f>
        <v>409.04562094298973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1697.5397886768428</v>
      </c>
      <c r="C26" s="77">
        <f>IF(RES_hh_fec!C26=0,0,1000*11630*RES_hh_fec!C26/RES_hh_num!C26)</f>
        <v>1607.5540863894942</v>
      </c>
      <c r="D26" s="77">
        <f>IF(RES_hh_fec!D26=0,0,1000*11630*RES_hh_fec!D26/RES_hh_num!D26)</f>
        <v>1601.1233929365046</v>
      </c>
      <c r="E26" s="77">
        <f>IF(RES_hh_fec!E26=0,0,1000*11630*RES_hh_fec!E26/RES_hh_num!E26)</f>
        <v>1599.6476111818192</v>
      </c>
      <c r="F26" s="77">
        <f>IF(RES_hh_fec!F26=0,0,1000*11630*RES_hh_fec!F26/RES_hh_num!F26)</f>
        <v>1704.1890554252318</v>
      </c>
      <c r="G26" s="77">
        <f>IF(RES_hh_fec!G26=0,0,1000*11630*RES_hh_fec!G26/RES_hh_num!G26)</f>
        <v>1726.6646986884832</v>
      </c>
      <c r="H26" s="77">
        <f>IF(RES_hh_fec!H26=0,0,1000*11630*RES_hh_fec!H26/RES_hh_num!H26)</f>
        <v>1792.6221335992022</v>
      </c>
      <c r="I26" s="77">
        <f>IF(RES_hh_fec!I26=0,0,1000*11630*RES_hh_fec!I26/RES_hh_num!I26)</f>
        <v>2148.2726401242585</v>
      </c>
      <c r="J26" s="77">
        <f>IF(RES_hh_fec!J26=0,0,1000*11630*RES_hh_fec!J26/RES_hh_num!J26)</f>
        <v>2094.1517462380871</v>
      </c>
      <c r="K26" s="77">
        <f>IF(RES_hh_fec!K26=0,0,1000*11630*RES_hh_fec!K26/RES_hh_num!K26)</f>
        <v>2092.2642867845643</v>
      </c>
      <c r="L26" s="77">
        <f>IF(RES_hh_fec!L26=0,0,1000*11630*RES_hh_fec!L26/RES_hh_num!L26)</f>
        <v>2136.1128294829946</v>
      </c>
      <c r="M26" s="77">
        <f>IF(RES_hh_fec!M26=0,0,1000*11630*RES_hh_fec!M26/RES_hh_num!M26)</f>
        <v>2139.1336764386087</v>
      </c>
      <c r="N26" s="77">
        <f>IF(RES_hh_fec!N26=0,0,1000*11630*RES_hh_fec!N26/RES_hh_num!N26)</f>
        <v>2145.2511710547565</v>
      </c>
      <c r="O26" s="77">
        <f>IF(RES_hh_fec!O26=0,0,1000*11630*RES_hh_fec!O26/RES_hh_num!O26)</f>
        <v>2188.4338291290665</v>
      </c>
      <c r="P26" s="77">
        <f>IF(RES_hh_fec!P26=0,0,1000*11630*RES_hh_fec!P26/RES_hh_num!P26)</f>
        <v>2223.532581242634</v>
      </c>
      <c r="Q26" s="77">
        <f>IF(RES_hh_fec!Q26=0,0,1000*11630*RES_hh_fec!Q26/RES_hh_num!Q26)</f>
        <v>2270.6619053260447</v>
      </c>
      <c r="R26" s="77">
        <f>IF(RES_hh_fec!R26=0,0,1000*11630*RES_hh_fec!R26/RES_hh_num!R26)</f>
        <v>2315.0753785910538</v>
      </c>
      <c r="S26" s="77">
        <f>IF(RES_hh_fec!S26=0,0,1000*11630*RES_hh_fec!S26/RES_hh_num!S26)</f>
        <v>2326.9727181907783</v>
      </c>
      <c r="T26" s="77">
        <f>IF(RES_hh_fec!T26=0,0,1000*11630*RES_hh_fec!T26/RES_hh_num!T26)</f>
        <v>2331.0964325933342</v>
      </c>
      <c r="U26" s="77">
        <f>IF(RES_hh_fec!U26=0,0,1000*11630*RES_hh_fec!U26/RES_hh_num!U26)</f>
        <v>2349.0859435232005</v>
      </c>
      <c r="V26" s="77">
        <f>IF(RES_hh_fec!V26=0,0,1000*11630*RES_hh_fec!V26/RES_hh_num!V26)</f>
        <v>2344.8025961365788</v>
      </c>
      <c r="W26" s="77">
        <f>IF(RES_hh_fec!W26=0,0,1000*11630*RES_hh_fec!W26/RES_hh_num!W26)</f>
        <v>2333.8404735539448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1134.4831268754676</v>
      </c>
      <c r="C27" s="69">
        <f>IF(RES_hh_fec!C27=0,0,1000*11630*RES_hh_fec!C27/RES_hh_num!C27)</f>
        <v>1181.2954759253164</v>
      </c>
      <c r="D27" s="69">
        <f>IF(RES_hh_fec!D27=0,0,1000*11630*RES_hh_fec!D27/RES_hh_num!D27)</f>
        <v>1185.4835432234513</v>
      </c>
      <c r="E27" s="69">
        <f>IF(RES_hh_fec!E27=0,0,1000*11630*RES_hh_fec!E27/RES_hh_num!E27)</f>
        <v>1197.2609829164746</v>
      </c>
      <c r="F27" s="69">
        <f>IF(RES_hh_fec!F27=0,0,1000*11630*RES_hh_fec!F27/RES_hh_num!F27)</f>
        <v>1223.7659391548173</v>
      </c>
      <c r="G27" s="69">
        <f>IF(RES_hh_fec!G27=0,0,1000*11630*RES_hh_fec!G27/RES_hh_num!G27)</f>
        <v>1171.5658581756372</v>
      </c>
      <c r="H27" s="69">
        <f>IF(RES_hh_fec!H27=0,0,1000*11630*RES_hh_fec!H27/RES_hh_num!H27)</f>
        <v>1070.3732607042728</v>
      </c>
      <c r="I27" s="69">
        <f>IF(RES_hh_fec!I27=0,0,1000*11630*RES_hh_fec!I27/RES_hh_num!I27)</f>
        <v>1049.5315299440445</v>
      </c>
      <c r="J27" s="69">
        <f>IF(RES_hh_fec!J27=0,0,1000*11630*RES_hh_fec!J27/RES_hh_num!J27)</f>
        <v>961.74065479182639</v>
      </c>
      <c r="K27" s="69">
        <f>IF(RES_hh_fec!K27=0,0,1000*11630*RES_hh_fec!K27/RES_hh_num!K27)</f>
        <v>960.27715831958187</v>
      </c>
      <c r="L27" s="69">
        <f>IF(RES_hh_fec!L27=0,0,1000*11630*RES_hh_fec!L27/RES_hh_num!L27)</f>
        <v>929.74236519689509</v>
      </c>
      <c r="M27" s="69">
        <f>IF(RES_hh_fec!M27=0,0,1000*11630*RES_hh_fec!M27/RES_hh_num!M27)</f>
        <v>979.41678420733922</v>
      </c>
      <c r="N27" s="69">
        <f>IF(RES_hh_fec!N27=0,0,1000*11630*RES_hh_fec!N27/RES_hh_num!N27)</f>
        <v>871.13785698354741</v>
      </c>
      <c r="O27" s="69">
        <f>IF(RES_hh_fec!O27=0,0,1000*11630*RES_hh_fec!O27/RES_hh_num!O27)</f>
        <v>889.2730970572045</v>
      </c>
      <c r="P27" s="69">
        <f>IF(RES_hh_fec!P27=0,0,1000*11630*RES_hh_fec!P27/RES_hh_num!P27)</f>
        <v>955.52813342680349</v>
      </c>
      <c r="Q27" s="69">
        <f>IF(RES_hh_fec!Q27=0,0,1000*11630*RES_hh_fec!Q27/RES_hh_num!Q27)</f>
        <v>937.63266904089335</v>
      </c>
      <c r="R27" s="69">
        <f>IF(RES_hh_fec!R27=0,0,1000*11630*RES_hh_fec!R27/RES_hh_num!R27)</f>
        <v>932.97448389741965</v>
      </c>
      <c r="S27" s="69">
        <f>IF(RES_hh_fec!S27=0,0,1000*11630*RES_hh_fec!S27/RES_hh_num!S27)</f>
        <v>974.0021699830678</v>
      </c>
      <c r="T27" s="69">
        <f>IF(RES_hh_fec!T27=0,0,1000*11630*RES_hh_fec!T27/RES_hh_num!T27)</f>
        <v>916.86428347001527</v>
      </c>
      <c r="U27" s="69">
        <f>IF(RES_hh_fec!U27=0,0,1000*11630*RES_hh_fec!U27/RES_hh_num!U27)</f>
        <v>1042.3476731650562</v>
      </c>
      <c r="V27" s="69">
        <f>IF(RES_hh_fec!V27=0,0,1000*11630*RES_hh_fec!V27/RES_hh_num!V27)</f>
        <v>1045.2005034696572</v>
      </c>
      <c r="W27" s="69">
        <f>IF(RES_hh_fec!W27=0,0,1000*11630*RES_hh_fec!W27/RES_hh_num!W27)</f>
        <v>1028.5301800141895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1244.5646479820564</v>
      </c>
      <c r="C29" s="72">
        <f>IF(RES_hh_fec!C29=0,0,1000*11630*RES_hh_fec!C29/RES_hh_num!C29)</f>
        <v>1264.6298747428577</v>
      </c>
      <c r="D29" s="72">
        <f>IF(RES_hh_fec!D29=0,0,1000*11630*RES_hh_fec!D29/RES_hh_num!D29)</f>
        <v>1268.103207335168</v>
      </c>
      <c r="E29" s="72">
        <f>IF(RES_hh_fec!E29=0,0,1000*11630*RES_hh_fec!E29/RES_hh_num!E29)</f>
        <v>1318.6215866240198</v>
      </c>
      <c r="F29" s="72">
        <f>IF(RES_hh_fec!F29=0,0,1000*11630*RES_hh_fec!F29/RES_hh_num!F29)</f>
        <v>1345.8903567932537</v>
      </c>
      <c r="G29" s="72">
        <f>IF(RES_hh_fec!G29=0,0,1000*11630*RES_hh_fec!G29/RES_hh_num!G29)</f>
        <v>1291.1072338394206</v>
      </c>
      <c r="H29" s="72">
        <f>IF(RES_hh_fec!H29=0,0,1000*11630*RES_hh_fec!H29/RES_hh_num!H29)</f>
        <v>1158.6977323907936</v>
      </c>
      <c r="I29" s="72">
        <f>IF(RES_hh_fec!I29=0,0,1000*11630*RES_hh_fec!I29/RES_hh_num!I29)</f>
        <v>1171.2300569267077</v>
      </c>
      <c r="J29" s="72">
        <f>IF(RES_hh_fec!J29=0,0,1000*11630*RES_hh_fec!J29/RES_hh_num!J29)</f>
        <v>1060.6879649379709</v>
      </c>
      <c r="K29" s="72">
        <f>IF(RES_hh_fec!K29=0,0,1000*11630*RES_hh_fec!K29/RES_hh_num!K29)</f>
        <v>1045.4262000018257</v>
      </c>
      <c r="L29" s="72">
        <f>IF(RES_hh_fec!L29=0,0,1000*11630*RES_hh_fec!L29/RES_hh_num!L29)</f>
        <v>1019.5207646438839</v>
      </c>
      <c r="M29" s="72">
        <f>IF(RES_hh_fec!M29=0,0,1000*11630*RES_hh_fec!M29/RES_hh_num!M29)</f>
        <v>1045.7552743539491</v>
      </c>
      <c r="N29" s="72">
        <f>IF(RES_hh_fec!N29=0,0,1000*11630*RES_hh_fec!N29/RES_hh_num!N29)</f>
        <v>993.63589855124599</v>
      </c>
      <c r="O29" s="72">
        <f>IF(RES_hh_fec!O29=0,0,1000*11630*RES_hh_fec!O29/RES_hh_num!O29)</f>
        <v>998.08161166471325</v>
      </c>
      <c r="P29" s="72">
        <f>IF(RES_hh_fec!P29=0,0,1000*11630*RES_hh_fec!P29/RES_hh_num!P29)</f>
        <v>1013.7838887457644</v>
      </c>
      <c r="Q29" s="72">
        <f>IF(RES_hh_fec!Q29=0,0,1000*11630*RES_hh_fec!Q29/RES_hh_num!Q29)</f>
        <v>1057.6309453176807</v>
      </c>
      <c r="R29" s="72">
        <f>IF(RES_hh_fec!R29=0,0,1000*11630*RES_hh_fec!R29/RES_hh_num!R29)</f>
        <v>1066.6548234953507</v>
      </c>
      <c r="S29" s="72">
        <f>IF(RES_hh_fec!S29=0,0,1000*11630*RES_hh_fec!S29/RES_hh_num!S29)</f>
        <v>1083.5219218546215</v>
      </c>
      <c r="T29" s="72">
        <f>IF(RES_hh_fec!T29=0,0,1000*11630*RES_hh_fec!T29/RES_hh_num!T29)</f>
        <v>1103.6507294720175</v>
      </c>
      <c r="U29" s="72">
        <f>IF(RES_hh_fec!U29=0,0,1000*11630*RES_hh_fec!U29/RES_hh_num!U29)</f>
        <v>1200.7031698074875</v>
      </c>
      <c r="V29" s="72">
        <f>IF(RES_hh_fec!V29=0,0,1000*11630*RES_hh_fec!V29/RES_hh_num!V29)</f>
        <v>1138.5043046446981</v>
      </c>
      <c r="W29" s="72">
        <f>IF(RES_hh_fec!W29=0,0,1000*11630*RES_hh_fec!W29/RES_hh_num!W29)</f>
        <v>1220.5857403401621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0</v>
      </c>
      <c r="C30" s="72">
        <f>IF(RES_hh_fec!C30=0,0,1000*11630*RES_hh_fec!C30/RES_hh_num!C30)</f>
        <v>0</v>
      </c>
      <c r="D30" s="72">
        <f>IF(RES_hh_fec!D30=0,0,1000*11630*RES_hh_fec!D30/RES_hh_num!D30)</f>
        <v>0</v>
      </c>
      <c r="E30" s="72">
        <f>IF(RES_hh_fec!E30=0,0,1000*11630*RES_hh_fec!E30/RES_hh_num!E30)</f>
        <v>0</v>
      </c>
      <c r="F30" s="72">
        <f>IF(RES_hh_fec!F30=0,0,1000*11630*RES_hh_fec!F30/RES_hh_num!F30)</f>
        <v>0</v>
      </c>
      <c r="G30" s="72">
        <f>IF(RES_hh_fec!G30=0,0,1000*11630*RES_hh_fec!G30/RES_hh_num!G30)</f>
        <v>0</v>
      </c>
      <c r="H30" s="72">
        <f>IF(RES_hh_fec!H30=0,0,1000*11630*RES_hh_fec!H30/RES_hh_num!H30)</f>
        <v>0</v>
      </c>
      <c r="I30" s="72">
        <f>IF(RES_hh_fec!I30=0,0,1000*11630*RES_hh_fec!I30/RES_hh_num!I30)</f>
        <v>0</v>
      </c>
      <c r="J30" s="72">
        <f>IF(RES_hh_fec!J30=0,0,1000*11630*RES_hh_fec!J30/RES_hh_num!J30)</f>
        <v>0</v>
      </c>
      <c r="K30" s="72">
        <f>IF(RES_hh_fec!K30=0,0,1000*11630*RES_hh_fec!K30/RES_hh_num!K30)</f>
        <v>0</v>
      </c>
      <c r="L30" s="72">
        <f>IF(RES_hh_fec!L30=0,0,1000*11630*RES_hh_fec!L30/RES_hh_num!L30)</f>
        <v>0</v>
      </c>
      <c r="M30" s="72">
        <f>IF(RES_hh_fec!M30=0,0,1000*11630*RES_hh_fec!M30/RES_hh_num!M30)</f>
        <v>0</v>
      </c>
      <c r="N30" s="72">
        <f>IF(RES_hh_fec!N30=0,0,1000*11630*RES_hh_fec!N30/RES_hh_num!N30)</f>
        <v>0</v>
      </c>
      <c r="O30" s="72">
        <f>IF(RES_hh_fec!O30=0,0,1000*11630*RES_hh_fec!O30/RES_hh_num!O30)</f>
        <v>0</v>
      </c>
      <c r="P30" s="72">
        <f>IF(RES_hh_fec!P30=0,0,1000*11630*RES_hh_fec!P30/RES_hh_num!P30)</f>
        <v>0</v>
      </c>
      <c r="Q30" s="72">
        <f>IF(RES_hh_fec!Q30=0,0,1000*11630*RES_hh_fec!Q30/RES_hh_num!Q30)</f>
        <v>0</v>
      </c>
      <c r="R30" s="72">
        <f>IF(RES_hh_fec!R30=0,0,1000*11630*RES_hh_fec!R30/RES_hh_num!R30)</f>
        <v>0</v>
      </c>
      <c r="S30" s="72">
        <f>IF(RES_hh_fec!S30=0,0,1000*11630*RES_hh_fec!S30/RES_hh_num!S30)</f>
        <v>0</v>
      </c>
      <c r="T30" s="72">
        <f>IF(RES_hh_fec!T30=0,0,1000*11630*RES_hh_fec!T30/RES_hh_num!T30)</f>
        <v>0</v>
      </c>
      <c r="U30" s="72">
        <f>IF(RES_hh_fec!U30=0,0,1000*11630*RES_hh_fec!U30/RES_hh_num!U30)</f>
        <v>0</v>
      </c>
      <c r="V30" s="72">
        <f>IF(RES_hh_fec!V30=0,0,1000*11630*RES_hh_fec!V30/RES_hh_num!V30)</f>
        <v>0</v>
      </c>
      <c r="W30" s="72">
        <f>IF(RES_hh_fec!W30=0,0,1000*11630*RES_hh_fec!W30/RES_hh_num!W30)</f>
        <v>0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858.25254637094235</v>
      </c>
      <c r="C32" s="77">
        <f>IF(RES_hh_fec!C32=0,0,1000*11630*RES_hh_fec!C32/RES_hh_num!C32)</f>
        <v>998.02790825741977</v>
      </c>
      <c r="D32" s="77">
        <f>IF(RES_hh_fec!D32=0,0,1000*11630*RES_hh_fec!D32/RES_hh_num!D32)</f>
        <v>1019.8330534666828</v>
      </c>
      <c r="E32" s="77">
        <f>IF(RES_hh_fec!E32=0,0,1000*11630*RES_hh_fec!E32/RES_hh_num!E32)</f>
        <v>968.31254348625839</v>
      </c>
      <c r="F32" s="77">
        <f>IF(RES_hh_fec!F32=0,0,1000*11630*RES_hh_fec!F32/RES_hh_num!F32)</f>
        <v>1010.4142786814709</v>
      </c>
      <c r="G32" s="77">
        <f>IF(RES_hh_fec!G32=0,0,1000*11630*RES_hh_fec!G32/RES_hh_num!G32)</f>
        <v>972.13192586969046</v>
      </c>
      <c r="H32" s="77">
        <f>IF(RES_hh_fec!H32=0,0,1000*11630*RES_hh_fec!H32/RES_hh_num!H32)</f>
        <v>922.87056819115469</v>
      </c>
      <c r="I32" s="77">
        <f>IF(RES_hh_fec!I32=0,0,1000*11630*RES_hh_fec!I32/RES_hh_num!I32)</f>
        <v>841.34564834161154</v>
      </c>
      <c r="J32" s="77">
        <f>IF(RES_hh_fec!J32=0,0,1000*11630*RES_hh_fec!J32/RES_hh_num!J32)</f>
        <v>783.94695585721229</v>
      </c>
      <c r="K32" s="77">
        <f>IF(RES_hh_fec!K32=0,0,1000*11630*RES_hh_fec!K32/RES_hh_num!K32)</f>
        <v>811.50818727555986</v>
      </c>
      <c r="L32" s="77">
        <f>IF(RES_hh_fec!L32=0,0,1000*11630*RES_hh_fec!L32/RES_hh_num!L32)</f>
        <v>773.47921314629673</v>
      </c>
      <c r="M32" s="77">
        <f>IF(RES_hh_fec!M32=0,0,1000*11630*RES_hh_fec!M32/RES_hh_num!M32)</f>
        <v>863.31117706099019</v>
      </c>
      <c r="N32" s="77">
        <f>IF(RES_hh_fec!N32=0,0,1000*11630*RES_hh_fec!N32/RES_hh_num!N32)</f>
        <v>649.47994775713994</v>
      </c>
      <c r="O32" s="77">
        <f>IF(RES_hh_fec!O32=0,0,1000*11630*RES_hh_fec!O32/RES_hh_num!O32)</f>
        <v>707.64218102813606</v>
      </c>
      <c r="P32" s="77">
        <f>IF(RES_hh_fec!P32=0,0,1000*11630*RES_hh_fec!P32/RES_hh_num!P32)</f>
        <v>868.41553664074127</v>
      </c>
      <c r="Q32" s="77">
        <f>IF(RES_hh_fec!Q32=0,0,1000*11630*RES_hh_fec!Q32/RES_hh_num!Q32)</f>
        <v>768.04590499571361</v>
      </c>
      <c r="R32" s="77">
        <f>IF(RES_hh_fec!R32=0,0,1000*11630*RES_hh_fec!R32/RES_hh_num!R32)</f>
        <v>752.5492046157251</v>
      </c>
      <c r="S32" s="77">
        <f>IF(RES_hh_fec!S32=0,0,1000*11630*RES_hh_fec!S32/RES_hh_num!S32)</f>
        <v>831.8028897441402</v>
      </c>
      <c r="T32" s="77">
        <f>IF(RES_hh_fec!T32=0,0,1000*11630*RES_hh_fec!T32/RES_hh_num!T32)</f>
        <v>693.13364974435262</v>
      </c>
      <c r="U32" s="77">
        <f>IF(RES_hh_fec!U32=0,0,1000*11630*RES_hh_fec!U32/RES_hh_num!U32)</f>
        <v>855.61861039401515</v>
      </c>
      <c r="V32" s="77">
        <f>IF(RES_hh_fec!V32=0,0,1000*11630*RES_hh_fec!V32/RES_hh_num!V32)</f>
        <v>941.78217463917179</v>
      </c>
      <c r="W32" s="77">
        <f>IF(RES_hh_fec!W32=0,0,1000*11630*RES_hh_fec!W32/RES_hh_num!W32)</f>
        <v>833.05575621042885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8208.6668300017991</v>
      </c>
      <c r="C3" s="65">
        <f>IF(RES_hh_tes!C3=0,0,1000*11630*RES_hh_tes!C3/RES_hh_num!C3)</f>
        <v>7842.6001506874118</v>
      </c>
      <c r="D3" s="65">
        <f>IF(RES_hh_tes!D3=0,0,1000*11630*RES_hh_tes!D3/RES_hh_num!D3)</f>
        <v>8056.2981945136607</v>
      </c>
      <c r="E3" s="65">
        <f>IF(RES_hh_tes!E3=0,0,1000*11630*RES_hh_tes!E3/RES_hh_num!E3)</f>
        <v>8723.3840818174576</v>
      </c>
      <c r="F3" s="65">
        <f>IF(RES_hh_tes!F3=0,0,1000*11630*RES_hh_tes!F3/RES_hh_num!F3)</f>
        <v>8326.1386582974937</v>
      </c>
      <c r="G3" s="65">
        <f>IF(RES_hh_tes!G3=0,0,1000*11630*RES_hh_tes!G3/RES_hh_num!G3)</f>
        <v>8281.0209952333389</v>
      </c>
      <c r="H3" s="65">
        <f>IF(RES_hh_tes!H3=0,0,1000*11630*RES_hh_tes!H3/RES_hh_num!H3)</f>
        <v>9068.1473650396201</v>
      </c>
      <c r="I3" s="65">
        <f>IF(RES_hh_tes!I3=0,0,1000*11630*RES_hh_tes!I3/RES_hh_num!I3)</f>
        <v>10135.432417072714</v>
      </c>
      <c r="J3" s="65">
        <f>IF(RES_hh_tes!J3=0,0,1000*11630*RES_hh_tes!J3/RES_hh_num!J3)</f>
        <v>10001.408892969066</v>
      </c>
      <c r="K3" s="65">
        <f>IF(RES_hh_tes!K3=0,0,1000*11630*RES_hh_tes!K3/RES_hh_num!K3)</f>
        <v>10159.299862009922</v>
      </c>
      <c r="L3" s="65">
        <f>IF(RES_hh_tes!L3=0,0,1000*11630*RES_hh_tes!L3/RES_hh_num!L3)</f>
        <v>10026.301731264304</v>
      </c>
      <c r="M3" s="65">
        <f>IF(RES_hh_tes!M3=0,0,1000*11630*RES_hh_tes!M3/RES_hh_num!M3)</f>
        <v>9771.5044711183054</v>
      </c>
      <c r="N3" s="65">
        <f>IF(RES_hh_tes!N3=0,0,1000*11630*RES_hh_tes!N3/RES_hh_num!N3)</f>
        <v>10426.670155917602</v>
      </c>
      <c r="O3" s="65">
        <f>IF(RES_hh_tes!O3=0,0,1000*11630*RES_hh_tes!O3/RES_hh_num!O3)</f>
        <v>9047.5350384594567</v>
      </c>
      <c r="P3" s="65">
        <f>IF(RES_hh_tes!P3=0,0,1000*11630*RES_hh_tes!P3/RES_hh_num!P3)</f>
        <v>8495.9196624553915</v>
      </c>
      <c r="Q3" s="65">
        <f>IF(RES_hh_tes!Q3=0,0,1000*11630*RES_hh_tes!Q3/RES_hh_num!Q3)</f>
        <v>9397.6622177563549</v>
      </c>
      <c r="R3" s="65">
        <f>IF(RES_hh_tes!R3=0,0,1000*11630*RES_hh_tes!R3/RES_hh_num!R3)</f>
        <v>10204.846025685953</v>
      </c>
      <c r="S3" s="65">
        <f>IF(RES_hh_tes!S3=0,0,1000*11630*RES_hh_tes!S3/RES_hh_num!S3)</f>
        <v>10263.386506652945</v>
      </c>
      <c r="T3" s="65">
        <f>IF(RES_hh_tes!T3=0,0,1000*11630*RES_hh_tes!T3/RES_hh_num!T3)</f>
        <v>10915.866232980883</v>
      </c>
      <c r="U3" s="65">
        <f>IF(RES_hh_tes!U3=0,0,1000*11630*RES_hh_tes!U3/RES_hh_num!U3)</f>
        <v>11525.413676505168</v>
      </c>
      <c r="V3" s="65">
        <f>IF(RES_hh_tes!V3=0,0,1000*11630*RES_hh_tes!V3/RES_hh_num!V3)</f>
        <v>11614.792122705147</v>
      </c>
      <c r="W3" s="65">
        <f>IF(RES_hh_tes!W3=0,0,1000*11630*RES_hh_tes!W3/RES_hh_num!W3)</f>
        <v>11466.406840900549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3234.2059525835734</v>
      </c>
      <c r="C4" s="69">
        <f>IF(RES_hh_tes!C4=0,0,1000*11630*RES_hh_tes!C4/RES_hh_num!C4)</f>
        <v>3248.1893488844294</v>
      </c>
      <c r="D4" s="69">
        <f>IF(RES_hh_tes!D4=0,0,1000*11630*RES_hh_tes!D4/RES_hh_num!D4)</f>
        <v>3338.0614452453547</v>
      </c>
      <c r="E4" s="69">
        <f>IF(RES_hh_tes!E4=0,0,1000*11630*RES_hh_tes!E4/RES_hh_num!E4)</f>
        <v>3440.3566214286948</v>
      </c>
      <c r="F4" s="69">
        <f>IF(RES_hh_tes!F4=0,0,1000*11630*RES_hh_tes!F4/RES_hh_num!F4)</f>
        <v>3068.7254206856805</v>
      </c>
      <c r="G4" s="69">
        <f>IF(RES_hh_tes!G4=0,0,1000*11630*RES_hh_tes!G4/RES_hh_num!G4)</f>
        <v>2654.5300992556013</v>
      </c>
      <c r="H4" s="69">
        <f>IF(RES_hh_tes!H4=0,0,1000*11630*RES_hh_tes!H4/RES_hh_num!H4)</f>
        <v>2684.6427639441545</v>
      </c>
      <c r="I4" s="69">
        <f>IF(RES_hh_tes!I4=0,0,1000*11630*RES_hh_tes!I4/RES_hh_num!I4)</f>
        <v>2560.2848048221599</v>
      </c>
      <c r="J4" s="69">
        <f>IF(RES_hh_tes!J4=0,0,1000*11630*RES_hh_tes!J4/RES_hh_num!J4)</f>
        <v>2222.9256294866277</v>
      </c>
      <c r="K4" s="69">
        <f>IF(RES_hh_tes!K4=0,0,1000*11630*RES_hh_tes!K4/RES_hh_num!K4)</f>
        <v>2456.8499026318946</v>
      </c>
      <c r="L4" s="69">
        <f>IF(RES_hh_tes!L4=0,0,1000*11630*RES_hh_tes!L4/RES_hh_num!L4)</f>
        <v>2019.8180812132159</v>
      </c>
      <c r="M4" s="69">
        <f>IF(RES_hh_tes!M4=0,0,1000*11630*RES_hh_tes!M4/RES_hh_num!M4)</f>
        <v>2323.6990765255273</v>
      </c>
      <c r="N4" s="69">
        <f>IF(RES_hh_tes!N4=0,0,1000*11630*RES_hh_tes!N4/RES_hh_num!N4)</f>
        <v>2232.1595337090121</v>
      </c>
      <c r="O4" s="69">
        <f>IF(RES_hh_tes!O4=0,0,1000*11630*RES_hh_tes!O4/RES_hh_num!O4)</f>
        <v>1816.7100251471029</v>
      </c>
      <c r="P4" s="69">
        <f>IF(RES_hh_tes!P4=0,0,1000*11630*RES_hh_tes!P4/RES_hh_num!P4)</f>
        <v>1655.7152370754648</v>
      </c>
      <c r="Q4" s="69">
        <f>IF(RES_hh_tes!Q4=0,0,1000*11630*RES_hh_tes!Q4/RES_hh_num!Q4)</f>
        <v>2150.8084831422962</v>
      </c>
      <c r="R4" s="69">
        <f>IF(RES_hh_tes!R4=0,0,1000*11630*RES_hh_tes!R4/RES_hh_num!R4)</f>
        <v>2248.6968233819889</v>
      </c>
      <c r="S4" s="69">
        <f>IF(RES_hh_tes!S4=0,0,1000*11630*RES_hh_tes!S4/RES_hh_num!S4)</f>
        <v>2322.9937342699695</v>
      </c>
      <c r="T4" s="69">
        <f>IF(RES_hh_tes!T4=0,0,1000*11630*RES_hh_tes!T4/RES_hh_num!T4)</f>
        <v>2440.0077685501465</v>
      </c>
      <c r="U4" s="69">
        <f>IF(RES_hh_tes!U4=0,0,1000*11630*RES_hh_tes!U4/RES_hh_num!U4)</f>
        <v>2792.3426416364323</v>
      </c>
      <c r="V4" s="69">
        <f>IF(RES_hh_tes!V4=0,0,1000*11630*RES_hh_tes!V4/RES_hh_num!V4)</f>
        <v>2881.883355283157</v>
      </c>
      <c r="W4" s="69">
        <f>IF(RES_hh_tes!W4=0,0,1000*11630*RES_hh_tes!W4/RES_hh_num!W4)</f>
        <v>2706.7672289924471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3196.0610070929829</v>
      </c>
      <c r="C6" s="72">
        <f>IF(RES_hh_tes!C6=0,0,1000*11630*RES_hh_tes!C6/RES_hh_num!C6)</f>
        <v>3210.3027793099077</v>
      </c>
      <c r="D6" s="72">
        <f>IF(RES_hh_tes!D6=0,0,1000*11630*RES_hh_tes!D6/RES_hh_num!D6)</f>
        <v>3225.1666914547613</v>
      </c>
      <c r="E6" s="72">
        <f>IF(RES_hh_tes!E6=0,0,1000*11630*RES_hh_tes!E6/RES_hh_num!E6)</f>
        <v>3486.62341223875</v>
      </c>
      <c r="F6" s="72">
        <f>IF(RES_hh_tes!F6=0,0,1000*11630*RES_hh_tes!F6/RES_hh_num!F6)</f>
        <v>3307.1554989195738</v>
      </c>
      <c r="G6" s="72">
        <f>IF(RES_hh_tes!G6=0,0,1000*11630*RES_hh_tes!G6/RES_hh_num!G6)</f>
        <v>3204.9427083026335</v>
      </c>
      <c r="H6" s="72">
        <f>IF(RES_hh_tes!H6=0,0,1000*11630*RES_hh_tes!H6/RES_hh_num!H6)</f>
        <v>2092.0019717914583</v>
      </c>
      <c r="I6" s="72">
        <f>IF(RES_hh_tes!I6=0,0,1000*11630*RES_hh_tes!I6/RES_hh_num!I6)</f>
        <v>2237.4388788657257</v>
      </c>
      <c r="J6" s="72">
        <f>IF(RES_hh_tes!J6=0,0,1000*11630*RES_hh_tes!J6/RES_hh_num!J6)</f>
        <v>2108.4362513474825</v>
      </c>
      <c r="K6" s="72">
        <f>IF(RES_hh_tes!K6=0,0,1000*11630*RES_hh_tes!K6/RES_hh_num!K6)</f>
        <v>2357.8842590955114</v>
      </c>
      <c r="L6" s="72">
        <f>IF(RES_hh_tes!L6=0,0,1000*11630*RES_hh_tes!L6/RES_hh_num!L6)</f>
        <v>2034.7733797220685</v>
      </c>
      <c r="M6" s="72">
        <f>IF(RES_hh_tes!M6=0,0,1000*11630*RES_hh_tes!M6/RES_hh_num!M6)</f>
        <v>2331.2512964723292</v>
      </c>
      <c r="N6" s="72">
        <f>IF(RES_hh_tes!N6=0,0,1000*11630*RES_hh_tes!N6/RES_hh_num!N6)</f>
        <v>2226.3891612465854</v>
      </c>
      <c r="O6" s="72">
        <f>IF(RES_hh_tes!O6=0,0,1000*11630*RES_hh_tes!O6/RES_hh_num!O6)</f>
        <v>1847.2118332025275</v>
      </c>
      <c r="P6" s="72">
        <f>IF(RES_hh_tes!P6=0,0,1000*11630*RES_hh_tes!P6/RES_hh_num!P6)</f>
        <v>1679.6392695429606</v>
      </c>
      <c r="Q6" s="72">
        <f>IF(RES_hh_tes!Q6=0,0,1000*11630*RES_hh_tes!Q6/RES_hh_num!Q6)</f>
        <v>2087.1365759178725</v>
      </c>
      <c r="R6" s="72">
        <f>IF(RES_hh_tes!R6=0,0,1000*11630*RES_hh_tes!R6/RES_hh_num!R6)</f>
        <v>2401.288561510506</v>
      </c>
      <c r="S6" s="72">
        <f>IF(RES_hh_tes!S6=0,0,1000*11630*RES_hh_tes!S6/RES_hh_num!S6)</f>
        <v>2357.883003825279</v>
      </c>
      <c r="T6" s="72">
        <f>IF(RES_hh_tes!T6=0,0,1000*11630*RES_hh_tes!T6/RES_hh_num!T6)</f>
        <v>2070.1363032440081</v>
      </c>
      <c r="U6" s="72">
        <f>IF(RES_hh_tes!U6=0,0,1000*11630*RES_hh_tes!U6/RES_hh_num!U6)</f>
        <v>2649.6332509723588</v>
      </c>
      <c r="V6" s="72">
        <f>IF(RES_hh_tes!V6=0,0,1000*11630*RES_hh_tes!V6/RES_hh_num!V6)</f>
        <v>2740.7533150744948</v>
      </c>
      <c r="W6" s="72">
        <f>IF(RES_hh_tes!W6=0,0,1000*11630*RES_hh_tes!W6/RES_hh_num!W6)</f>
        <v>2815.887837471666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3219.5664236870057</v>
      </c>
      <c r="C7" s="72">
        <f>IF(RES_hh_tes!C7=0,0,1000*11630*RES_hh_tes!C7/RES_hh_num!C7)</f>
        <v>3227.8241773892178</v>
      </c>
      <c r="D7" s="72">
        <f>IF(RES_hh_tes!D7=0,0,1000*11630*RES_hh_tes!D7/RES_hh_num!D7)</f>
        <v>3320.208308436464</v>
      </c>
      <c r="E7" s="72">
        <f>IF(RES_hh_tes!E7=0,0,1000*11630*RES_hh_tes!E7/RES_hh_num!E7)</f>
        <v>3391.0333339386561</v>
      </c>
      <c r="F7" s="72">
        <f>IF(RES_hh_tes!F7=0,0,1000*11630*RES_hh_tes!F7/RES_hh_num!F7)</f>
        <v>2945.7258998524271</v>
      </c>
      <c r="G7" s="72">
        <f>IF(RES_hh_tes!G7=0,0,1000*11630*RES_hh_tes!G7/RES_hh_num!G7)</f>
        <v>2438.4301473829983</v>
      </c>
      <c r="H7" s="72">
        <f>IF(RES_hh_tes!H7=0,0,1000*11630*RES_hh_tes!H7/RES_hh_num!H7)</f>
        <v>2839.7395936903918</v>
      </c>
      <c r="I7" s="72">
        <f>IF(RES_hh_tes!I7=0,0,1000*11630*RES_hh_tes!I7/RES_hh_num!I7)</f>
        <v>2584.928748287261</v>
      </c>
      <c r="J7" s="72">
        <f>IF(RES_hh_tes!J7=0,0,1000*11630*RES_hh_tes!J7/RES_hh_num!J7)</f>
        <v>2166.3082151448421</v>
      </c>
      <c r="K7" s="72">
        <f>IF(RES_hh_tes!K7=0,0,1000*11630*RES_hh_tes!K7/RES_hh_num!K7)</f>
        <v>2428.104268345312</v>
      </c>
      <c r="L7" s="72">
        <f>IF(RES_hh_tes!L7=0,0,1000*11630*RES_hh_tes!L7/RES_hh_num!L7)</f>
        <v>1997.8601746399077</v>
      </c>
      <c r="M7" s="72">
        <f>IF(RES_hh_tes!M7=0,0,1000*11630*RES_hh_tes!M7/RES_hh_num!M7)</f>
        <v>2338.5190689187066</v>
      </c>
      <c r="N7" s="72">
        <f>IF(RES_hh_tes!N7=0,0,1000*11630*RES_hh_tes!N7/RES_hh_num!N7)</f>
        <v>2316.3390046899735</v>
      </c>
      <c r="O7" s="72">
        <f>IF(RES_hh_tes!O7=0,0,1000*11630*RES_hh_tes!O7/RES_hh_num!O7)</f>
        <v>1908.2344742227515</v>
      </c>
      <c r="P7" s="72">
        <f>IF(RES_hh_tes!P7=0,0,1000*11630*RES_hh_tes!P7/RES_hh_num!P7)</f>
        <v>1724.6580072178058</v>
      </c>
      <c r="Q7" s="72">
        <f>IF(RES_hh_tes!Q7=0,0,1000*11630*RES_hh_tes!Q7/RES_hh_num!Q7)</f>
        <v>2178.0602939167716</v>
      </c>
      <c r="R7" s="72">
        <f>IF(RES_hh_tes!R7=0,0,1000*11630*RES_hh_tes!R7/RES_hh_num!R7)</f>
        <v>2303.9696579019569</v>
      </c>
      <c r="S7" s="72">
        <f>IF(RES_hh_tes!S7=0,0,1000*11630*RES_hh_tes!S7/RES_hh_num!S7)</f>
        <v>2484.3142941183323</v>
      </c>
      <c r="T7" s="72">
        <f>IF(RES_hh_tes!T7=0,0,1000*11630*RES_hh_tes!T7/RES_hh_num!T7)</f>
        <v>2174.6650666829369</v>
      </c>
      <c r="U7" s="72">
        <f>IF(RES_hh_tes!U7=0,0,1000*11630*RES_hh_tes!U7/RES_hh_num!U7)</f>
        <v>2711.9785744436122</v>
      </c>
      <c r="V7" s="72">
        <f>IF(RES_hh_tes!V7=0,0,1000*11630*RES_hh_tes!V7/RES_hh_num!V7)</f>
        <v>2901.1298418016986</v>
      </c>
      <c r="W7" s="72">
        <f>IF(RES_hh_tes!W7=0,0,1000*11630*RES_hh_tes!W7/RES_hh_num!W7)</f>
        <v>2578.0060365313493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0</v>
      </c>
      <c r="C8" s="72">
        <f>IF(RES_hh_tes!C8=0,0,1000*11630*RES_hh_tes!C8/RES_hh_num!C8)</f>
        <v>0</v>
      </c>
      <c r="D8" s="72">
        <f>IF(RES_hh_tes!D8=0,0,1000*11630*RES_hh_tes!D8/RES_hh_num!D8)</f>
        <v>0</v>
      </c>
      <c r="E8" s="72">
        <f>IF(RES_hh_tes!E8=0,0,1000*11630*RES_hh_tes!E8/RES_hh_num!E8)</f>
        <v>0</v>
      </c>
      <c r="F8" s="72">
        <f>IF(RES_hh_tes!F8=0,0,1000*11630*RES_hh_tes!F8/RES_hh_num!F8)</f>
        <v>0</v>
      </c>
      <c r="G8" s="72">
        <f>IF(RES_hh_tes!G8=0,0,1000*11630*RES_hh_tes!G8/RES_hh_num!G8)</f>
        <v>0</v>
      </c>
      <c r="H8" s="72">
        <f>IF(RES_hh_tes!H8=0,0,1000*11630*RES_hh_tes!H8/RES_hh_num!H8)</f>
        <v>0</v>
      </c>
      <c r="I8" s="72">
        <f>IF(RES_hh_tes!I8=0,0,1000*11630*RES_hh_tes!I8/RES_hh_num!I8)</f>
        <v>0</v>
      </c>
      <c r="J8" s="72">
        <f>IF(RES_hh_tes!J8=0,0,1000*11630*RES_hh_tes!J8/RES_hh_num!J8)</f>
        <v>0</v>
      </c>
      <c r="K8" s="72">
        <f>IF(RES_hh_tes!K8=0,0,1000*11630*RES_hh_tes!K8/RES_hh_num!K8)</f>
        <v>0</v>
      </c>
      <c r="L8" s="72">
        <f>IF(RES_hh_tes!L8=0,0,1000*11630*RES_hh_tes!L8/RES_hh_num!L8)</f>
        <v>0</v>
      </c>
      <c r="M8" s="72">
        <f>IF(RES_hh_tes!M8=0,0,1000*11630*RES_hh_tes!M8/RES_hh_num!M8)</f>
        <v>0</v>
      </c>
      <c r="N8" s="72">
        <f>IF(RES_hh_tes!N8=0,0,1000*11630*RES_hh_tes!N8/RES_hh_num!N8)</f>
        <v>0</v>
      </c>
      <c r="O8" s="72">
        <f>IF(RES_hh_tes!O8=0,0,1000*11630*RES_hh_tes!O8/RES_hh_num!O8)</f>
        <v>0</v>
      </c>
      <c r="P8" s="72">
        <f>IF(RES_hh_tes!P8=0,0,1000*11630*RES_hh_tes!P8/RES_hh_num!P8)</f>
        <v>0</v>
      </c>
      <c r="Q8" s="72">
        <f>IF(RES_hh_tes!Q8=0,0,1000*11630*RES_hh_tes!Q8/RES_hh_num!Q8)</f>
        <v>0</v>
      </c>
      <c r="R8" s="72">
        <f>IF(RES_hh_tes!R8=0,0,1000*11630*RES_hh_tes!R8/RES_hh_num!R8)</f>
        <v>0</v>
      </c>
      <c r="S8" s="72">
        <f>IF(RES_hh_tes!S8=0,0,1000*11630*RES_hh_tes!S8/RES_hh_num!S8)</f>
        <v>0</v>
      </c>
      <c r="T8" s="72">
        <f>IF(RES_hh_tes!T8=0,0,1000*11630*RES_hh_tes!T8/RES_hh_num!T8)</f>
        <v>0</v>
      </c>
      <c r="U8" s="72">
        <f>IF(RES_hh_tes!U8=0,0,1000*11630*RES_hh_tes!U8/RES_hh_num!U8)</f>
        <v>0</v>
      </c>
      <c r="V8" s="72">
        <f>IF(RES_hh_tes!V8=0,0,1000*11630*RES_hh_tes!V8/RES_hh_num!V8)</f>
        <v>0</v>
      </c>
      <c r="W8" s="72">
        <f>IF(RES_hh_tes!W8=0,0,1000*11630*RES_hh_tes!W8/RES_hh_num!W8)</f>
        <v>0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3182.5885411344061</v>
      </c>
      <c r="C9" s="72">
        <f>IF(RES_hh_tes!C9=0,0,1000*11630*RES_hh_tes!C9/RES_hh_num!C9)</f>
        <v>3136.4804125169667</v>
      </c>
      <c r="D9" s="72">
        <f>IF(RES_hh_tes!D9=0,0,1000*11630*RES_hh_tes!D9/RES_hh_num!D9)</f>
        <v>3418.023354041909</v>
      </c>
      <c r="E9" s="72">
        <f>IF(RES_hh_tes!E9=0,0,1000*11630*RES_hh_tes!E9/RES_hh_num!E9)</f>
        <v>3036.7874358349172</v>
      </c>
      <c r="F9" s="72">
        <f>IF(RES_hh_tes!F9=0,0,1000*11630*RES_hh_tes!F9/RES_hh_num!F9)</f>
        <v>2846.2552073446213</v>
      </c>
      <c r="G9" s="72">
        <f>IF(RES_hh_tes!G9=0,0,1000*11630*RES_hh_tes!G9/RES_hh_num!G9)</f>
        <v>2717.0676200246826</v>
      </c>
      <c r="H9" s="72">
        <f>IF(RES_hh_tes!H9=0,0,1000*11630*RES_hh_tes!H9/RES_hh_num!H9)</f>
        <v>2321.883812855523</v>
      </c>
      <c r="I9" s="72">
        <f>IF(RES_hh_tes!I9=0,0,1000*11630*RES_hh_tes!I9/RES_hh_num!I9)</f>
        <v>2141.6464290867057</v>
      </c>
      <c r="J9" s="72">
        <f>IF(RES_hh_tes!J9=0,0,1000*11630*RES_hh_tes!J9/RES_hh_num!J9)</f>
        <v>2459.8586329908849</v>
      </c>
      <c r="K9" s="72">
        <f>IF(RES_hh_tes!K9=0,0,1000*11630*RES_hh_tes!K9/RES_hh_num!K9)</f>
        <v>2853.3931835714402</v>
      </c>
      <c r="L9" s="72">
        <f>IF(RES_hh_tes!L9=0,0,1000*11630*RES_hh_tes!L9/RES_hh_num!L9)</f>
        <v>1825.4067517223139</v>
      </c>
      <c r="M9" s="72">
        <f>IF(RES_hh_tes!M9=0,0,1000*11630*RES_hh_tes!M9/RES_hh_num!M9)</f>
        <v>2164.9587696691601</v>
      </c>
      <c r="N9" s="72">
        <f>IF(RES_hh_tes!N9=0,0,1000*11630*RES_hh_tes!N9/RES_hh_num!N9)</f>
        <v>2328.256990841136</v>
      </c>
      <c r="O9" s="72">
        <f>IF(RES_hh_tes!O9=0,0,1000*11630*RES_hh_tes!O9/RES_hh_num!O9)</f>
        <v>1914.8316348180399</v>
      </c>
      <c r="P9" s="72">
        <f>IF(RES_hh_tes!P9=0,0,1000*11630*RES_hh_tes!P9/RES_hh_num!P9)</f>
        <v>1432.4012327977332</v>
      </c>
      <c r="Q9" s="72">
        <f>IF(RES_hh_tes!Q9=0,0,1000*11630*RES_hh_tes!Q9/RES_hh_num!Q9)</f>
        <v>2181.4614327125896</v>
      </c>
      <c r="R9" s="72">
        <f>IF(RES_hh_tes!R9=0,0,1000*11630*RES_hh_tes!R9/RES_hh_num!R9)</f>
        <v>2211.5483518117712</v>
      </c>
      <c r="S9" s="72">
        <f>IF(RES_hh_tes!S9=0,0,1000*11630*RES_hh_tes!S9/RES_hh_num!S9)</f>
        <v>2465.900572105902</v>
      </c>
      <c r="T9" s="72">
        <f>IF(RES_hh_tes!T9=0,0,1000*11630*RES_hh_tes!T9/RES_hh_num!T9)</f>
        <v>2536.5852185641866</v>
      </c>
      <c r="U9" s="72">
        <f>IF(RES_hh_tes!U9=0,0,1000*11630*RES_hh_tes!U9/RES_hh_num!U9)</f>
        <v>2681.1652721105988</v>
      </c>
      <c r="V9" s="72">
        <f>IF(RES_hh_tes!V9=0,0,1000*11630*RES_hh_tes!V9/RES_hh_num!V9)</f>
        <v>2897.1600982364203</v>
      </c>
      <c r="W9" s="72">
        <f>IF(RES_hh_tes!W9=0,0,1000*11630*RES_hh_tes!W9/RES_hh_num!W9)</f>
        <v>2691.9986877814222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3182.6207651815439</v>
      </c>
      <c r="C12" s="72">
        <f>IF(RES_hh_tes!C12=0,0,1000*11630*RES_hh_tes!C12/RES_hh_num!C12)</f>
        <v>3042.9553878903075</v>
      </c>
      <c r="D12" s="72">
        <f>IF(RES_hh_tes!D12=0,0,1000*11630*RES_hh_tes!D12/RES_hh_num!D12)</f>
        <v>3168.2586115882427</v>
      </c>
      <c r="E12" s="72">
        <f>IF(RES_hh_tes!E12=0,0,1000*11630*RES_hh_tes!E12/RES_hh_num!E12)</f>
        <v>3679.2290262401057</v>
      </c>
      <c r="F12" s="72">
        <f>IF(RES_hh_tes!F12=0,0,1000*11630*RES_hh_tes!F12/RES_hh_num!F12)</f>
        <v>2942.4550116017954</v>
      </c>
      <c r="G12" s="72">
        <f>IF(RES_hh_tes!G12=0,0,1000*11630*RES_hh_tes!G12/RES_hh_num!G12)</f>
        <v>2109.7969282519662</v>
      </c>
      <c r="H12" s="72">
        <f>IF(RES_hh_tes!H12=0,0,1000*11630*RES_hh_tes!H12/RES_hh_num!H12)</f>
        <v>2161.0034234681975</v>
      </c>
      <c r="I12" s="72">
        <f>IF(RES_hh_tes!I12=0,0,1000*11630*RES_hh_tes!I12/RES_hh_num!I12)</f>
        <v>2683.1901671989654</v>
      </c>
      <c r="J12" s="72">
        <f>IF(RES_hh_tes!J12=0,0,1000*11630*RES_hh_tes!J12/RES_hh_num!J12)</f>
        <v>1993.0649396569527</v>
      </c>
      <c r="K12" s="72">
        <f>IF(RES_hh_tes!K12=0,0,1000*11630*RES_hh_tes!K12/RES_hh_num!K12)</f>
        <v>1733.8784485937854</v>
      </c>
      <c r="L12" s="72">
        <f>IF(RES_hh_tes!L12=0,0,1000*11630*RES_hh_tes!L12/RES_hh_num!L12)</f>
        <v>2212.0289389469858</v>
      </c>
      <c r="M12" s="72">
        <f>IF(RES_hh_tes!M12=0,0,1000*11630*RES_hh_tes!M12/RES_hh_num!M12)</f>
        <v>2181.2153225832194</v>
      </c>
      <c r="N12" s="72">
        <f>IF(RES_hh_tes!N12=0,0,1000*11630*RES_hh_tes!N12/RES_hh_num!N12)</f>
        <v>2278.1290102816106</v>
      </c>
      <c r="O12" s="72">
        <f>IF(RES_hh_tes!O12=0,0,1000*11630*RES_hh_tes!O12/RES_hh_num!O12)</f>
        <v>1935.8790326552783</v>
      </c>
      <c r="P12" s="72">
        <f>IF(RES_hh_tes!P12=0,0,1000*11630*RES_hh_tes!P12/RES_hh_num!P12)</f>
        <v>1899.6277589743815</v>
      </c>
      <c r="Q12" s="72">
        <f>IF(RES_hh_tes!Q12=0,0,1000*11630*RES_hh_tes!Q12/RES_hh_num!Q12)</f>
        <v>1783.8313038275003</v>
      </c>
      <c r="R12" s="72">
        <f>IF(RES_hh_tes!R12=0,0,1000*11630*RES_hh_tes!R12/RES_hh_num!R12)</f>
        <v>1417.117108874658</v>
      </c>
      <c r="S12" s="72">
        <f>IF(RES_hh_tes!S12=0,0,1000*11630*RES_hh_tes!S12/RES_hh_num!S12)</f>
        <v>834.34551565571508</v>
      </c>
      <c r="T12" s="72">
        <f>IF(RES_hh_tes!T12=0,0,1000*11630*RES_hh_tes!T12/RES_hh_num!T12)</f>
        <v>3341.6785559164582</v>
      </c>
      <c r="U12" s="72">
        <f>IF(RES_hh_tes!U12=0,0,1000*11630*RES_hh_tes!U12/RES_hh_num!U12)</f>
        <v>3003.2159195264026</v>
      </c>
      <c r="V12" s="72">
        <f>IF(RES_hh_tes!V12=0,0,1000*11630*RES_hh_tes!V12/RES_hh_num!V12)</f>
        <v>2788.4067201616158</v>
      </c>
      <c r="W12" s="72">
        <f>IF(RES_hh_tes!W12=0,0,1000*11630*RES_hh_tes!W12/RES_hh_num!W12)</f>
        <v>2803.9170118120724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3051.267014351246</v>
      </c>
      <c r="C13" s="74">
        <f>IF(RES_hh_tes!C13=0,0,1000*11630*RES_hh_tes!C13/RES_hh_num!C13)</f>
        <v>3101.1245647746173</v>
      </c>
      <c r="D13" s="74">
        <f>IF(RES_hh_tes!D13=0,0,1000*11630*RES_hh_tes!D13/RES_hh_num!D13)</f>
        <v>3411.6432039322017</v>
      </c>
      <c r="E13" s="74">
        <f>IF(RES_hh_tes!E13=0,0,1000*11630*RES_hh_tes!E13/RES_hh_num!E13)</f>
        <v>3407.4486473116258</v>
      </c>
      <c r="F13" s="74">
        <f>IF(RES_hh_tes!F13=0,0,1000*11630*RES_hh_tes!F13/RES_hh_num!F13)</f>
        <v>3075.6614200681101</v>
      </c>
      <c r="G13" s="74">
        <f>IF(RES_hh_tes!G13=0,0,1000*11630*RES_hh_tes!G13/RES_hh_num!G13)</f>
        <v>2557.6961608669012</v>
      </c>
      <c r="H13" s="74">
        <f>IF(RES_hh_tes!H13=0,0,1000*11630*RES_hh_tes!H13/RES_hh_num!H13)</f>
        <v>2667.7637672811384</v>
      </c>
      <c r="I13" s="74">
        <f>IF(RES_hh_tes!I13=0,0,1000*11630*RES_hh_tes!I13/RES_hh_num!I13)</f>
        <v>3114.4963222466154</v>
      </c>
      <c r="J13" s="74">
        <f>IF(RES_hh_tes!J13=0,0,1000*11630*RES_hh_tes!J13/RES_hh_num!J13)</f>
        <v>2545.6581616180483</v>
      </c>
      <c r="K13" s="74">
        <f>IF(RES_hh_tes!K13=0,0,1000*11630*RES_hh_tes!K13/RES_hh_num!K13)</f>
        <v>2332.3534118591679</v>
      </c>
      <c r="L13" s="74">
        <f>IF(RES_hh_tes!L13=0,0,1000*11630*RES_hh_tes!L13/RES_hh_num!L13)</f>
        <v>2184.0074445197711</v>
      </c>
      <c r="M13" s="74">
        <f>IF(RES_hh_tes!M13=0,0,1000*11630*RES_hh_tes!M13/RES_hh_num!M13)</f>
        <v>2162.3804707659865</v>
      </c>
      <c r="N13" s="74">
        <f>IF(RES_hh_tes!N13=0,0,1000*11630*RES_hh_tes!N13/RES_hh_num!N13)</f>
        <v>1003.9839210934588</v>
      </c>
      <c r="O13" s="74">
        <f>IF(RES_hh_tes!O13=0,0,1000*11630*RES_hh_tes!O13/RES_hh_num!O13)</f>
        <v>449.06846516645368</v>
      </c>
      <c r="P13" s="74">
        <f>IF(RES_hh_tes!P13=0,0,1000*11630*RES_hh_tes!P13/RES_hh_num!P13)</f>
        <v>1000.2847261575697</v>
      </c>
      <c r="Q13" s="74">
        <f>IF(RES_hh_tes!Q13=0,0,1000*11630*RES_hh_tes!Q13/RES_hh_num!Q13)</f>
        <v>2035.4753023181092</v>
      </c>
      <c r="R13" s="74">
        <f>IF(RES_hh_tes!R13=0,0,1000*11630*RES_hh_tes!R13/RES_hh_num!R13)</f>
        <v>2073.8352332246445</v>
      </c>
      <c r="S13" s="74">
        <f>IF(RES_hh_tes!S13=0,0,1000*11630*RES_hh_tes!S13/RES_hh_num!S13)</f>
        <v>2469.9835097510754</v>
      </c>
      <c r="T13" s="74">
        <f>IF(RES_hh_tes!T13=0,0,1000*11630*RES_hh_tes!T13/RES_hh_num!T13)</f>
        <v>2196.6767094336324</v>
      </c>
      <c r="U13" s="74">
        <f>IF(RES_hh_tes!U13=0,0,1000*11630*RES_hh_tes!U13/RES_hh_num!U13)</f>
        <v>2839.1103100417236</v>
      </c>
      <c r="V13" s="74">
        <f>IF(RES_hh_tes!V13=0,0,1000*11630*RES_hh_tes!V13/RES_hh_num!V13)</f>
        <v>2948.4635729446472</v>
      </c>
      <c r="W13" s="74">
        <f>IF(RES_hh_tes!W13=0,0,1000*11630*RES_hh_tes!W13/RES_hh_num!W13)</f>
        <v>2738.7676859989024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27.933276489328332</v>
      </c>
      <c r="C14" s="76">
        <f>IF(RES_hh_tes!C14=0,0,1000*11630*RES_hh_tes!C14/RES_hh_num!C14)</f>
        <v>33.038977323773253</v>
      </c>
      <c r="D14" s="76">
        <f>IF(RES_hh_tes!D14=0,0,1000*11630*RES_hh_tes!D14/RES_hh_num!D14)</f>
        <v>36.393637567376324</v>
      </c>
      <c r="E14" s="76">
        <f>IF(RES_hh_tes!E14=0,0,1000*11630*RES_hh_tes!E14/RES_hh_num!E14)</f>
        <v>35.48984221011311</v>
      </c>
      <c r="F14" s="76">
        <f>IF(RES_hh_tes!F14=0,0,1000*11630*RES_hh_tes!F14/RES_hh_num!F14)</f>
        <v>34.230806157964309</v>
      </c>
      <c r="G14" s="76">
        <f>IF(RES_hh_tes!G14=0,0,1000*11630*RES_hh_tes!G14/RES_hh_num!G14)</f>
        <v>29.005910275603465</v>
      </c>
      <c r="H14" s="76">
        <f>IF(RES_hh_tes!H14=0,0,1000*11630*RES_hh_tes!H14/RES_hh_num!H14)</f>
        <v>26.252176689689129</v>
      </c>
      <c r="I14" s="76">
        <f>IF(RES_hh_tes!I14=0,0,1000*11630*RES_hh_tes!I14/RES_hh_num!I14)</f>
        <v>21.693989420437241</v>
      </c>
      <c r="J14" s="76">
        <f>IF(RES_hh_tes!J14=0,0,1000*11630*RES_hh_tes!J14/RES_hh_num!J14)</f>
        <v>17.318568285381556</v>
      </c>
      <c r="K14" s="76">
        <f>IF(RES_hh_tes!K14=0,0,1000*11630*RES_hh_tes!K14/RES_hh_num!K14)</f>
        <v>20.324104858466967</v>
      </c>
      <c r="L14" s="76">
        <f>IF(RES_hh_tes!L14=0,0,1000*11630*RES_hh_tes!L14/RES_hh_num!L14)</f>
        <v>15.971766914140195</v>
      </c>
      <c r="M14" s="76">
        <f>IF(RES_hh_tes!M14=0,0,1000*11630*RES_hh_tes!M14/RES_hh_num!M14)</f>
        <v>21.193860165181761</v>
      </c>
      <c r="N14" s="76">
        <f>IF(RES_hh_tes!N14=0,0,1000*11630*RES_hh_tes!N14/RES_hh_num!N14)</f>
        <v>16.132873303802004</v>
      </c>
      <c r="O14" s="76">
        <f>IF(RES_hh_tes!O14=0,0,1000*11630*RES_hh_tes!O14/RES_hh_num!O14)</f>
        <v>15.410381990988506</v>
      </c>
      <c r="P14" s="76">
        <f>IF(RES_hh_tes!P14=0,0,1000*11630*RES_hh_tes!P14/RES_hh_num!P14)</f>
        <v>17.595214134815006</v>
      </c>
      <c r="Q14" s="76">
        <f>IF(RES_hh_tes!Q14=0,0,1000*11630*RES_hh_tes!Q14/RES_hh_num!Q14)</f>
        <v>19.937915869591695</v>
      </c>
      <c r="R14" s="76">
        <f>IF(RES_hh_tes!R14=0,0,1000*11630*RES_hh_tes!R14/RES_hh_num!R14)</f>
        <v>20.93805668096822</v>
      </c>
      <c r="S14" s="76">
        <f>IF(RES_hh_tes!S14=0,0,1000*11630*RES_hh_tes!S14/RES_hh_num!S14)</f>
        <v>24.255935482091402</v>
      </c>
      <c r="T14" s="76">
        <f>IF(RES_hh_tes!T14=0,0,1000*11630*RES_hh_tes!T14/RES_hh_num!T14)</f>
        <v>18.998442138465382</v>
      </c>
      <c r="U14" s="76">
        <f>IF(RES_hh_tes!U14=0,0,1000*11630*RES_hh_tes!U14/RES_hh_num!U14)</f>
        <v>23.131937444245352</v>
      </c>
      <c r="V14" s="76">
        <f>IF(RES_hh_tes!V14=0,0,1000*11630*RES_hh_tes!V14/RES_hh_num!V14)</f>
        <v>24.515153793530047</v>
      </c>
      <c r="W14" s="76">
        <f>IF(RES_hh_tes!W14=0,0,1000*11630*RES_hh_tes!W14/RES_hh_num!W14)</f>
        <v>22.446836845659004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2335.1961052242036</v>
      </c>
      <c r="C15" s="69">
        <f t="shared" si="0"/>
        <v>2048.3158068742514</v>
      </c>
      <c r="D15" s="69">
        <f t="shared" si="0"/>
        <v>2026.123899107273</v>
      </c>
      <c r="E15" s="69">
        <f t="shared" si="0"/>
        <v>2451.3652273674197</v>
      </c>
      <c r="F15" s="69">
        <f t="shared" si="0"/>
        <v>2299.7467788540253</v>
      </c>
      <c r="G15" s="69">
        <f t="shared" si="0"/>
        <v>2516.5129197000219</v>
      </c>
      <c r="H15" s="69">
        <f t="shared" si="0"/>
        <v>3317.9073731372287</v>
      </c>
      <c r="I15" s="69">
        <f t="shared" si="0"/>
        <v>4214.9703097197571</v>
      </c>
      <c r="J15" s="69">
        <f t="shared" si="0"/>
        <v>4563.3042343899888</v>
      </c>
      <c r="K15" s="69">
        <f t="shared" si="0"/>
        <v>4485.0197457226932</v>
      </c>
      <c r="L15" s="69">
        <f t="shared" si="0"/>
        <v>4827.31374878304</v>
      </c>
      <c r="M15" s="69">
        <f t="shared" si="0"/>
        <v>4225.285806795423</v>
      </c>
      <c r="N15" s="69">
        <f t="shared" si="0"/>
        <v>5192.009557184273</v>
      </c>
      <c r="O15" s="69">
        <f t="shared" si="0"/>
        <v>4404.6283255401331</v>
      </c>
      <c r="P15" s="69">
        <f t="shared" si="0"/>
        <v>3960.5469627771413</v>
      </c>
      <c r="Q15" s="69">
        <f t="shared" si="0"/>
        <v>4274.0939939018026</v>
      </c>
      <c r="R15" s="69">
        <f t="shared" si="0"/>
        <v>4889.5218334403971</v>
      </c>
      <c r="S15" s="69">
        <f t="shared" si="0"/>
        <v>4712.6649017883237</v>
      </c>
      <c r="T15" s="69">
        <f t="shared" si="0"/>
        <v>5349.853615468066</v>
      </c>
      <c r="U15" s="69">
        <f t="shared" si="0"/>
        <v>5506.7173535801639</v>
      </c>
      <c r="V15" s="69">
        <f t="shared" si="0"/>
        <v>5447.5305000400704</v>
      </c>
      <c r="W15" s="69">
        <f t="shared" si="0"/>
        <v>5490.4776777609241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2335.1961052242036</v>
      </c>
      <c r="C16" s="72">
        <f>IF(RES_hh_tes!C16=0,0,1000*11630*RES_hh_tes!C16/RES_hh_num!C$3)</f>
        <v>2048.3158068742514</v>
      </c>
      <c r="D16" s="72">
        <f>IF(RES_hh_tes!D16=0,0,1000*11630*RES_hh_tes!D16/RES_hh_num!D$3)</f>
        <v>2026.123899107273</v>
      </c>
      <c r="E16" s="72">
        <f>IF(RES_hh_tes!E16=0,0,1000*11630*RES_hh_tes!E16/RES_hh_num!E$3)</f>
        <v>2451.3652273674197</v>
      </c>
      <c r="F16" s="72">
        <f>IF(RES_hh_tes!F16=0,0,1000*11630*RES_hh_tes!F16/RES_hh_num!F$3)</f>
        <v>2299.7467788540253</v>
      </c>
      <c r="G16" s="72">
        <f>IF(RES_hh_tes!G16=0,0,1000*11630*RES_hh_tes!G16/RES_hh_num!G$3)</f>
        <v>2516.5129197000219</v>
      </c>
      <c r="H16" s="72">
        <f>IF(RES_hh_tes!H16=0,0,1000*11630*RES_hh_tes!H16/RES_hh_num!H$3)</f>
        <v>3317.9073731372287</v>
      </c>
      <c r="I16" s="72">
        <f>IF(RES_hh_tes!I16=0,0,1000*11630*RES_hh_tes!I16/RES_hh_num!I$3)</f>
        <v>4214.9703097197571</v>
      </c>
      <c r="J16" s="72">
        <f>IF(RES_hh_tes!J16=0,0,1000*11630*RES_hh_tes!J16/RES_hh_num!J$3)</f>
        <v>4563.3042343899888</v>
      </c>
      <c r="K16" s="72">
        <f>IF(RES_hh_tes!K16=0,0,1000*11630*RES_hh_tes!K16/RES_hh_num!K$3)</f>
        <v>4485.0197457226932</v>
      </c>
      <c r="L16" s="72">
        <f>IF(RES_hh_tes!L16=0,0,1000*11630*RES_hh_tes!L16/RES_hh_num!L$3)</f>
        <v>4827.31374878304</v>
      </c>
      <c r="M16" s="72">
        <f>IF(RES_hh_tes!M16=0,0,1000*11630*RES_hh_tes!M16/RES_hh_num!M$3)</f>
        <v>4225.285806795423</v>
      </c>
      <c r="N16" s="72">
        <f>IF(RES_hh_tes!N16=0,0,1000*11630*RES_hh_tes!N16/RES_hh_num!N$3)</f>
        <v>5192.009557184273</v>
      </c>
      <c r="O16" s="72">
        <f>IF(RES_hh_tes!O16=0,0,1000*11630*RES_hh_tes!O16/RES_hh_num!O$3)</f>
        <v>4404.6283255401331</v>
      </c>
      <c r="P16" s="72">
        <f>IF(RES_hh_tes!P16=0,0,1000*11630*RES_hh_tes!P16/RES_hh_num!P$3)</f>
        <v>3960.5469627771413</v>
      </c>
      <c r="Q16" s="72">
        <f>IF(RES_hh_tes!Q16=0,0,1000*11630*RES_hh_tes!Q16/RES_hh_num!Q$3)</f>
        <v>4274.0939939018026</v>
      </c>
      <c r="R16" s="72">
        <f>IF(RES_hh_tes!R16=0,0,1000*11630*RES_hh_tes!R16/RES_hh_num!R$3)</f>
        <v>4889.5218334403971</v>
      </c>
      <c r="S16" s="72">
        <f>IF(RES_hh_tes!S16=0,0,1000*11630*RES_hh_tes!S16/RES_hh_num!S$3)</f>
        <v>4712.6649017883237</v>
      </c>
      <c r="T16" s="72">
        <f>IF(RES_hh_tes!T16=0,0,1000*11630*RES_hh_tes!T16/RES_hh_num!T$3)</f>
        <v>5349.853615468066</v>
      </c>
      <c r="U16" s="72">
        <f>IF(RES_hh_tes!U16=0,0,1000*11630*RES_hh_tes!U16/RES_hh_num!U$3)</f>
        <v>5506.7173535801639</v>
      </c>
      <c r="V16" s="72">
        <f>IF(RES_hh_tes!V16=0,0,1000*11630*RES_hh_tes!V16/RES_hh_num!V$3)</f>
        <v>5447.5305000400704</v>
      </c>
      <c r="W16" s="72">
        <f>IF(RES_hh_tes!W16=0,0,1000*11630*RES_hh_tes!W16/RES_hh_num!W$3)</f>
        <v>5490.4776777609241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1977.3991749890438</v>
      </c>
      <c r="C17" s="69">
        <f>IF(RES_hh_tes!C17=0,0,1000*11630*RES_hh_tes!C17/RES_hh_num!C17)</f>
        <v>1845.4877362360385</v>
      </c>
      <c r="D17" s="69">
        <f>IF(RES_hh_tes!D17=0,0,1000*11630*RES_hh_tes!D17/RES_hh_num!D17)</f>
        <v>1982.5689558309621</v>
      </c>
      <c r="E17" s="69">
        <f>IF(RES_hh_tes!E17=0,0,1000*11630*RES_hh_tes!E17/RES_hh_num!E17)</f>
        <v>2114.2015575572918</v>
      </c>
      <c r="F17" s="69">
        <f>IF(RES_hh_tes!F17=0,0,1000*11630*RES_hh_tes!F17/RES_hh_num!F17)</f>
        <v>2217.650326113237</v>
      </c>
      <c r="G17" s="69">
        <f>IF(RES_hh_tes!G17=0,0,1000*11630*RES_hh_tes!G17/RES_hh_num!G17)</f>
        <v>2396.9479384745555</v>
      </c>
      <c r="H17" s="69">
        <f>IF(RES_hh_tes!H17=0,0,1000*11630*RES_hh_tes!H17/RES_hh_num!H17)</f>
        <v>2409.4853021248678</v>
      </c>
      <c r="I17" s="69">
        <f>IF(RES_hh_tes!I17=0,0,1000*11630*RES_hh_tes!I17/RES_hh_num!I17)</f>
        <v>2720.4606482895661</v>
      </c>
      <c r="J17" s="69">
        <f>IF(RES_hh_tes!J17=0,0,1000*11630*RES_hh_tes!J17/RES_hh_num!J17)</f>
        <v>2628.7174725438495</v>
      </c>
      <c r="K17" s="69">
        <f>IF(RES_hh_tes!K17=0,0,1000*11630*RES_hh_tes!K17/RES_hh_num!K17)</f>
        <v>2627.8480459176562</v>
      </c>
      <c r="L17" s="69">
        <f>IF(RES_hh_tes!L17=0,0,1000*11630*RES_hh_tes!L17/RES_hh_num!L17)</f>
        <v>2607.8177057735934</v>
      </c>
      <c r="M17" s="69">
        <f>IF(RES_hh_tes!M17=0,0,1000*11630*RES_hh_tes!M17/RES_hh_num!M17)</f>
        <v>2616.343679458133</v>
      </c>
      <c r="N17" s="69">
        <f>IF(RES_hh_tes!N17=0,0,1000*11630*RES_hh_tes!N17/RES_hh_num!N17)</f>
        <v>2470.9945029148271</v>
      </c>
      <c r="O17" s="69">
        <f>IF(RES_hh_tes!O17=0,0,1000*11630*RES_hh_tes!O17/RES_hh_num!O17)</f>
        <v>2276.975194792537</v>
      </c>
      <c r="P17" s="69">
        <f>IF(RES_hh_tes!P17=0,0,1000*11630*RES_hh_tes!P17/RES_hh_num!P17)</f>
        <v>2276.1489196906537</v>
      </c>
      <c r="Q17" s="69">
        <f>IF(RES_hh_tes!Q17=0,0,1000*11630*RES_hh_tes!Q17/RES_hh_num!Q17)</f>
        <v>2383.3370288622973</v>
      </c>
      <c r="R17" s="69">
        <f>IF(RES_hh_tes!R17=0,0,1000*11630*RES_hh_tes!R17/RES_hh_num!R17)</f>
        <v>2476.8483492608011</v>
      </c>
      <c r="S17" s="69">
        <f>IF(RES_hh_tes!S17=0,0,1000*11630*RES_hh_tes!S17/RES_hh_num!S17)</f>
        <v>2602.0810981285699</v>
      </c>
      <c r="T17" s="69">
        <f>IF(RES_hh_tes!T17=0,0,1000*11630*RES_hh_tes!T17/RES_hh_num!T17)</f>
        <v>2537.0669061224617</v>
      </c>
      <c r="U17" s="69">
        <f>IF(RES_hh_tes!U17=0,0,1000*11630*RES_hh_tes!U17/RES_hh_num!U17)</f>
        <v>2542.5526092235291</v>
      </c>
      <c r="V17" s="69">
        <f>IF(RES_hh_tes!V17=0,0,1000*11630*RES_hh_tes!V17/RES_hh_num!V17)</f>
        <v>2579.109523920527</v>
      </c>
      <c r="W17" s="69">
        <f>IF(RES_hh_tes!W17=0,0,1000*11630*RES_hh_tes!W17/RES_hh_num!W17)</f>
        <v>2572.1517289421563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1834.175991035064</v>
      </c>
      <c r="C19" s="72">
        <f>IF(RES_hh_tes!C19=0,0,1000*11630*RES_hh_tes!C19/RES_hh_num!C19)</f>
        <v>1776.7946470587401</v>
      </c>
      <c r="D19" s="72">
        <f>IF(RES_hh_tes!D19=0,0,1000*11630*RES_hh_tes!D19/RES_hh_num!D19)</f>
        <v>1924.5482042609569</v>
      </c>
      <c r="E19" s="72">
        <f>IF(RES_hh_tes!E19=0,0,1000*11630*RES_hh_tes!E19/RES_hh_num!E19)</f>
        <v>2053.9116934356753</v>
      </c>
      <c r="F19" s="72">
        <f>IF(RES_hh_tes!F19=0,0,1000*11630*RES_hh_tes!F19/RES_hh_num!F19)</f>
        <v>2118.5811119490941</v>
      </c>
      <c r="G19" s="72">
        <f>IF(RES_hh_tes!G19=0,0,1000*11630*RES_hh_tes!G19/RES_hh_num!G19)</f>
        <v>2343.2158402585474</v>
      </c>
      <c r="H19" s="72">
        <f>IF(RES_hh_tes!H19=0,0,1000*11630*RES_hh_tes!H19/RES_hh_num!H19)</f>
        <v>2380.0036157677541</v>
      </c>
      <c r="I19" s="72">
        <f>IF(RES_hh_tes!I19=0,0,1000*11630*RES_hh_tes!I19/RES_hh_num!I19)</f>
        <v>2457.4882069804394</v>
      </c>
      <c r="J19" s="72">
        <f>IF(RES_hh_tes!J19=0,0,1000*11630*RES_hh_tes!J19/RES_hh_num!J19)</f>
        <v>2537.1621372533264</v>
      </c>
      <c r="K19" s="72">
        <f>IF(RES_hh_tes!K19=0,0,1000*11630*RES_hh_tes!K19/RES_hh_num!K19)</f>
        <v>2550.9394915496573</v>
      </c>
      <c r="L19" s="72">
        <f>IF(RES_hh_tes!L19=0,0,1000*11630*RES_hh_tes!L19/RES_hh_num!L19)</f>
        <v>2480.1580457978866</v>
      </c>
      <c r="M19" s="72">
        <f>IF(RES_hh_tes!M19=0,0,1000*11630*RES_hh_tes!M19/RES_hh_num!M19)</f>
        <v>2399.6230866006727</v>
      </c>
      <c r="N19" s="72">
        <f>IF(RES_hh_tes!N19=0,0,1000*11630*RES_hh_tes!N19/RES_hh_num!N19)</f>
        <v>2229.9165086140051</v>
      </c>
      <c r="O19" s="72">
        <f>IF(RES_hh_tes!O19=0,0,1000*11630*RES_hh_tes!O19/RES_hh_num!O19)</f>
        <v>2056.5507037444249</v>
      </c>
      <c r="P19" s="72">
        <f>IF(RES_hh_tes!P19=0,0,1000*11630*RES_hh_tes!P19/RES_hh_num!P19)</f>
        <v>2264.4535421456158</v>
      </c>
      <c r="Q19" s="72">
        <f>IF(RES_hh_tes!Q19=0,0,1000*11630*RES_hh_tes!Q19/RES_hh_num!Q19)</f>
        <v>2154.8933331911699</v>
      </c>
      <c r="R19" s="72">
        <f>IF(RES_hh_tes!R19=0,0,1000*11630*RES_hh_tes!R19/RES_hh_num!R19)</f>
        <v>2240.2656977078855</v>
      </c>
      <c r="S19" s="72">
        <f>IF(RES_hh_tes!S19=0,0,1000*11630*RES_hh_tes!S19/RES_hh_num!S19)</f>
        <v>2359.2134394292921</v>
      </c>
      <c r="T19" s="72">
        <f>IF(RES_hh_tes!T19=0,0,1000*11630*RES_hh_tes!T19/RES_hh_num!T19)</f>
        <v>2353.5527520314999</v>
      </c>
      <c r="U19" s="72">
        <f>IF(RES_hh_tes!U19=0,0,1000*11630*RES_hh_tes!U19/RES_hh_num!U19)</f>
        <v>2330.0310017634351</v>
      </c>
      <c r="V19" s="72">
        <f>IF(RES_hh_tes!V19=0,0,1000*11630*RES_hh_tes!V19/RES_hh_num!V19)</f>
        <v>2250.2809162921149</v>
      </c>
      <c r="W19" s="72">
        <f>IF(RES_hh_tes!W19=0,0,1000*11630*RES_hh_tes!W19/RES_hh_num!W19)</f>
        <v>2790.885977786269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1876.7171111893058</v>
      </c>
      <c r="C20" s="72">
        <f>IF(RES_hh_tes!C20=0,0,1000*11630*RES_hh_tes!C20/RES_hh_num!C20)</f>
        <v>1725.2802481292047</v>
      </c>
      <c r="D20" s="72">
        <f>IF(RES_hh_tes!D20=0,0,1000*11630*RES_hh_tes!D20/RES_hh_num!D20)</f>
        <v>1895.7657582435015</v>
      </c>
      <c r="E20" s="72">
        <f>IF(RES_hh_tes!E20=0,0,1000*11630*RES_hh_tes!E20/RES_hh_num!E20)</f>
        <v>2081.4417101289009</v>
      </c>
      <c r="F20" s="72">
        <f>IF(RES_hh_tes!F20=0,0,1000*11630*RES_hh_tes!F20/RES_hh_num!F20)</f>
        <v>2095.38555340623</v>
      </c>
      <c r="G20" s="72">
        <f>IF(RES_hh_tes!G20=0,0,1000*11630*RES_hh_tes!G20/RES_hh_num!G20)</f>
        <v>2176.299235285645</v>
      </c>
      <c r="H20" s="72">
        <f>IF(RES_hh_tes!H20=0,0,1000*11630*RES_hh_tes!H20/RES_hh_num!H20)</f>
        <v>2473.4617008085893</v>
      </c>
      <c r="I20" s="72">
        <f>IF(RES_hh_tes!I20=0,0,1000*11630*RES_hh_tes!I20/RES_hh_num!I20)</f>
        <v>2629.7217917722005</v>
      </c>
      <c r="J20" s="72">
        <f>IF(RES_hh_tes!J20=0,0,1000*11630*RES_hh_tes!J20/RES_hh_num!J20)</f>
        <v>2537.4545719849157</v>
      </c>
      <c r="K20" s="72">
        <f>IF(RES_hh_tes!K20=0,0,1000*11630*RES_hh_tes!K20/RES_hh_num!K20)</f>
        <v>2539.3618108379355</v>
      </c>
      <c r="L20" s="72">
        <f>IF(RES_hh_tes!L20=0,0,1000*11630*RES_hh_tes!L20/RES_hh_num!L20)</f>
        <v>2486.0975107958266</v>
      </c>
      <c r="M20" s="72">
        <f>IF(RES_hh_tes!M20=0,0,1000*11630*RES_hh_tes!M20/RES_hh_num!M20)</f>
        <v>2388.1274097560863</v>
      </c>
      <c r="N20" s="72">
        <f>IF(RES_hh_tes!N20=0,0,1000*11630*RES_hh_tes!N20/RES_hh_num!N20)</f>
        <v>2225.0851261717635</v>
      </c>
      <c r="O20" s="72">
        <f>IF(RES_hh_tes!O20=0,0,1000*11630*RES_hh_tes!O20/RES_hh_num!O20)</f>
        <v>2096.3043857719103</v>
      </c>
      <c r="P20" s="72">
        <f>IF(RES_hh_tes!P20=0,0,1000*11630*RES_hh_tes!P20/RES_hh_num!P20)</f>
        <v>2190.9516940815697</v>
      </c>
      <c r="Q20" s="72">
        <f>IF(RES_hh_tes!Q20=0,0,1000*11630*RES_hh_tes!Q20/RES_hh_num!Q20)</f>
        <v>2161.8229263104972</v>
      </c>
      <c r="R20" s="72">
        <f>IF(RES_hh_tes!R20=0,0,1000*11630*RES_hh_tes!R20/RES_hh_num!R20)</f>
        <v>2146.6601384353517</v>
      </c>
      <c r="S20" s="72">
        <f>IF(RES_hh_tes!S20=0,0,1000*11630*RES_hh_tes!S20/RES_hh_num!S20)</f>
        <v>2218.8272914578647</v>
      </c>
      <c r="T20" s="72">
        <f>IF(RES_hh_tes!T20=0,0,1000*11630*RES_hh_tes!T20/RES_hh_num!T20)</f>
        <v>2045.0315626471438</v>
      </c>
      <c r="U20" s="72">
        <f>IF(RES_hh_tes!U20=0,0,1000*11630*RES_hh_tes!U20/RES_hh_num!U20)</f>
        <v>2713.1866006268201</v>
      </c>
      <c r="V20" s="72">
        <f>IF(RES_hh_tes!V20=0,0,1000*11630*RES_hh_tes!V20/RES_hh_num!V20)</f>
        <v>2690.2652010459992</v>
      </c>
      <c r="W20" s="72">
        <f>IF(RES_hh_tes!W20=0,0,1000*11630*RES_hh_tes!W20/RES_hh_num!W20)</f>
        <v>2295.8080794442112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0</v>
      </c>
      <c r="C21" s="72">
        <f>IF(RES_hh_tes!C21=0,0,1000*11630*RES_hh_tes!C21/RES_hh_num!C21)</f>
        <v>0</v>
      </c>
      <c r="D21" s="72">
        <f>IF(RES_hh_tes!D21=0,0,1000*11630*RES_hh_tes!D21/RES_hh_num!D21)</f>
        <v>0</v>
      </c>
      <c r="E21" s="72">
        <f>IF(RES_hh_tes!E21=0,0,1000*11630*RES_hh_tes!E21/RES_hh_num!E21)</f>
        <v>0</v>
      </c>
      <c r="F21" s="72">
        <f>IF(RES_hh_tes!F21=0,0,1000*11630*RES_hh_tes!F21/RES_hh_num!F21)</f>
        <v>0</v>
      </c>
      <c r="G21" s="72">
        <f>IF(RES_hh_tes!G21=0,0,1000*11630*RES_hh_tes!G21/RES_hh_num!G21)</f>
        <v>0</v>
      </c>
      <c r="H21" s="72">
        <f>IF(RES_hh_tes!H21=0,0,1000*11630*RES_hh_tes!H21/RES_hh_num!H21)</f>
        <v>0</v>
      </c>
      <c r="I21" s="72">
        <f>IF(RES_hh_tes!I21=0,0,1000*11630*RES_hh_tes!I21/RES_hh_num!I21)</f>
        <v>0</v>
      </c>
      <c r="J21" s="72">
        <f>IF(RES_hh_tes!J21=0,0,1000*11630*RES_hh_tes!J21/RES_hh_num!J21)</f>
        <v>0</v>
      </c>
      <c r="K21" s="72">
        <f>IF(RES_hh_tes!K21=0,0,1000*11630*RES_hh_tes!K21/RES_hh_num!K21)</f>
        <v>0</v>
      </c>
      <c r="L21" s="72">
        <f>IF(RES_hh_tes!L21=0,0,1000*11630*RES_hh_tes!L21/RES_hh_num!L21)</f>
        <v>0</v>
      </c>
      <c r="M21" s="72">
        <f>IF(RES_hh_tes!M21=0,0,1000*11630*RES_hh_tes!M21/RES_hh_num!M21)</f>
        <v>0</v>
      </c>
      <c r="N21" s="72">
        <f>IF(RES_hh_tes!N21=0,0,1000*11630*RES_hh_tes!N21/RES_hh_num!N21)</f>
        <v>0</v>
      </c>
      <c r="O21" s="72">
        <f>IF(RES_hh_tes!O21=0,0,1000*11630*RES_hh_tes!O21/RES_hh_num!O21)</f>
        <v>0</v>
      </c>
      <c r="P21" s="72">
        <f>IF(RES_hh_tes!P21=0,0,1000*11630*RES_hh_tes!P21/RES_hh_num!P21)</f>
        <v>0</v>
      </c>
      <c r="Q21" s="72">
        <f>IF(RES_hh_tes!Q21=0,0,1000*11630*RES_hh_tes!Q21/RES_hh_num!Q21)</f>
        <v>0</v>
      </c>
      <c r="R21" s="72">
        <f>IF(RES_hh_tes!R21=0,0,1000*11630*RES_hh_tes!R21/RES_hh_num!R21)</f>
        <v>0</v>
      </c>
      <c r="S21" s="72">
        <f>IF(RES_hh_tes!S21=0,0,1000*11630*RES_hh_tes!S21/RES_hh_num!S21)</f>
        <v>0</v>
      </c>
      <c r="T21" s="72">
        <f>IF(RES_hh_tes!T21=0,0,1000*11630*RES_hh_tes!T21/RES_hh_num!T21)</f>
        <v>0</v>
      </c>
      <c r="U21" s="72">
        <f>IF(RES_hh_tes!U21=0,0,1000*11630*RES_hh_tes!U21/RES_hh_num!U21)</f>
        <v>0</v>
      </c>
      <c r="V21" s="72">
        <f>IF(RES_hh_tes!V21=0,0,1000*11630*RES_hh_tes!V21/RES_hh_num!V21)</f>
        <v>0</v>
      </c>
      <c r="W21" s="72">
        <f>IF(RES_hh_tes!W21=0,0,1000*11630*RES_hh_tes!W21/RES_hh_num!W21)</f>
        <v>0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1797.8259930556826</v>
      </c>
      <c r="C22" s="72">
        <f>IF(RES_hh_tes!C22=0,0,1000*11630*RES_hh_tes!C22/RES_hh_num!C22)</f>
        <v>1695.738999407864</v>
      </c>
      <c r="D22" s="72">
        <f>IF(RES_hh_tes!D22=0,0,1000*11630*RES_hh_tes!D22/RES_hh_num!D22)</f>
        <v>1929.9372138293149</v>
      </c>
      <c r="E22" s="72">
        <f>IF(RES_hh_tes!E22=0,0,1000*11630*RES_hh_tes!E22/RES_hh_num!E22)</f>
        <v>1763.3774316178981</v>
      </c>
      <c r="F22" s="72">
        <f>IF(RES_hh_tes!F22=0,0,1000*11630*RES_hh_tes!F22/RES_hh_num!F22)</f>
        <v>1935.6978662570807</v>
      </c>
      <c r="G22" s="72">
        <f>IF(RES_hh_tes!G22=0,0,1000*11630*RES_hh_tes!G22/RES_hh_num!G22)</f>
        <v>2319.1600052933172</v>
      </c>
      <c r="H22" s="72">
        <f>IF(RES_hh_tes!H22=0,0,1000*11630*RES_hh_tes!H22/RES_hh_num!H22)</f>
        <v>1987.937891154528</v>
      </c>
      <c r="I22" s="72">
        <f>IF(RES_hh_tes!I22=0,0,1000*11630*RES_hh_tes!I22/RES_hh_num!I22)</f>
        <v>2206.7669758431784</v>
      </c>
      <c r="J22" s="72">
        <f>IF(RES_hh_tes!J22=0,0,1000*11630*RES_hh_tes!J22/RES_hh_num!J22)</f>
        <v>2841.7653841436882</v>
      </c>
      <c r="K22" s="72">
        <f>IF(RES_hh_tes!K22=0,0,1000*11630*RES_hh_tes!K22/RES_hh_num!K22)</f>
        <v>2969.7936217982055</v>
      </c>
      <c r="L22" s="72">
        <f>IF(RES_hh_tes!L22=0,0,1000*11630*RES_hh_tes!L22/RES_hh_num!L22)</f>
        <v>2309.3045012108428</v>
      </c>
      <c r="M22" s="72">
        <f>IF(RES_hh_tes!M22=0,0,1000*11630*RES_hh_tes!M22/RES_hh_num!M22)</f>
        <v>2420.6264152912977</v>
      </c>
      <c r="N22" s="72">
        <f>IF(RES_hh_tes!N22=0,0,1000*11630*RES_hh_tes!N22/RES_hh_num!N22)</f>
        <v>2254.7339459054992</v>
      </c>
      <c r="O22" s="72">
        <f>IF(RES_hh_tes!O22=0,0,1000*11630*RES_hh_tes!O22/RES_hh_num!O22)</f>
        <v>2058.1645042348864</v>
      </c>
      <c r="P22" s="72">
        <f>IF(RES_hh_tes!P22=0,0,1000*11630*RES_hh_tes!P22/RES_hh_num!P22)</f>
        <v>2210.7912777090605</v>
      </c>
      <c r="Q22" s="72">
        <f>IF(RES_hh_tes!Q22=0,0,1000*11630*RES_hh_tes!Q22/RES_hh_num!Q22)</f>
        <v>2161.119652464658</v>
      </c>
      <c r="R22" s="72">
        <f>IF(RES_hh_tes!R22=0,0,1000*11630*RES_hh_tes!R22/RES_hh_num!R22)</f>
        <v>2258.5354696032205</v>
      </c>
      <c r="S22" s="72">
        <f>IF(RES_hh_tes!S22=0,0,1000*11630*RES_hh_tes!S22/RES_hh_num!S22)</f>
        <v>2375.5188732025117</v>
      </c>
      <c r="T22" s="72">
        <f>IF(RES_hh_tes!T22=0,0,1000*11630*RES_hh_tes!T22/RES_hh_num!T22)</f>
        <v>2321.1450477880012</v>
      </c>
      <c r="U22" s="72">
        <f>IF(RES_hh_tes!U22=0,0,1000*11630*RES_hh_tes!U22/RES_hh_num!U22)</f>
        <v>2395.8035628719585</v>
      </c>
      <c r="V22" s="72">
        <f>IF(RES_hh_tes!V22=0,0,1000*11630*RES_hh_tes!V22/RES_hh_num!V22)</f>
        <v>2389.9699784919458</v>
      </c>
      <c r="W22" s="72">
        <f>IF(RES_hh_tes!W22=0,0,1000*11630*RES_hh_tes!W22/RES_hh_num!W22)</f>
        <v>2298.0366625292404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284.49586610542445</v>
      </c>
      <c r="C25" s="74">
        <f>IF(RES_hh_tes!C25=0,0,1000*11630*RES_hh_tes!C25/RES_hh_num!C25)</f>
        <v>242.59209202631482</v>
      </c>
      <c r="D25" s="74">
        <f>IF(RES_hh_tes!D25=0,0,1000*11630*RES_hh_tes!D25/RES_hh_num!D25)</f>
        <v>384.66525384183967</v>
      </c>
      <c r="E25" s="74">
        <f>IF(RES_hh_tes!E25=0,0,1000*11630*RES_hh_tes!E25/RES_hh_num!E25)</f>
        <v>516.14110013576294</v>
      </c>
      <c r="F25" s="74">
        <f>IF(RES_hh_tes!F25=0,0,1000*11630*RES_hh_tes!F25/RES_hh_num!F25)</f>
        <v>518.24857868732158</v>
      </c>
      <c r="G25" s="74">
        <f>IF(RES_hh_tes!G25=0,0,1000*11630*RES_hh_tes!G25/RES_hh_num!G25)</f>
        <v>676.96530448321175</v>
      </c>
      <c r="H25" s="74">
        <f>IF(RES_hh_tes!H25=0,0,1000*11630*RES_hh_tes!H25/RES_hh_num!H25)</f>
        <v>617.29457477646235</v>
      </c>
      <c r="I25" s="74">
        <f>IF(RES_hh_tes!I25=0,0,1000*11630*RES_hh_tes!I25/RES_hh_num!I25)</f>
        <v>580.15857076067925</v>
      </c>
      <c r="J25" s="74">
        <f>IF(RES_hh_tes!J25=0,0,1000*11630*RES_hh_tes!J25/RES_hh_num!J25)</f>
        <v>537.86567891752156</v>
      </c>
      <c r="K25" s="74">
        <f>IF(RES_hh_tes!K25=0,0,1000*11630*RES_hh_tes!K25/RES_hh_num!K25)</f>
        <v>537.80476859113139</v>
      </c>
      <c r="L25" s="74">
        <f>IF(RES_hh_tes!L25=0,0,1000*11630*RES_hh_tes!L25/RES_hh_num!L25)</f>
        <v>475.72987689160158</v>
      </c>
      <c r="M25" s="74">
        <f>IF(RES_hh_tes!M25=0,0,1000*11630*RES_hh_tes!M25/RES_hh_num!M25)</f>
        <v>485.47172330063376</v>
      </c>
      <c r="N25" s="74">
        <f>IF(RES_hh_tes!N25=0,0,1000*11630*RES_hh_tes!N25/RES_hh_num!N25)</f>
        <v>332.76871241742447</v>
      </c>
      <c r="O25" s="74">
        <f>IF(RES_hh_tes!O25=0,0,1000*11630*RES_hh_tes!O25/RES_hh_num!O25)</f>
        <v>107.36299450608297</v>
      </c>
      <c r="P25" s="74">
        <f>IF(RES_hh_tes!P25=0,0,1000*11630*RES_hh_tes!P25/RES_hh_num!P25)</f>
        <v>83.713060805507254</v>
      </c>
      <c r="Q25" s="74">
        <f>IF(RES_hh_tes!Q25=0,0,1000*11630*RES_hh_tes!Q25/RES_hh_num!Q25)</f>
        <v>153.66773924686274</v>
      </c>
      <c r="R25" s="74">
        <f>IF(RES_hh_tes!R25=0,0,1000*11630*RES_hh_tes!R25/RES_hh_num!R25)</f>
        <v>207.34697402310235</v>
      </c>
      <c r="S25" s="74">
        <f>IF(RES_hh_tes!S25=0,0,1000*11630*RES_hh_tes!S25/RES_hh_num!S25)</f>
        <v>320.7809662310064</v>
      </c>
      <c r="T25" s="74">
        <f>IF(RES_hh_tes!T25=0,0,1000*11630*RES_hh_tes!T25/RES_hh_num!T25)</f>
        <v>253.23961052820201</v>
      </c>
      <c r="U25" s="74">
        <f>IF(RES_hh_tes!U25=0,0,1000*11630*RES_hh_tes!U25/RES_hh_num!U25)</f>
        <v>210.20848032910766</v>
      </c>
      <c r="V25" s="74">
        <f>IF(RES_hh_tes!V25=0,0,1000*11630*RES_hh_tes!V25/RES_hh_num!V25)</f>
        <v>247.64319203688055</v>
      </c>
      <c r="W25" s="74">
        <f>IF(RES_hh_tes!W25=0,0,1000*11630*RES_hh_tes!W25/RES_hh_num!W25)</f>
        <v>250.97487365820649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1697.5397886768426</v>
      </c>
      <c r="C26" s="77">
        <f>IF(RES_hh_tes!C26=0,0,1000*11630*RES_hh_tes!C26/RES_hh_num!C26)</f>
        <v>1607.5540863894942</v>
      </c>
      <c r="D26" s="77">
        <f>IF(RES_hh_tes!D26=0,0,1000*11630*RES_hh_tes!D26/RES_hh_num!D26)</f>
        <v>1601.1233929365048</v>
      </c>
      <c r="E26" s="77">
        <f>IF(RES_hh_tes!E26=0,0,1000*11630*RES_hh_tes!E26/RES_hh_num!E26)</f>
        <v>1599.6476111818183</v>
      </c>
      <c r="F26" s="77">
        <f>IF(RES_hh_tes!F26=0,0,1000*11630*RES_hh_tes!F26/RES_hh_num!F26)</f>
        <v>1704.1890554252334</v>
      </c>
      <c r="G26" s="77">
        <f>IF(RES_hh_tes!G26=0,0,1000*11630*RES_hh_tes!G26/RES_hh_num!G26)</f>
        <v>1726.6646986884848</v>
      </c>
      <c r="H26" s="77">
        <f>IF(RES_hh_tes!H26=0,0,1000*11630*RES_hh_tes!H26/RES_hh_num!H26)</f>
        <v>1792.6221335992029</v>
      </c>
      <c r="I26" s="77">
        <f>IF(RES_hh_tes!I26=0,0,1000*11630*RES_hh_tes!I26/RES_hh_num!I26)</f>
        <v>2148.2726401242576</v>
      </c>
      <c r="J26" s="77">
        <f>IF(RES_hh_tes!J26=0,0,1000*11630*RES_hh_tes!J26/RES_hh_num!J26)</f>
        <v>2094.1517462380875</v>
      </c>
      <c r="K26" s="77">
        <f>IF(RES_hh_tes!K26=0,0,1000*11630*RES_hh_tes!K26/RES_hh_num!K26)</f>
        <v>2092.2642867845639</v>
      </c>
      <c r="L26" s="77">
        <f>IF(RES_hh_tes!L26=0,0,1000*11630*RES_hh_tes!L26/RES_hh_num!L26)</f>
        <v>2136.1128294829959</v>
      </c>
      <c r="M26" s="77">
        <f>IF(RES_hh_tes!M26=0,0,1000*11630*RES_hh_tes!M26/RES_hh_num!M26)</f>
        <v>2139.1336764386097</v>
      </c>
      <c r="N26" s="77">
        <f>IF(RES_hh_tes!N26=0,0,1000*11630*RES_hh_tes!N26/RES_hh_num!N26)</f>
        <v>2145.2511710547542</v>
      </c>
      <c r="O26" s="77">
        <f>IF(RES_hh_tes!O26=0,0,1000*11630*RES_hh_tes!O26/RES_hh_num!O26)</f>
        <v>2188.4338291290583</v>
      </c>
      <c r="P26" s="77">
        <f>IF(RES_hh_tes!P26=0,0,1000*11630*RES_hh_tes!P26/RES_hh_num!P26)</f>
        <v>2223.5325812426313</v>
      </c>
      <c r="Q26" s="77">
        <f>IF(RES_hh_tes!Q26=0,0,1000*11630*RES_hh_tes!Q26/RES_hh_num!Q26)</f>
        <v>2270.6619053260456</v>
      </c>
      <c r="R26" s="77">
        <f>IF(RES_hh_tes!R26=0,0,1000*11630*RES_hh_tes!R26/RES_hh_num!R26)</f>
        <v>2315.0753785910592</v>
      </c>
      <c r="S26" s="77">
        <f>IF(RES_hh_tes!S26=0,0,1000*11630*RES_hh_tes!S26/RES_hh_num!S26)</f>
        <v>2326.9727181907842</v>
      </c>
      <c r="T26" s="77">
        <f>IF(RES_hh_tes!T26=0,0,1000*11630*RES_hh_tes!T26/RES_hh_num!T26)</f>
        <v>2331.0964325933246</v>
      </c>
      <c r="U26" s="77">
        <f>IF(RES_hh_tes!U26=0,0,1000*11630*RES_hh_tes!U26/RES_hh_num!U26)</f>
        <v>2349.0859435232082</v>
      </c>
      <c r="V26" s="77">
        <f>IF(RES_hh_tes!V26=0,0,1000*11630*RES_hh_tes!V26/RES_hh_num!V26)</f>
        <v>2344.8025961365843</v>
      </c>
      <c r="W26" s="77">
        <f>IF(RES_hh_tes!W26=0,0,1000*11630*RES_hh_tes!W26/RES_hh_num!W26)</f>
        <v>2333.8404735539602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661.86559720497928</v>
      </c>
      <c r="C27" s="69">
        <f>IF(RES_hh_tes!C27=0,0,1000*11630*RES_hh_tes!C27/RES_hh_num!C27)</f>
        <v>700.6072586926914</v>
      </c>
      <c r="D27" s="69">
        <f>IF(RES_hh_tes!D27=0,0,1000*11630*RES_hh_tes!D27/RES_hh_num!D27)</f>
        <v>709.543894330071</v>
      </c>
      <c r="E27" s="69">
        <f>IF(RES_hh_tes!E27=0,0,1000*11630*RES_hh_tes!E27/RES_hh_num!E27)</f>
        <v>717.46067546405061</v>
      </c>
      <c r="F27" s="69">
        <f>IF(RES_hh_tes!F27=0,0,1000*11630*RES_hh_tes!F27/RES_hh_num!F27)</f>
        <v>740.01613264455148</v>
      </c>
      <c r="G27" s="69">
        <f>IF(RES_hh_tes!G27=0,0,1000*11630*RES_hh_tes!G27/RES_hh_num!G27)</f>
        <v>713.03003780315953</v>
      </c>
      <c r="H27" s="69">
        <f>IF(RES_hh_tes!H27=0,0,1000*11630*RES_hh_tes!H27/RES_hh_num!H27)</f>
        <v>656.11192583336936</v>
      </c>
      <c r="I27" s="69">
        <f>IF(RES_hh_tes!I27=0,0,1000*11630*RES_hh_tes!I27/RES_hh_num!I27)</f>
        <v>639.71665424122955</v>
      </c>
      <c r="J27" s="69">
        <f>IF(RES_hh_tes!J27=0,0,1000*11630*RES_hh_tes!J27/RES_hh_num!J27)</f>
        <v>586.46155654860047</v>
      </c>
      <c r="K27" s="69">
        <f>IF(RES_hh_tes!K27=0,0,1000*11630*RES_hh_tes!K27/RES_hh_num!K27)</f>
        <v>589.58216773767765</v>
      </c>
      <c r="L27" s="69">
        <f>IF(RES_hh_tes!L27=0,0,1000*11630*RES_hh_tes!L27/RES_hh_num!L27)</f>
        <v>571.35219549445469</v>
      </c>
      <c r="M27" s="69">
        <f>IF(RES_hh_tes!M27=0,0,1000*11630*RES_hh_tes!M27/RES_hh_num!M27)</f>
        <v>606.17590833922111</v>
      </c>
      <c r="N27" s="69">
        <f>IF(RES_hh_tes!N27=0,0,1000*11630*RES_hh_tes!N27/RES_hh_num!N27)</f>
        <v>531.5065621094875</v>
      </c>
      <c r="O27" s="69">
        <f>IF(RES_hh_tes!O27=0,0,1000*11630*RES_hh_tes!O27/RES_hh_num!O27)</f>
        <v>549.22149297968315</v>
      </c>
      <c r="P27" s="69">
        <f>IF(RES_hh_tes!P27=0,0,1000*11630*RES_hh_tes!P27/RES_hh_num!P27)</f>
        <v>603.50854291213045</v>
      </c>
      <c r="Q27" s="69">
        <f>IF(RES_hh_tes!Q27=0,0,1000*11630*RES_hh_tes!Q27/RES_hh_num!Q27)</f>
        <v>589.42271184995661</v>
      </c>
      <c r="R27" s="69">
        <f>IF(RES_hh_tes!R27=0,0,1000*11630*RES_hh_tes!R27/RES_hh_num!R27)</f>
        <v>589.77901960276643</v>
      </c>
      <c r="S27" s="69">
        <f>IF(RES_hh_tes!S27=0,0,1000*11630*RES_hh_tes!S27/RES_hh_num!S27)</f>
        <v>625.64677246608176</v>
      </c>
      <c r="T27" s="69">
        <f>IF(RES_hh_tes!T27=0,0,1000*11630*RES_hh_tes!T27/RES_hh_num!T27)</f>
        <v>588.93794284020817</v>
      </c>
      <c r="U27" s="69">
        <f>IF(RES_hh_tes!U27=0,0,1000*11630*RES_hh_tes!U27/RES_hh_num!U27)</f>
        <v>683.80107206504465</v>
      </c>
      <c r="V27" s="69">
        <f>IF(RES_hh_tes!V27=0,0,1000*11630*RES_hh_tes!V27/RES_hh_num!V27)</f>
        <v>706.26874346139334</v>
      </c>
      <c r="W27" s="69">
        <f>IF(RES_hh_tes!W27=0,0,1000*11630*RES_hh_tes!W27/RES_hh_num!W27)</f>
        <v>697.0102052050205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681.34328234279712</v>
      </c>
      <c r="C29" s="72">
        <f>IF(RES_hh_tes!C29=0,0,1000*11630*RES_hh_tes!C29/RES_hh_num!C29)</f>
        <v>693.48804824759668</v>
      </c>
      <c r="D29" s="72">
        <f>IF(RES_hh_tes!D29=0,0,1000*11630*RES_hh_tes!D29/RES_hh_num!D29)</f>
        <v>696.85223871940809</v>
      </c>
      <c r="E29" s="72">
        <f>IF(RES_hh_tes!E29=0,0,1000*11630*RES_hh_tes!E29/RES_hh_num!E29)</f>
        <v>726.41484976322113</v>
      </c>
      <c r="F29" s="72">
        <f>IF(RES_hh_tes!F29=0,0,1000*11630*RES_hh_tes!F29/RES_hh_num!F29)</f>
        <v>743.46716469853686</v>
      </c>
      <c r="G29" s="72">
        <f>IF(RES_hh_tes!G29=0,0,1000*11630*RES_hh_tes!G29/RES_hh_num!G29)</f>
        <v>715.46650661019657</v>
      </c>
      <c r="H29" s="72">
        <f>IF(RES_hh_tes!H29=0,0,1000*11630*RES_hh_tes!H29/RES_hh_num!H29)</f>
        <v>644.38922135448843</v>
      </c>
      <c r="I29" s="72">
        <f>IF(RES_hh_tes!I29=0,0,1000*11630*RES_hh_tes!I29/RES_hh_num!I29)</f>
        <v>652.69944276821343</v>
      </c>
      <c r="J29" s="72">
        <f>IF(RES_hh_tes!J29=0,0,1000*11630*RES_hh_tes!J29/RES_hh_num!J29)</f>
        <v>591.93791883268443</v>
      </c>
      <c r="K29" s="72">
        <f>IF(RES_hh_tes!K29=0,0,1000*11630*RES_hh_tes!K29/RES_hh_num!K29)</f>
        <v>584.3051502602915</v>
      </c>
      <c r="L29" s="72">
        <f>IF(RES_hh_tes!L29=0,0,1000*11630*RES_hh_tes!L29/RES_hh_num!L29)</f>
        <v>570.72684851951203</v>
      </c>
      <c r="M29" s="72">
        <f>IF(RES_hh_tes!M29=0,0,1000*11630*RES_hh_tes!M29/RES_hh_num!M29)</f>
        <v>586.29786893058042</v>
      </c>
      <c r="N29" s="72">
        <f>IF(RES_hh_tes!N29=0,0,1000*11630*RES_hh_tes!N29/RES_hh_num!N29)</f>
        <v>557.79582823899239</v>
      </c>
      <c r="O29" s="72">
        <f>IF(RES_hh_tes!O29=0,0,1000*11630*RES_hh_tes!O29/RES_hh_num!O29)</f>
        <v>560.80620444430838</v>
      </c>
      <c r="P29" s="72">
        <f>IF(RES_hh_tes!P29=0,0,1000*11630*RES_hh_tes!P29/RES_hh_num!P29)</f>
        <v>569.92365239051639</v>
      </c>
      <c r="Q29" s="72">
        <f>IF(RES_hh_tes!Q29=0,0,1000*11630*RES_hh_tes!Q29/RES_hh_num!Q29)</f>
        <v>594.82800940719756</v>
      </c>
      <c r="R29" s="72">
        <f>IF(RES_hh_tes!R29=0,0,1000*11630*RES_hh_tes!R29/RES_hh_num!R29)</f>
        <v>600.55864938800767</v>
      </c>
      <c r="S29" s="72">
        <f>IF(RES_hh_tes!S29=0,0,1000*11630*RES_hh_tes!S29/RES_hh_num!S29)</f>
        <v>611.50695596593312</v>
      </c>
      <c r="T29" s="72">
        <f>IF(RES_hh_tes!T29=0,0,1000*11630*RES_hh_tes!T29/RES_hh_num!T29)</f>
        <v>625.2476628013485</v>
      </c>
      <c r="U29" s="72">
        <f>IF(RES_hh_tes!U29=0,0,1000*11630*RES_hh_tes!U29/RES_hh_num!U29)</f>
        <v>684.04695176095584</v>
      </c>
      <c r="V29" s="72">
        <f>IF(RES_hh_tes!V29=0,0,1000*11630*RES_hh_tes!V29/RES_hh_num!V29)</f>
        <v>652.58464119704206</v>
      </c>
      <c r="W29" s="72">
        <f>IF(RES_hh_tes!W29=0,0,1000*11630*RES_hh_tes!W29/RES_hh_num!W29)</f>
        <v>703.70266468734224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0</v>
      </c>
      <c r="C30" s="72">
        <f>IF(RES_hh_tes!C30=0,0,1000*11630*RES_hh_tes!C30/RES_hh_num!C30)</f>
        <v>0</v>
      </c>
      <c r="D30" s="72">
        <f>IF(RES_hh_tes!D30=0,0,1000*11630*RES_hh_tes!D30/RES_hh_num!D30)</f>
        <v>0</v>
      </c>
      <c r="E30" s="72">
        <f>IF(RES_hh_tes!E30=0,0,1000*11630*RES_hh_tes!E30/RES_hh_num!E30)</f>
        <v>0</v>
      </c>
      <c r="F30" s="72">
        <f>IF(RES_hh_tes!F30=0,0,1000*11630*RES_hh_tes!F30/RES_hh_num!F30)</f>
        <v>0</v>
      </c>
      <c r="G30" s="72">
        <f>IF(RES_hh_tes!G30=0,0,1000*11630*RES_hh_tes!G30/RES_hh_num!G30)</f>
        <v>0</v>
      </c>
      <c r="H30" s="72">
        <f>IF(RES_hh_tes!H30=0,0,1000*11630*RES_hh_tes!H30/RES_hh_num!H30)</f>
        <v>0</v>
      </c>
      <c r="I30" s="72">
        <f>IF(RES_hh_tes!I30=0,0,1000*11630*RES_hh_tes!I30/RES_hh_num!I30)</f>
        <v>0</v>
      </c>
      <c r="J30" s="72">
        <f>IF(RES_hh_tes!J30=0,0,1000*11630*RES_hh_tes!J30/RES_hh_num!J30)</f>
        <v>0</v>
      </c>
      <c r="K30" s="72">
        <f>IF(RES_hh_tes!K30=0,0,1000*11630*RES_hh_tes!K30/RES_hh_num!K30)</f>
        <v>0</v>
      </c>
      <c r="L30" s="72">
        <f>IF(RES_hh_tes!L30=0,0,1000*11630*RES_hh_tes!L30/RES_hh_num!L30)</f>
        <v>0</v>
      </c>
      <c r="M30" s="72">
        <f>IF(RES_hh_tes!M30=0,0,1000*11630*RES_hh_tes!M30/RES_hh_num!M30)</f>
        <v>0</v>
      </c>
      <c r="N30" s="72">
        <f>IF(RES_hh_tes!N30=0,0,1000*11630*RES_hh_tes!N30/RES_hh_num!N30)</f>
        <v>0</v>
      </c>
      <c r="O30" s="72">
        <f>IF(RES_hh_tes!O30=0,0,1000*11630*RES_hh_tes!O30/RES_hh_num!O30)</f>
        <v>0</v>
      </c>
      <c r="P30" s="72">
        <f>IF(RES_hh_tes!P30=0,0,1000*11630*RES_hh_tes!P30/RES_hh_num!P30)</f>
        <v>0</v>
      </c>
      <c r="Q30" s="72">
        <f>IF(RES_hh_tes!Q30=0,0,1000*11630*RES_hh_tes!Q30/RES_hh_num!Q30)</f>
        <v>0</v>
      </c>
      <c r="R30" s="72">
        <f>IF(RES_hh_tes!R30=0,0,1000*11630*RES_hh_tes!R30/RES_hh_num!R30)</f>
        <v>0</v>
      </c>
      <c r="S30" s="72">
        <f>IF(RES_hh_tes!S30=0,0,1000*11630*RES_hh_tes!S30/RES_hh_num!S30)</f>
        <v>0</v>
      </c>
      <c r="T30" s="72">
        <f>IF(RES_hh_tes!T30=0,0,1000*11630*RES_hh_tes!T30/RES_hh_num!T30)</f>
        <v>0</v>
      </c>
      <c r="U30" s="72">
        <f>IF(RES_hh_tes!U30=0,0,1000*11630*RES_hh_tes!U30/RES_hh_num!U30)</f>
        <v>0</v>
      </c>
      <c r="V30" s="72">
        <f>IF(RES_hh_tes!V30=0,0,1000*11630*RES_hh_tes!V30/RES_hh_num!V30)</f>
        <v>0</v>
      </c>
      <c r="W30" s="72">
        <f>IF(RES_hh_tes!W30=0,0,1000*11630*RES_hh_tes!W30/RES_hh_num!W30)</f>
        <v>0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612.98970760590498</v>
      </c>
      <c r="C32" s="77">
        <f>IF(RES_hh_tes!C32=0,0,1000*11630*RES_hh_tes!C32/RES_hh_num!C32)</f>
        <v>716.26370309622132</v>
      </c>
      <c r="D32" s="77">
        <f>IF(RES_hh_tes!D32=0,0,1000*11630*RES_hh_tes!D32/RES_hh_num!D32)</f>
        <v>734.99036630903925</v>
      </c>
      <c r="E32" s="77">
        <f>IF(RES_hh_tes!E32=0,0,1000*11630*RES_hh_tes!E32/RES_hh_num!E32)</f>
        <v>700.56850313173925</v>
      </c>
      <c r="F32" s="77">
        <f>IF(RES_hh_tes!F32=0,0,1000*11630*RES_hh_tes!F32/RES_hh_num!F32)</f>
        <v>733.98717108794972</v>
      </c>
      <c r="G32" s="77">
        <f>IF(RES_hh_tes!G32=0,0,1000*11630*RES_hh_tes!G32/RES_hh_num!G32)</f>
        <v>708.96521462014005</v>
      </c>
      <c r="H32" s="77">
        <f>IF(RES_hh_tes!H32=0,0,1000*11630*RES_hh_tes!H32/RES_hh_num!H32)</f>
        <v>675.6889517827293</v>
      </c>
      <c r="I32" s="77">
        <f>IF(RES_hh_tes!I32=0,0,1000*11630*RES_hh_tes!I32/RES_hh_num!I32)</f>
        <v>617.50740206570322</v>
      </c>
      <c r="J32" s="77">
        <f>IF(RES_hh_tes!J32=0,0,1000*11630*RES_hh_tes!J32/RES_hh_num!J32)</f>
        <v>576.62134254222462</v>
      </c>
      <c r="K32" s="77">
        <f>IF(RES_hh_tes!K32=0,0,1000*11630*RES_hh_tes!K32/RES_hh_num!K32)</f>
        <v>598.80195981968029</v>
      </c>
      <c r="L32" s="77">
        <f>IF(RES_hh_tes!L32=0,0,1000*11630*RES_hh_tes!L32/RES_hh_num!L32)</f>
        <v>572.44063870609307</v>
      </c>
      <c r="M32" s="77">
        <f>IF(RES_hh_tes!M32=0,0,1000*11630*RES_hh_tes!M32/RES_hh_num!M32)</f>
        <v>640.96644742623721</v>
      </c>
      <c r="N32" s="77">
        <f>IF(RES_hh_tes!N32=0,0,1000*11630*RES_hh_tes!N32/RES_hh_num!N32)</f>
        <v>483.93662800452267</v>
      </c>
      <c r="O32" s="77">
        <f>IF(RES_hh_tes!O32=0,0,1000*11630*RES_hh_tes!O32/RES_hh_num!O32)</f>
        <v>529.88346816754131</v>
      </c>
      <c r="P32" s="77">
        <f>IF(RES_hh_tes!P32=0,0,1000*11630*RES_hh_tes!P32/RES_hh_num!P32)</f>
        <v>653.72962424726802</v>
      </c>
      <c r="Q32" s="77">
        <f>IF(RES_hh_tes!Q32=0,0,1000*11630*RES_hh_tes!Q32/RES_hh_num!Q32)</f>
        <v>581.78371110865089</v>
      </c>
      <c r="R32" s="77">
        <f>IF(RES_hh_tes!R32=0,0,1000*11630*RES_hh_tes!R32/RES_hh_num!R32)</f>
        <v>575.23000124744851</v>
      </c>
      <c r="S32" s="77">
        <f>IF(RES_hh_tes!S32=0,0,1000*11630*RES_hh_tes!S32/RES_hh_num!S32)</f>
        <v>644.00575972337413</v>
      </c>
      <c r="T32" s="77">
        <f>IF(RES_hh_tes!T32=0,0,1000*11630*RES_hh_tes!T32/RES_hh_num!T32)</f>
        <v>545.44658235241252</v>
      </c>
      <c r="U32" s="77">
        <f>IF(RES_hh_tes!U32=0,0,1000*11630*RES_hh_tes!U32/RES_hh_num!U32)</f>
        <v>683.51113653299547</v>
      </c>
      <c r="V32" s="77">
        <f>IF(RES_hh_tes!V32=0,0,1000*11630*RES_hh_tes!V32/RES_hh_num!V32)</f>
        <v>765.77243003176704</v>
      </c>
      <c r="W32" s="77">
        <f>IF(RES_hh_tes!W32=0,0,1000*11630*RES_hh_tes!W32/RES_hh_num!W32)</f>
        <v>690.1986103784169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2539.06527385549</v>
      </c>
      <c r="C3" s="65">
        <f>IF(RES_hh_emi!C3=0,0,1000000*RES_hh_emi!C3/RES_hh_num!C3)</f>
        <v>2496.0953136369626</v>
      </c>
      <c r="D3" s="65">
        <f>IF(RES_hh_emi!D3=0,0,1000000*RES_hh_emi!D3/RES_hh_num!D3)</f>
        <v>2486.0065673317599</v>
      </c>
      <c r="E3" s="65">
        <f>IF(RES_hh_emi!E3=0,0,1000000*RES_hh_emi!E3/RES_hh_num!E3)</f>
        <v>2511.6065921454638</v>
      </c>
      <c r="F3" s="65">
        <f>IF(RES_hh_emi!F3=0,0,1000000*RES_hh_emi!F3/RES_hh_num!F3)</f>
        <v>2197.9898276872873</v>
      </c>
      <c r="G3" s="65">
        <f>IF(RES_hh_emi!G3=0,0,1000000*RES_hh_emi!G3/RES_hh_num!G3)</f>
        <v>1867.4625498197342</v>
      </c>
      <c r="H3" s="65">
        <f>IF(RES_hh_emi!H3=0,0,1000000*RES_hh_emi!H3/RES_hh_num!H3)</f>
        <v>1856.4655344957089</v>
      </c>
      <c r="I3" s="65">
        <f>IF(RES_hh_emi!I3=0,0,1000000*RES_hh_emi!I3/RES_hh_num!I3)</f>
        <v>1702.9575233502446</v>
      </c>
      <c r="J3" s="65">
        <f>IF(RES_hh_emi!J3=0,0,1000000*RES_hh_emi!J3/RES_hh_num!J3)</f>
        <v>1423.0487519594319</v>
      </c>
      <c r="K3" s="65">
        <f>IF(RES_hh_emi!K3=0,0,1000000*RES_hh_emi!K3/RES_hh_num!K3)</f>
        <v>1508.1402029030094</v>
      </c>
      <c r="L3" s="65">
        <f>IF(RES_hh_emi!L3=0,0,1000000*RES_hh_emi!L3/RES_hh_num!L3)</f>
        <v>1253.8467626354559</v>
      </c>
      <c r="M3" s="65">
        <f>IF(RES_hh_emi!M3=0,0,1000000*RES_hh_emi!M3/RES_hh_num!M3)</f>
        <v>1381.0510303030305</v>
      </c>
      <c r="N3" s="65">
        <f>IF(RES_hh_emi!N3=0,0,1000000*RES_hh_emi!N3/RES_hh_num!N3)</f>
        <v>1302.4679053326697</v>
      </c>
      <c r="O3" s="65">
        <f>IF(RES_hh_emi!O3=0,0,1000000*RES_hh_emi!O3/RES_hh_num!O3)</f>
        <v>1060.2247113293581</v>
      </c>
      <c r="P3" s="65">
        <f>IF(RES_hh_emi!P3=0,0,1000000*RES_hh_emi!P3/RES_hh_num!P3)</f>
        <v>954.91106189815889</v>
      </c>
      <c r="Q3" s="65">
        <f>IF(RES_hh_emi!Q3=0,0,1000000*RES_hh_emi!Q3/RES_hh_num!Q3)</f>
        <v>1115.0249229231003</v>
      </c>
      <c r="R3" s="65">
        <f>IF(RES_hh_emi!R3=0,0,1000000*RES_hh_emi!R3/RES_hh_num!R3)</f>
        <v>1125.345093122846</v>
      </c>
      <c r="S3" s="65">
        <f>IF(RES_hh_emi!S3=0,0,1000000*RES_hh_emi!S3/RES_hh_num!S3)</f>
        <v>1089.5013551976126</v>
      </c>
      <c r="T3" s="65">
        <f>IF(RES_hh_emi!T3=0,0,1000000*RES_hh_emi!T3/RES_hh_num!T3)</f>
        <v>869.10254163057812</v>
      </c>
      <c r="U3" s="65">
        <f>IF(RES_hh_emi!U3=0,0,1000000*RES_hh_emi!U3/RES_hh_num!U3)</f>
        <v>987.42494382090194</v>
      </c>
      <c r="V3" s="65">
        <f>IF(RES_hh_emi!V3=0,0,1000000*RES_hh_emi!V3/RES_hh_num!V3)</f>
        <v>959.6734348533621</v>
      </c>
      <c r="W3" s="65">
        <f>IF(RES_hh_emi!W3=0,0,1000000*RES_hh_emi!W3/RES_hh_num!W3)</f>
        <v>855.15353027668584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2276.824390566499</v>
      </c>
      <c r="C4" s="69">
        <f>IF(RES_hh_emi!C4=0,0,1000000*RES_hh_emi!C4/RES_hh_num!C4)</f>
        <v>2243.8268255887833</v>
      </c>
      <c r="D4" s="69">
        <f>IF(RES_hh_emi!D4=0,0,1000000*RES_hh_emi!D4/RES_hh_num!D4)</f>
        <v>2236.5361053770034</v>
      </c>
      <c r="E4" s="69">
        <f>IF(RES_hh_emi!E4=0,0,1000000*RES_hh_emi!E4/RES_hh_num!E4)</f>
        <v>2256.4635479657268</v>
      </c>
      <c r="F4" s="69">
        <f>IF(RES_hh_emi!F4=0,0,1000000*RES_hh_emi!F4/RES_hh_num!F4)</f>
        <v>1945.8193371421132</v>
      </c>
      <c r="G4" s="69">
        <f>IF(RES_hh_emi!G4=0,0,1000000*RES_hh_emi!G4/RES_hh_num!G4)</f>
        <v>1624.595450238894</v>
      </c>
      <c r="H4" s="69">
        <f>IF(RES_hh_emi!H4=0,0,1000000*RES_hh_emi!H4/RES_hh_num!H4)</f>
        <v>1625.4762549963446</v>
      </c>
      <c r="I4" s="69">
        <f>IF(RES_hh_emi!I4=0,0,1000000*RES_hh_emi!I4/RES_hh_num!I4)</f>
        <v>1466.2497194220134</v>
      </c>
      <c r="J4" s="69">
        <f>IF(RES_hh_emi!J4=0,0,1000000*RES_hh_emi!J4/RES_hh_num!J4)</f>
        <v>1203.5603394745169</v>
      </c>
      <c r="K4" s="69">
        <f>IF(RES_hh_emi!K4=0,0,1000000*RES_hh_emi!K4/RES_hh_num!K4)</f>
        <v>1293.8449782932687</v>
      </c>
      <c r="L4" s="69">
        <f>IF(RES_hh_emi!L4=0,0,1000000*RES_hh_emi!L4/RES_hh_num!L4)</f>
        <v>1045.5460085685381</v>
      </c>
      <c r="M4" s="69">
        <f>IF(RES_hh_emi!M4=0,0,1000000*RES_hh_emi!M4/RES_hh_num!M4)</f>
        <v>1170.6173806819481</v>
      </c>
      <c r="N4" s="69">
        <f>IF(RES_hh_emi!N4=0,0,1000000*RES_hh_emi!N4/RES_hh_num!N4)</f>
        <v>1099.8171161447685</v>
      </c>
      <c r="O4" s="69">
        <f>IF(RES_hh_emi!O4=0,0,1000000*RES_hh_emi!O4/RES_hh_num!O4)</f>
        <v>862.76554444829355</v>
      </c>
      <c r="P4" s="69">
        <f>IF(RES_hh_emi!P4=0,0,1000000*RES_hh_emi!P4/RES_hh_num!P4)</f>
        <v>760.12427115370599</v>
      </c>
      <c r="Q4" s="69">
        <f>IF(RES_hh_emi!Q4=0,0,1000000*RES_hh_emi!Q4/RES_hh_num!Q4)</f>
        <v>914.91004619950343</v>
      </c>
      <c r="R4" s="69">
        <f>IF(RES_hh_emi!R4=0,0,1000000*RES_hh_emi!R4/RES_hh_num!R4)</f>
        <v>924.89165530099899</v>
      </c>
      <c r="S4" s="69">
        <f>IF(RES_hh_emi!S4=0,0,1000000*RES_hh_emi!S4/RES_hh_num!S4)</f>
        <v>887.74440073070446</v>
      </c>
      <c r="T4" s="69">
        <f>IF(RES_hh_emi!T4=0,0,1000000*RES_hh_emi!T4/RES_hh_num!T4)</f>
        <v>670.75386795791042</v>
      </c>
      <c r="U4" s="69">
        <f>IF(RES_hh_emi!U4=0,0,1000000*RES_hh_emi!U4/RES_hh_num!U4)</f>
        <v>758.57728636804052</v>
      </c>
      <c r="V4" s="69">
        <f>IF(RES_hh_emi!V4=0,0,1000000*RES_hh_emi!V4/RES_hh_num!V4)</f>
        <v>744.74676669206576</v>
      </c>
      <c r="W4" s="69">
        <f>IF(RES_hh_emi!W4=0,0,1000000*RES_hh_emi!W4/RES_hh_num!W4)</f>
        <v>643.76608776355476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2050.5383979022481</v>
      </c>
      <c r="C6" s="72">
        <f>IF(RES_hh_emi!C6=0,0,1000000*RES_hh_emi!C6/RES_hh_num!C6)</f>
        <v>2037.7979661078996</v>
      </c>
      <c r="D6" s="72">
        <f>IF(RES_hh_emi!D6=0,0,1000000*RES_hh_emi!D6/RES_hh_num!D6)</f>
        <v>2017.0126410194989</v>
      </c>
      <c r="E6" s="72">
        <f>IF(RES_hh_emi!E6=0,0,1000000*RES_hh_emi!E6/RES_hh_num!E6)</f>
        <v>2151.2341239200614</v>
      </c>
      <c r="F6" s="72">
        <f>IF(RES_hh_emi!F6=0,0,1000000*RES_hh_emi!F6/RES_hh_num!F6)</f>
        <v>2014.1889887972789</v>
      </c>
      <c r="G6" s="72">
        <f>IF(RES_hh_emi!G6=0,0,1000000*RES_hh_emi!G6/RES_hh_num!G6)</f>
        <v>1933.1103390393157</v>
      </c>
      <c r="H6" s="72">
        <f>IF(RES_hh_emi!H6=0,0,1000000*RES_hh_emi!H6/RES_hh_num!H6)</f>
        <v>1255.6023687357324</v>
      </c>
      <c r="I6" s="72">
        <f>IF(RES_hh_emi!I6=0,0,1000000*RES_hh_emi!I6/RES_hh_num!I6)</f>
        <v>1340.0196559425465</v>
      </c>
      <c r="J6" s="72">
        <f>IF(RES_hh_emi!J6=0,0,1000000*RES_hh_emi!J6/RES_hh_num!J6)</f>
        <v>1243.8594734804785</v>
      </c>
      <c r="K6" s="72">
        <f>IF(RES_hh_emi!K6=0,0,1000000*RES_hh_emi!K6/RES_hh_num!K6)</f>
        <v>1358.9828755150656</v>
      </c>
      <c r="L6" s="72">
        <f>IF(RES_hh_emi!L6=0,0,1000000*RES_hh_emi!L6/RES_hh_num!L6)</f>
        <v>1135.877312757809</v>
      </c>
      <c r="M6" s="72">
        <f>IF(RES_hh_emi!M6=0,0,1000000*RES_hh_emi!M6/RES_hh_num!M6)</f>
        <v>1260.2616651715509</v>
      </c>
      <c r="N6" s="72">
        <f>IF(RES_hh_emi!N6=0,0,1000000*RES_hh_emi!N6/RES_hh_num!N6)</f>
        <v>1162.9654980817572</v>
      </c>
      <c r="O6" s="72">
        <f>IF(RES_hh_emi!O6=0,0,1000000*RES_hh_emi!O6/RES_hh_num!O6)</f>
        <v>934.68326079506642</v>
      </c>
      <c r="P6" s="72">
        <f>IF(RES_hh_emi!P6=0,0,1000000*RES_hh_emi!P6/RES_hh_num!P6)</f>
        <v>842.40639913711345</v>
      </c>
      <c r="Q6" s="72">
        <f>IF(RES_hh_emi!Q6=0,0,1000000*RES_hh_emi!Q6/RES_hh_num!Q6)</f>
        <v>1040.7699389626571</v>
      </c>
      <c r="R6" s="72">
        <f>IF(RES_hh_emi!R6=0,0,1000000*RES_hh_emi!R6/RES_hh_num!R6)</f>
        <v>1189.6329538941191</v>
      </c>
      <c r="S6" s="72">
        <f>IF(RES_hh_emi!S6=0,0,1000000*RES_hh_emi!S6/RES_hh_num!S6)</f>
        <v>1157.818554381183</v>
      </c>
      <c r="T6" s="72">
        <f>IF(RES_hh_emi!T6=0,0,1000000*RES_hh_emi!T6/RES_hh_num!T6)</f>
        <v>1008.0968834877887</v>
      </c>
      <c r="U6" s="72">
        <f>IF(RES_hh_emi!U6=0,0,1000000*RES_hh_emi!U6/RES_hh_num!U6)</f>
        <v>1282.2963756449301</v>
      </c>
      <c r="V6" s="72">
        <f>IF(RES_hh_emi!V6=0,0,1000000*RES_hh_emi!V6/RES_hh_num!V6)</f>
        <v>1304.2930490074448</v>
      </c>
      <c r="W6" s="72">
        <f>IF(RES_hh_emi!W6=0,0,1000000*RES_hh_emi!W6/RES_hh_num!W6)</f>
        <v>1304.5868222454421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2537.2403769661973</v>
      </c>
      <c r="C7" s="72">
        <f>IF(RES_hh_emi!C7=0,0,1000000*RES_hh_emi!C7/RES_hh_num!C7)</f>
        <v>2511.9527969610699</v>
      </c>
      <c r="D7" s="72">
        <f>IF(RES_hh_emi!D7=0,0,1000000*RES_hh_emi!D7/RES_hh_num!D7)</f>
        <v>2549.3082853064939</v>
      </c>
      <c r="E7" s="72">
        <f>IF(RES_hh_emi!E7=0,0,1000000*RES_hh_emi!E7/RES_hh_num!E7)</f>
        <v>2567.6214331651981</v>
      </c>
      <c r="F7" s="72">
        <f>IF(RES_hh_emi!F7=0,0,1000000*RES_hh_emi!F7/RES_hh_num!F7)</f>
        <v>2197.7839706967593</v>
      </c>
      <c r="G7" s="72">
        <f>IF(RES_hh_emi!G7=0,0,1000000*RES_hh_emi!G7/RES_hh_num!G7)</f>
        <v>1790.6491232221326</v>
      </c>
      <c r="H7" s="72">
        <f>IF(RES_hh_emi!H7=0,0,1000000*RES_hh_emi!H7/RES_hh_num!H7)</f>
        <v>2040.7968463196021</v>
      </c>
      <c r="I7" s="72">
        <f>IF(RES_hh_emi!I7=0,0,1000000*RES_hh_emi!I7/RES_hh_num!I7)</f>
        <v>1819.2318801104525</v>
      </c>
      <c r="J7" s="72">
        <f>IF(RES_hh_emi!J7=0,0,1000000*RES_hh_emi!J7/RES_hh_num!J7)</f>
        <v>1484.8308550170448</v>
      </c>
      <c r="K7" s="72">
        <f>IF(RES_hh_emi!K7=0,0,1000000*RES_hh_emi!K7/RES_hh_num!K7)</f>
        <v>1627.745063476872</v>
      </c>
      <c r="L7" s="72">
        <f>IF(RES_hh_emi!L7=0,0,1000000*RES_hh_emi!L7/RES_hh_num!L7)</f>
        <v>1309.2278926415911</v>
      </c>
      <c r="M7" s="72">
        <f>IF(RES_hh_emi!M7=0,0,1000000*RES_hh_emi!M7/RES_hh_num!M7)</f>
        <v>1493.8601291674802</v>
      </c>
      <c r="N7" s="72">
        <f>IF(RES_hh_emi!N7=0,0,1000000*RES_hh_emi!N7/RES_hh_num!N7)</f>
        <v>1434.7591817718019</v>
      </c>
      <c r="O7" s="72">
        <f>IF(RES_hh_emi!O7=0,0,1000000*RES_hh_emi!O7/RES_hh_num!O7)</f>
        <v>1150.6726995301324</v>
      </c>
      <c r="P7" s="72">
        <f>IF(RES_hh_emi!P7=0,0,1000000*RES_hh_emi!P7/RES_hh_num!P7)</f>
        <v>1029.2311273217279</v>
      </c>
      <c r="Q7" s="72">
        <f>IF(RES_hh_emi!Q7=0,0,1000000*RES_hh_emi!Q7/RES_hh_num!Q7)</f>
        <v>1285.2144068919752</v>
      </c>
      <c r="R7" s="72">
        <f>IF(RES_hh_emi!R7=0,0,1000000*RES_hh_emi!R7/RES_hh_num!R7)</f>
        <v>1341.3677851008006</v>
      </c>
      <c r="S7" s="72">
        <f>IF(RES_hh_emi!S7=0,0,1000000*RES_hh_emi!S7/RES_hh_num!S7)</f>
        <v>1419.0772850057288</v>
      </c>
      <c r="T7" s="72">
        <f>IF(RES_hh_emi!T7=0,0,1000000*RES_hh_emi!T7/RES_hh_num!T7)</f>
        <v>1230.2113176312646</v>
      </c>
      <c r="U7" s="72">
        <f>IF(RES_hh_emi!U7=0,0,1000000*RES_hh_emi!U7/RES_hh_num!U7)</f>
        <v>1502.9150266099778</v>
      </c>
      <c r="V7" s="72">
        <f>IF(RES_hh_emi!V7=0,0,1000000*RES_hh_emi!V7/RES_hh_num!V7)</f>
        <v>1557.7380826550134</v>
      </c>
      <c r="W7" s="72">
        <f>IF(RES_hh_emi!W7=0,0,1000000*RES_hh_emi!W7/RES_hh_num!W7)</f>
        <v>1329.3743795289013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0</v>
      </c>
      <c r="C8" s="72">
        <f>IF(RES_hh_emi!C8=0,0,1000000*RES_hh_emi!C8/RES_hh_num!C8)</f>
        <v>0</v>
      </c>
      <c r="D8" s="72">
        <f>IF(RES_hh_emi!D8=0,0,1000000*RES_hh_emi!D8/RES_hh_num!D8)</f>
        <v>0</v>
      </c>
      <c r="E8" s="72">
        <f>IF(RES_hh_emi!E8=0,0,1000000*RES_hh_emi!E8/RES_hh_num!E8)</f>
        <v>0</v>
      </c>
      <c r="F8" s="72">
        <f>IF(RES_hh_emi!F8=0,0,1000000*RES_hh_emi!F8/RES_hh_num!F8)</f>
        <v>0</v>
      </c>
      <c r="G8" s="72">
        <f>IF(RES_hh_emi!G8=0,0,1000000*RES_hh_emi!G8/RES_hh_num!G8)</f>
        <v>0</v>
      </c>
      <c r="H8" s="72">
        <f>IF(RES_hh_emi!H8=0,0,1000000*RES_hh_emi!H8/RES_hh_num!H8)</f>
        <v>0</v>
      </c>
      <c r="I8" s="72">
        <f>IF(RES_hh_emi!I8=0,0,1000000*RES_hh_emi!I8/RES_hh_num!I8)</f>
        <v>0</v>
      </c>
      <c r="J8" s="72">
        <f>IF(RES_hh_emi!J8=0,0,1000000*RES_hh_emi!J8/RES_hh_num!J8)</f>
        <v>0</v>
      </c>
      <c r="K8" s="72">
        <f>IF(RES_hh_emi!K8=0,0,1000000*RES_hh_emi!K8/RES_hh_num!K8)</f>
        <v>0</v>
      </c>
      <c r="L8" s="72">
        <f>IF(RES_hh_emi!L8=0,0,1000000*RES_hh_emi!L8/RES_hh_num!L8)</f>
        <v>0</v>
      </c>
      <c r="M8" s="72">
        <f>IF(RES_hh_emi!M8=0,0,1000000*RES_hh_emi!M8/RES_hh_num!M8)</f>
        <v>0</v>
      </c>
      <c r="N8" s="72">
        <f>IF(RES_hh_emi!N8=0,0,1000000*RES_hh_emi!N8/RES_hh_num!N8)</f>
        <v>0</v>
      </c>
      <c r="O8" s="72">
        <f>IF(RES_hh_emi!O8=0,0,1000000*RES_hh_emi!O8/RES_hh_num!O8)</f>
        <v>0</v>
      </c>
      <c r="P8" s="72">
        <f>IF(RES_hh_emi!P8=0,0,1000000*RES_hh_emi!P8/RES_hh_num!P8)</f>
        <v>0</v>
      </c>
      <c r="Q8" s="72">
        <f>IF(RES_hh_emi!Q8=0,0,1000000*RES_hh_emi!Q8/RES_hh_num!Q8)</f>
        <v>0</v>
      </c>
      <c r="R8" s="72">
        <f>IF(RES_hh_emi!R8=0,0,1000000*RES_hh_emi!R8/RES_hh_num!R8)</f>
        <v>0</v>
      </c>
      <c r="S8" s="72">
        <f>IF(RES_hh_emi!S8=0,0,1000000*RES_hh_emi!S8/RES_hh_num!S8)</f>
        <v>0</v>
      </c>
      <c r="T8" s="72">
        <f>IF(RES_hh_emi!T8=0,0,1000000*RES_hh_emi!T8/RES_hh_num!T8)</f>
        <v>0</v>
      </c>
      <c r="U8" s="72">
        <f>IF(RES_hh_emi!U8=0,0,1000000*RES_hh_emi!U8/RES_hh_num!U8)</f>
        <v>0</v>
      </c>
      <c r="V8" s="72">
        <f>IF(RES_hh_emi!V8=0,0,1000000*RES_hh_emi!V8/RES_hh_num!V8)</f>
        <v>0</v>
      </c>
      <c r="W8" s="72">
        <f>IF(RES_hh_emi!W8=0,0,1000000*RES_hh_emi!W8/RES_hh_num!W8)</f>
        <v>0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60.086685653717197</v>
      </c>
      <c r="C17" s="69">
        <f>IF(RES_hh_emi!C17=0,0,1000000*RES_hh_emi!C17/RES_hh_num!C17)</f>
        <v>54.791013532962111</v>
      </c>
      <c r="D17" s="69">
        <f>IF(RES_hh_emi!D17=0,0,1000000*RES_hh_emi!D17/RES_hh_num!D17)</f>
        <v>57.26989171569852</v>
      </c>
      <c r="E17" s="69">
        <f>IF(RES_hh_emi!E17=0,0,1000000*RES_hh_emi!E17/RES_hh_num!E17)</f>
        <v>59.376542509997442</v>
      </c>
      <c r="F17" s="69">
        <f>IF(RES_hh_emi!F17=0,0,1000000*RES_hh_emi!F17/RES_hh_num!F17)</f>
        <v>57.734788986052173</v>
      </c>
      <c r="G17" s="69">
        <f>IF(RES_hh_emi!G17=0,0,1000000*RES_hh_emi!G17/RES_hh_num!G17)</f>
        <v>59.493773902584486</v>
      </c>
      <c r="H17" s="69">
        <f>IF(RES_hh_emi!H17=0,0,1000000*RES_hh_emi!H17/RES_hh_num!H17)</f>
        <v>66.359598610822559</v>
      </c>
      <c r="I17" s="69">
        <f>IF(RES_hh_emi!I17=0,0,1000000*RES_hh_emi!I17/RES_hh_num!I17)</f>
        <v>68.802833297673118</v>
      </c>
      <c r="J17" s="69">
        <f>IF(RES_hh_emi!J17=0,0,1000000*RES_hh_emi!J17/RES_hh_num!J17)</f>
        <v>64.69148139231919</v>
      </c>
      <c r="K17" s="69">
        <f>IF(RES_hh_emi!K17=0,0,1000000*RES_hh_emi!K17/RES_hh_num!K17)</f>
        <v>63.261499662812746</v>
      </c>
      <c r="L17" s="69">
        <f>IF(RES_hh_emi!L17=0,0,1000000*RES_hh_emi!L17/RES_hh_num!L17)</f>
        <v>61.213154999851504</v>
      </c>
      <c r="M17" s="69">
        <f>IF(RES_hh_emi!M17=0,0,1000000*RES_hh_emi!M17/RES_hh_num!M17)</f>
        <v>59.25679661800924</v>
      </c>
      <c r="N17" s="69">
        <f>IF(RES_hh_emi!N17=0,0,1000000*RES_hh_emi!N17/RES_hh_num!N17)</f>
        <v>57.276674594617518</v>
      </c>
      <c r="O17" s="69">
        <f>IF(RES_hh_emi!O17=0,0,1000000*RES_hh_emi!O17/RES_hh_num!O17)</f>
        <v>55.673571600251712</v>
      </c>
      <c r="P17" s="69">
        <f>IF(RES_hh_emi!P17=0,0,1000000*RES_hh_emi!P17/RES_hh_num!P17)</f>
        <v>56.783851017791768</v>
      </c>
      <c r="Q17" s="69">
        <f>IF(RES_hh_emi!Q17=0,0,1000000*RES_hh_emi!Q17/RES_hh_num!Q17)</f>
        <v>59.418847810195764</v>
      </c>
      <c r="R17" s="69">
        <f>IF(RES_hh_emi!R17=0,0,1000000*RES_hh_emi!R17/RES_hh_num!R17)</f>
        <v>61.273242224532268</v>
      </c>
      <c r="S17" s="69">
        <f>IF(RES_hh_emi!S17=0,0,1000000*RES_hh_emi!S17/RES_hh_num!S17)</f>
        <v>62.71338527472404</v>
      </c>
      <c r="T17" s="69">
        <f>IF(RES_hh_emi!T17=0,0,1000000*RES_hh_emi!T17/RES_hh_num!T17)</f>
        <v>61.715002744752255</v>
      </c>
      <c r="U17" s="69">
        <f>IF(RES_hh_emi!U17=0,0,1000000*RES_hh_emi!U17/RES_hh_num!U17)</f>
        <v>81.258685688701888</v>
      </c>
      <c r="V17" s="69">
        <f>IF(RES_hh_emi!V17=0,0,1000000*RES_hh_emi!V17/RES_hh_num!V17)</f>
        <v>78.96676877065336</v>
      </c>
      <c r="W17" s="69">
        <f>IF(RES_hh_emi!W17=0,0,1000000*RES_hh_emi!W17/RES_hh_num!W17)</f>
        <v>71.530257387157519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1004.5776474050651</v>
      </c>
      <c r="C19" s="72">
        <f>IF(RES_hh_emi!C19=0,0,1000000*RES_hh_emi!C19/RES_hh_num!C19)</f>
        <v>967.84536375590631</v>
      </c>
      <c r="D19" s="72">
        <f>IF(RES_hh_emi!D19=0,0,1000000*RES_hh_emi!D19/RES_hh_num!D19)</f>
        <v>1042.7867139313596</v>
      </c>
      <c r="E19" s="72">
        <f>IF(RES_hh_emi!E19=0,0,1000000*RES_hh_emi!E19/RES_hh_num!E19)</f>
        <v>1105.9798037646744</v>
      </c>
      <c r="F19" s="72">
        <f>IF(RES_hh_emi!F19=0,0,1000000*RES_hh_emi!F19/RES_hh_num!F19)</f>
        <v>1132.4175400706342</v>
      </c>
      <c r="G19" s="72">
        <f>IF(RES_hh_emi!G19=0,0,1000000*RES_hh_emi!G19/RES_hh_num!G19)</f>
        <v>1240.8130685286615</v>
      </c>
      <c r="H19" s="72">
        <f>IF(RES_hh_emi!H19=0,0,1000000*RES_hh_emi!H19/RES_hh_num!H19)</f>
        <v>1245.1754770470172</v>
      </c>
      <c r="I19" s="72">
        <f>IF(RES_hh_emi!I19=0,0,1000000*RES_hh_emi!I19/RES_hh_num!I19)</f>
        <v>1277.1585883339355</v>
      </c>
      <c r="J19" s="72">
        <f>IF(RES_hh_emi!J19=0,0,1000000*RES_hh_emi!J19/RES_hh_num!J19)</f>
        <v>1312.3791412085602</v>
      </c>
      <c r="K19" s="72">
        <f>IF(RES_hh_emi!K19=0,0,1000000*RES_hh_emi!K19/RES_hh_num!K19)</f>
        <v>1308.6720526012177</v>
      </c>
      <c r="L19" s="72">
        <f>IF(RES_hh_emi!L19=0,0,1000000*RES_hh_emi!L19/RES_hh_num!L19)</f>
        <v>1260.8721272154289</v>
      </c>
      <c r="M19" s="72">
        <f>IF(RES_hh_emi!M19=0,0,1000000*RES_hh_emi!M19/RES_hh_num!M19)</f>
        <v>1203.876934559479</v>
      </c>
      <c r="N19" s="72">
        <f>IF(RES_hh_emi!N19=0,0,1000000*RES_hh_emi!N19/RES_hh_num!N19)</f>
        <v>1095.5042327798064</v>
      </c>
      <c r="O19" s="72">
        <f>IF(RES_hh_emi!O19=0,0,1000000*RES_hh_emi!O19/RES_hh_num!O19)</f>
        <v>993.84819015076073</v>
      </c>
      <c r="P19" s="72">
        <f>IF(RES_hh_emi!P19=0,0,1000000*RES_hh_emi!P19/RES_hh_num!P19)</f>
        <v>1085.7600271389504</v>
      </c>
      <c r="Q19" s="72">
        <f>IF(RES_hh_emi!Q19=0,0,1000000*RES_hh_emi!Q19/RES_hh_num!Q19)</f>
        <v>969.97155057513953</v>
      </c>
      <c r="R19" s="72">
        <f>IF(RES_hh_emi!R19=0,0,1000000*RES_hh_emi!R19/RES_hh_num!R19)</f>
        <v>966.70934970533551</v>
      </c>
      <c r="S19" s="72">
        <f>IF(RES_hh_emi!S19=0,0,1000000*RES_hh_emi!S19/RES_hh_num!S19)</f>
        <v>969.8906838196682</v>
      </c>
      <c r="T19" s="72">
        <f>IF(RES_hh_emi!T19=0,0,1000000*RES_hh_emi!T19/RES_hh_num!T19)</f>
        <v>918.05034806540357</v>
      </c>
      <c r="U19" s="72">
        <f>IF(RES_hh_emi!U19=0,0,1000000*RES_hh_emi!U19/RES_hh_num!U19)</f>
        <v>865.50680547203865</v>
      </c>
      <c r="V19" s="72">
        <f>IF(RES_hh_emi!V19=0,0,1000000*RES_hh_emi!V19/RES_hh_num!V19)</f>
        <v>809.99062716762899</v>
      </c>
      <c r="W19" s="72">
        <f>IF(RES_hh_emi!W19=0,0,1000000*RES_hh_emi!W19/RES_hh_num!W19)</f>
        <v>991.77120601589127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1208.3385624053724</v>
      </c>
      <c r="C20" s="72">
        <f>IF(RES_hh_emi!C20=0,0,1000000*RES_hh_emi!C20/RES_hh_num!C20)</f>
        <v>1108.3922480233728</v>
      </c>
      <c r="D20" s="72">
        <f>IF(RES_hh_emi!D20=0,0,1000000*RES_hh_emi!D20/RES_hh_num!D20)</f>
        <v>1212.3739278306493</v>
      </c>
      <c r="E20" s="72">
        <f>IF(RES_hh_emi!E20=0,0,1000000*RES_hh_emi!E20/RES_hh_num!E20)</f>
        <v>1326.9666127952485</v>
      </c>
      <c r="F20" s="72">
        <f>IF(RES_hh_emi!F20=0,0,1000000*RES_hh_emi!F20/RES_hh_num!F20)</f>
        <v>1331.4879884817462</v>
      </c>
      <c r="G20" s="72">
        <f>IF(RES_hh_emi!G20=0,0,1000000*RES_hh_emi!G20/RES_hh_num!G20)</f>
        <v>1379.0014149087806</v>
      </c>
      <c r="H20" s="72">
        <f>IF(RES_hh_emi!H20=0,0,1000000*RES_hh_emi!H20/RES_hh_num!H20)</f>
        <v>1556.3379375235129</v>
      </c>
      <c r="I20" s="72">
        <f>IF(RES_hh_emi!I20=0,0,1000000*RES_hh_emi!I20/RES_hh_num!I20)</f>
        <v>1645.007384573106</v>
      </c>
      <c r="J20" s="72">
        <f>IF(RES_hh_emi!J20=0,0,1000000*RES_hh_emi!J20/RES_hh_num!J20)</f>
        <v>1575.308225779092</v>
      </c>
      <c r="K20" s="72">
        <f>IF(RES_hh_emi!K20=0,0,1000000*RES_hh_emi!K20/RES_hh_num!K20)</f>
        <v>1565.4831392063516</v>
      </c>
      <c r="L20" s="72">
        <f>IF(RES_hh_emi!L20=0,0,1000000*RES_hh_emi!L20/RES_hh_num!L20)</f>
        <v>1522.1952702290414</v>
      </c>
      <c r="M20" s="72">
        <f>IF(RES_hh_emi!M20=0,0,1000000*RES_hh_emi!M20/RES_hh_num!M20)</f>
        <v>1444.8415530275176</v>
      </c>
      <c r="N20" s="72">
        <f>IF(RES_hh_emi!N20=0,0,1000000*RES_hh_emi!N20/RES_hh_num!N20)</f>
        <v>1319.0423139622312</v>
      </c>
      <c r="O20" s="72">
        <f>IF(RES_hh_emi!O20=0,0,1000000*RES_hh_emi!O20/RES_hh_num!O20)</f>
        <v>1222.7822094942389</v>
      </c>
      <c r="P20" s="72">
        <f>IF(RES_hh_emi!P20=0,0,1000000*RES_hh_emi!P20/RES_hh_num!P20)</f>
        <v>1279.7741081347856</v>
      </c>
      <c r="Q20" s="72">
        <f>IF(RES_hh_emi!Q20=0,0,1000000*RES_hh_emi!Q20/RES_hh_num!Q20)</f>
        <v>1234.2055062359054</v>
      </c>
      <c r="R20" s="72">
        <f>IF(RES_hh_emi!R20=0,0,1000000*RES_hh_emi!R20/RES_hh_num!R20)</f>
        <v>1204.0846687744297</v>
      </c>
      <c r="S20" s="72">
        <f>IF(RES_hh_emi!S20=0,0,1000000*RES_hh_emi!S20/RES_hh_num!S20)</f>
        <v>1213.0793182864165</v>
      </c>
      <c r="T20" s="72">
        <f>IF(RES_hh_emi!T20=0,0,1000000*RES_hh_emi!T20/RES_hh_num!T20)</f>
        <v>1070.9434122822954</v>
      </c>
      <c r="U20" s="72">
        <f>IF(RES_hh_emi!U20=0,0,1000000*RES_hh_emi!U20/RES_hh_num!U20)</f>
        <v>1362.7289975353606</v>
      </c>
      <c r="V20" s="72">
        <f>IF(RES_hh_emi!V20=0,0,1000000*RES_hh_emi!V20/RES_hh_num!V20)</f>
        <v>1318.4298473413737</v>
      </c>
      <c r="W20" s="72">
        <f>IF(RES_hh_emi!W20=0,0,1000000*RES_hh_emi!W20/RES_hh_num!W20)</f>
        <v>1098.2810730019271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0</v>
      </c>
      <c r="C21" s="72">
        <f>IF(RES_hh_emi!C21=0,0,1000000*RES_hh_emi!C21/RES_hh_num!C21)</f>
        <v>0</v>
      </c>
      <c r="D21" s="72">
        <f>IF(RES_hh_emi!D21=0,0,1000000*RES_hh_emi!D21/RES_hh_num!D21)</f>
        <v>0</v>
      </c>
      <c r="E21" s="72">
        <f>IF(RES_hh_emi!E21=0,0,1000000*RES_hh_emi!E21/RES_hh_num!E21)</f>
        <v>0</v>
      </c>
      <c r="F21" s="72">
        <f>IF(RES_hh_emi!F21=0,0,1000000*RES_hh_emi!F21/RES_hh_num!F21)</f>
        <v>0</v>
      </c>
      <c r="G21" s="72">
        <f>IF(RES_hh_emi!G21=0,0,1000000*RES_hh_emi!G21/RES_hh_num!G21)</f>
        <v>0</v>
      </c>
      <c r="H21" s="72">
        <f>IF(RES_hh_emi!H21=0,0,1000000*RES_hh_emi!H21/RES_hh_num!H21)</f>
        <v>0</v>
      </c>
      <c r="I21" s="72">
        <f>IF(RES_hh_emi!I21=0,0,1000000*RES_hh_emi!I21/RES_hh_num!I21)</f>
        <v>0</v>
      </c>
      <c r="J21" s="72">
        <f>IF(RES_hh_emi!J21=0,0,1000000*RES_hh_emi!J21/RES_hh_num!J21)</f>
        <v>0</v>
      </c>
      <c r="K21" s="72">
        <f>IF(RES_hh_emi!K21=0,0,1000000*RES_hh_emi!K21/RES_hh_num!K21)</f>
        <v>0</v>
      </c>
      <c r="L21" s="72">
        <f>IF(RES_hh_emi!L21=0,0,1000000*RES_hh_emi!L21/RES_hh_num!L21)</f>
        <v>0</v>
      </c>
      <c r="M21" s="72">
        <f>IF(RES_hh_emi!M21=0,0,1000000*RES_hh_emi!M21/RES_hh_num!M21)</f>
        <v>0</v>
      </c>
      <c r="N21" s="72">
        <f>IF(RES_hh_emi!N21=0,0,1000000*RES_hh_emi!N21/RES_hh_num!N21)</f>
        <v>0</v>
      </c>
      <c r="O21" s="72">
        <f>IF(RES_hh_emi!O21=0,0,1000000*RES_hh_emi!O21/RES_hh_num!O21)</f>
        <v>0</v>
      </c>
      <c r="P21" s="72">
        <f>IF(RES_hh_emi!P21=0,0,1000000*RES_hh_emi!P21/RES_hh_num!P21)</f>
        <v>0</v>
      </c>
      <c r="Q21" s="72">
        <f>IF(RES_hh_emi!Q21=0,0,1000000*RES_hh_emi!Q21/RES_hh_num!Q21)</f>
        <v>0</v>
      </c>
      <c r="R21" s="72">
        <f>IF(RES_hh_emi!R21=0,0,1000000*RES_hh_emi!R21/RES_hh_num!R21)</f>
        <v>0</v>
      </c>
      <c r="S21" s="72">
        <f>IF(RES_hh_emi!S21=0,0,1000000*RES_hh_emi!S21/RES_hh_num!S21)</f>
        <v>0</v>
      </c>
      <c r="T21" s="72">
        <f>IF(RES_hh_emi!T21=0,0,1000000*RES_hh_emi!T21/RES_hh_num!T21)</f>
        <v>0</v>
      </c>
      <c r="U21" s="72">
        <f>IF(RES_hh_emi!U21=0,0,1000000*RES_hh_emi!U21/RES_hh_num!U21)</f>
        <v>0</v>
      </c>
      <c r="V21" s="72">
        <f>IF(RES_hh_emi!V21=0,0,1000000*RES_hh_emi!V21/RES_hh_num!V21)</f>
        <v>0</v>
      </c>
      <c r="W21" s="72">
        <f>IF(RES_hh_emi!W21=0,0,1000000*RES_hh_emi!W21/RES_hh_num!W21)</f>
        <v>0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202.15419763527368</v>
      </c>
      <c r="C27" s="69">
        <f>IF(RES_hh_emi!C27=0,0,1000000*RES_hh_emi!C27/RES_hh_num!C27)</f>
        <v>197.47747451521673</v>
      </c>
      <c r="D27" s="69">
        <f>IF(RES_hh_emi!D27=0,0,1000000*RES_hh_emi!D27/RES_hh_num!D27)</f>
        <v>192.20057023905798</v>
      </c>
      <c r="E27" s="69">
        <f>IF(RES_hh_emi!E27=0,0,1000000*RES_hh_emi!E27/RES_hh_num!E27)</f>
        <v>195.76650166973909</v>
      </c>
      <c r="F27" s="69">
        <f>IF(RES_hh_emi!F27=0,0,1000000*RES_hh_emi!F27/RES_hh_num!F27)</f>
        <v>194.43570155912204</v>
      </c>
      <c r="G27" s="69">
        <f>IF(RES_hh_emi!G27=0,0,1000000*RES_hh_emi!G27/RES_hh_num!G27)</f>
        <v>183.3733256782559</v>
      </c>
      <c r="H27" s="69">
        <f>IF(RES_hh_emi!H27=0,0,1000000*RES_hh_emi!H27/RES_hh_num!H27)</f>
        <v>164.62968088854174</v>
      </c>
      <c r="I27" s="69">
        <f>IF(RES_hh_emi!I27=0,0,1000000*RES_hh_emi!I27/RES_hh_num!I27)</f>
        <v>167.90497063055798</v>
      </c>
      <c r="J27" s="69">
        <f>IF(RES_hh_emi!J27=0,0,1000000*RES_hh_emi!J27/RES_hh_num!J27)</f>
        <v>154.79693109259563</v>
      </c>
      <c r="K27" s="69">
        <f>IF(RES_hh_emi!K27=0,0,1000000*RES_hh_emi!K27/RES_hh_num!K27)</f>
        <v>151.03372494692789</v>
      </c>
      <c r="L27" s="69">
        <f>IF(RES_hh_emi!L27=0,0,1000000*RES_hh_emi!L27/RES_hh_num!L27)</f>
        <v>147.08759906706638</v>
      </c>
      <c r="M27" s="69">
        <f>IF(RES_hh_emi!M27=0,0,1000000*RES_hh_emi!M27/RES_hh_num!M27)</f>
        <v>151.17685300307329</v>
      </c>
      <c r="N27" s="69">
        <f>IF(RES_hh_emi!N27=0,0,1000000*RES_hh_emi!N27/RES_hh_num!N27)</f>
        <v>145.37411459328365</v>
      </c>
      <c r="O27" s="69">
        <f>IF(RES_hh_emi!O27=0,0,1000000*RES_hh_emi!O27/RES_hh_num!O27)</f>
        <v>141.785595280813</v>
      </c>
      <c r="P27" s="69">
        <f>IF(RES_hh_emi!P27=0,0,1000000*RES_hh_emi!P27/RES_hh_num!P27)</f>
        <v>138.00293972666122</v>
      </c>
      <c r="Q27" s="69">
        <f>IF(RES_hh_emi!Q27=0,0,1000000*RES_hh_emi!Q27/RES_hh_num!Q27)</f>
        <v>140.69602891340116</v>
      </c>
      <c r="R27" s="69">
        <f>IF(RES_hh_emi!R27=0,0,1000000*RES_hh_emi!R27/RES_hh_num!R27)</f>
        <v>139.18019559731457</v>
      </c>
      <c r="S27" s="69">
        <f>IF(RES_hh_emi!S27=0,0,1000000*RES_hh_emi!S27/RES_hh_num!S27)</f>
        <v>139.04356919218426</v>
      </c>
      <c r="T27" s="69">
        <f>IF(RES_hh_emi!T27=0,0,1000000*RES_hh_emi!T27/RES_hh_num!T27)</f>
        <v>136.63367092791549</v>
      </c>
      <c r="U27" s="69">
        <f>IF(RES_hh_emi!U27=0,0,1000000*RES_hh_emi!U27/RES_hh_num!U27)</f>
        <v>147.58897176415962</v>
      </c>
      <c r="V27" s="69">
        <f>IF(RES_hh_emi!V27=0,0,1000000*RES_hh_emi!V27/RES_hh_num!V27)</f>
        <v>135.95989939064302</v>
      </c>
      <c r="W27" s="69">
        <f>IF(RES_hh_emi!W27=0,0,1000000*RES_hh_emi!W27/RES_hh_num!W27)</f>
        <v>139.8571851259735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282.71530543560397</v>
      </c>
      <c r="C29" s="72">
        <f>IF(RES_hh_emi!C29=0,0,1000000*RES_hh_emi!C29/RES_hh_num!C29)</f>
        <v>287.27332234658763</v>
      </c>
      <c r="D29" s="72">
        <f>IF(RES_hh_emi!D29=0,0,1000000*RES_hh_emi!D29/RES_hh_num!D29)</f>
        <v>288.06232457825683</v>
      </c>
      <c r="E29" s="72">
        <f>IF(RES_hh_emi!E29=0,0,1000000*RES_hh_emi!E29/RES_hh_num!E29)</f>
        <v>299.5380796175121</v>
      </c>
      <c r="F29" s="72">
        <f>IF(RES_hh_emi!F29=0,0,1000000*RES_hh_emi!F29/RES_hh_num!F29)</f>
        <v>305.73245344915529</v>
      </c>
      <c r="G29" s="72">
        <f>IF(RES_hh_emi!G29=0,0,1000000*RES_hh_emi!G29/RES_hh_num!G29)</f>
        <v>293.28791923896267</v>
      </c>
      <c r="H29" s="72">
        <f>IF(RES_hh_emi!H29=0,0,1000000*RES_hh_emi!H29/RES_hh_num!H29)</f>
        <v>263.20977688989279</v>
      </c>
      <c r="I29" s="72">
        <f>IF(RES_hh_emi!I29=0,0,1000000*RES_hh_emi!I29/RES_hh_num!I29)</f>
        <v>266.05661973147119</v>
      </c>
      <c r="J29" s="72">
        <f>IF(RES_hh_emi!J29=0,0,1000000*RES_hh_emi!J29/RES_hh_num!J29)</f>
        <v>240.94587811530963</v>
      </c>
      <c r="K29" s="72">
        <f>IF(RES_hh_emi!K29=0,0,1000000*RES_hh_emi!K29/RES_hh_num!K29)</f>
        <v>237.47901559241456</v>
      </c>
      <c r="L29" s="72">
        <f>IF(RES_hh_emi!L29=0,0,1000000*RES_hh_emi!L29/RES_hh_num!L29)</f>
        <v>231.5943368965051</v>
      </c>
      <c r="M29" s="72">
        <f>IF(RES_hh_emi!M29=0,0,1000000*RES_hh_emi!M29/RES_hh_num!M29)</f>
        <v>237.55376812224321</v>
      </c>
      <c r="N29" s="72">
        <f>IF(RES_hh_emi!N29=0,0,1000000*RES_hh_emi!N29/RES_hh_num!N29)</f>
        <v>225.71433071490108</v>
      </c>
      <c r="O29" s="72">
        <f>IF(RES_hh_emi!O29=0,0,1000000*RES_hh_emi!O29/RES_hh_num!O29)</f>
        <v>226.72421890575595</v>
      </c>
      <c r="P29" s="72">
        <f>IF(RES_hh_emi!P29=0,0,1000000*RES_hh_emi!P29/RES_hh_num!P29)</f>
        <v>230.29114816748705</v>
      </c>
      <c r="Q29" s="72">
        <f>IF(RES_hh_emi!Q29=0,0,1000000*RES_hh_emi!Q29/RES_hh_num!Q29)</f>
        <v>240.25144553836424</v>
      </c>
      <c r="R29" s="72">
        <f>IF(RES_hh_emi!R29=0,0,1000000*RES_hh_emi!R29/RES_hh_num!R29)</f>
        <v>242.30130970520423</v>
      </c>
      <c r="S29" s="72">
        <f>IF(RES_hh_emi!S29=0,0,1000000*RES_hh_emi!S29/RES_hh_num!S29)</f>
        <v>246.13283976849559</v>
      </c>
      <c r="T29" s="72">
        <f>IF(RES_hh_emi!T29=0,0,1000000*RES_hh_emi!T29/RES_hh_num!T29)</f>
        <v>250.7052997068628</v>
      </c>
      <c r="U29" s="72">
        <f>IF(RES_hh_emi!U29=0,0,1000000*RES_hh_emi!U29/RES_hh_num!U29)</f>
        <v>272.75173205346931</v>
      </c>
      <c r="V29" s="72">
        <f>IF(RES_hh_emi!V29=0,0,1000000*RES_hh_emi!V29/RES_hh_num!V29)</f>
        <v>258.62263784309107</v>
      </c>
      <c r="W29" s="72">
        <f>IF(RES_hh_emi!W29=0,0,1000000*RES_hh_emi!W29/RES_hh_num!W29)</f>
        <v>277.26825677567228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0</v>
      </c>
      <c r="C30" s="72">
        <f>IF(RES_hh_emi!C30=0,0,1000000*RES_hh_emi!C30/RES_hh_num!C30)</f>
        <v>0</v>
      </c>
      <c r="D30" s="72">
        <f>IF(RES_hh_emi!D30=0,0,1000000*RES_hh_emi!D30/RES_hh_num!D30)</f>
        <v>0</v>
      </c>
      <c r="E30" s="72">
        <f>IF(RES_hh_emi!E30=0,0,1000000*RES_hh_emi!E30/RES_hh_num!E30)</f>
        <v>0</v>
      </c>
      <c r="F30" s="72">
        <f>IF(RES_hh_emi!F30=0,0,1000000*RES_hh_emi!F30/RES_hh_num!F30)</f>
        <v>0</v>
      </c>
      <c r="G30" s="72">
        <f>IF(RES_hh_emi!G30=0,0,1000000*RES_hh_emi!G30/RES_hh_num!G30)</f>
        <v>0</v>
      </c>
      <c r="H30" s="72">
        <f>IF(RES_hh_emi!H30=0,0,1000000*RES_hh_emi!H30/RES_hh_num!H30)</f>
        <v>0</v>
      </c>
      <c r="I30" s="72">
        <f>IF(RES_hh_emi!I30=0,0,1000000*RES_hh_emi!I30/RES_hh_num!I30)</f>
        <v>0</v>
      </c>
      <c r="J30" s="72">
        <f>IF(RES_hh_emi!J30=0,0,1000000*RES_hh_emi!J30/RES_hh_num!J30)</f>
        <v>0</v>
      </c>
      <c r="K30" s="72">
        <f>IF(RES_hh_emi!K30=0,0,1000000*RES_hh_emi!K30/RES_hh_num!K30)</f>
        <v>0</v>
      </c>
      <c r="L30" s="72">
        <f>IF(RES_hh_emi!L30=0,0,1000000*RES_hh_emi!L30/RES_hh_num!L30)</f>
        <v>0</v>
      </c>
      <c r="M30" s="72">
        <f>IF(RES_hh_emi!M30=0,0,1000000*RES_hh_emi!M30/RES_hh_num!M30)</f>
        <v>0</v>
      </c>
      <c r="N30" s="72">
        <f>IF(RES_hh_emi!N30=0,0,1000000*RES_hh_emi!N30/RES_hh_num!N30)</f>
        <v>0</v>
      </c>
      <c r="O30" s="72">
        <f>IF(RES_hh_emi!O30=0,0,1000000*RES_hh_emi!O30/RES_hh_num!O30)</f>
        <v>0</v>
      </c>
      <c r="P30" s="72">
        <f>IF(RES_hh_emi!P30=0,0,1000000*RES_hh_emi!P30/RES_hh_num!P30)</f>
        <v>0</v>
      </c>
      <c r="Q30" s="72">
        <f>IF(RES_hh_emi!Q30=0,0,1000000*RES_hh_emi!Q30/RES_hh_num!Q30)</f>
        <v>0</v>
      </c>
      <c r="R30" s="72">
        <f>IF(RES_hh_emi!R30=0,0,1000000*RES_hh_emi!R30/RES_hh_num!R30)</f>
        <v>0</v>
      </c>
      <c r="S30" s="72">
        <f>IF(RES_hh_emi!S30=0,0,1000000*RES_hh_emi!S30/RES_hh_num!S30)</f>
        <v>0</v>
      </c>
      <c r="T30" s="72">
        <f>IF(RES_hh_emi!T30=0,0,1000000*RES_hh_emi!T30/RES_hh_num!T30)</f>
        <v>0</v>
      </c>
      <c r="U30" s="72">
        <f>IF(RES_hh_emi!U30=0,0,1000000*RES_hh_emi!U30/RES_hh_num!U30)</f>
        <v>0</v>
      </c>
      <c r="V30" s="72">
        <f>IF(RES_hh_emi!V30=0,0,1000000*RES_hh_emi!V30/RES_hh_num!V30)</f>
        <v>0</v>
      </c>
      <c r="W30" s="72">
        <f>IF(RES_hh_emi!W30=0,0,1000000*RES_hh_emi!W30/RES_hh_num!W30)</f>
        <v>0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104.53160204529622</v>
      </c>
      <c r="C3" s="65">
        <f>IF(RES_hh_fech!C3=0,0,RES_hh_fech!C3/RES_summary!C$19)</f>
        <v>101.07532363034237</v>
      </c>
      <c r="D3" s="65">
        <f>IF(RES_hh_fech!D3=0,0,RES_hh_fech!D3/RES_summary!D$19)</f>
        <v>103.2471656720392</v>
      </c>
      <c r="E3" s="65">
        <f>IF(RES_hh_fech!E3=0,0,RES_hh_fech!E3/RES_summary!E$19)</f>
        <v>106.95422537076122</v>
      </c>
      <c r="F3" s="65">
        <f>IF(RES_hh_fech!F3=0,0,RES_hh_fech!F3/RES_summary!F$19)</f>
        <v>97.850634913879361</v>
      </c>
      <c r="G3" s="65">
        <f>IF(RES_hh_fech!G3=0,0,RES_hh_fech!G3/RES_summary!G$19)</f>
        <v>90.574695682924684</v>
      </c>
      <c r="H3" s="65">
        <f>IF(RES_hh_fech!H3=0,0,RES_hh_fech!H3/RES_summary!H$19)</f>
        <v>90.576946561893919</v>
      </c>
      <c r="I3" s="65">
        <f>IF(RES_hh_fech!I3=0,0,RES_hh_fech!I3/RES_summary!I$19)</f>
        <v>90.361126671288389</v>
      </c>
      <c r="J3" s="65">
        <f>IF(RES_hh_fech!J3=0,0,RES_hh_fech!J3/RES_summary!J$19)</f>
        <v>81.463375854333307</v>
      </c>
      <c r="K3" s="65">
        <f>IF(RES_hh_fech!K3=0,0,RES_hh_fech!K3/RES_summary!K$19)</f>
        <v>83.756715245013496</v>
      </c>
      <c r="L3" s="65">
        <f>IF(RES_hh_fech!L3=0,0,RES_hh_fech!L3/RES_summary!L$19)</f>
        <v>74.472410367153941</v>
      </c>
      <c r="M3" s="65">
        <f>IF(RES_hh_fech!M3=0,0,RES_hh_fech!M3/RES_summary!M$19)</f>
        <v>76.75157605316582</v>
      </c>
      <c r="N3" s="65">
        <f>IF(RES_hh_fech!N3=0,0,RES_hh_fech!N3/RES_summary!N$19)</f>
        <v>72.608926332856086</v>
      </c>
      <c r="O3" s="65">
        <f>IF(RES_hh_fech!O3=0,0,RES_hh_fech!O3/RES_summary!O$19)</f>
        <v>60.1446685591714</v>
      </c>
      <c r="P3" s="65">
        <f>IF(RES_hh_fech!P3=0,0,RES_hh_fech!P3/RES_summary!P$19)</f>
        <v>56.116720609644567</v>
      </c>
      <c r="Q3" s="65">
        <f>IF(RES_hh_fech!Q3=0,0,RES_hh_fech!Q3/RES_summary!Q$19)</f>
        <v>64.134958428817541</v>
      </c>
      <c r="R3" s="65">
        <f>IF(RES_hh_fech!R3=0,0,RES_hh_fech!R3/RES_summary!R$19)</f>
        <v>66.584727134775747</v>
      </c>
      <c r="S3" s="65">
        <f>IF(RES_hh_fech!S3=0,0,RES_hh_fech!S3/RES_summary!S$19)</f>
        <v>67.475671368518576</v>
      </c>
      <c r="T3" s="65">
        <f>IF(RES_hh_fech!T3=0,0,RES_hh_fech!T3/RES_summary!T$19)</f>
        <v>61.582025805030476</v>
      </c>
      <c r="U3" s="65">
        <f>IF(RES_hh_fech!U3=0,0,RES_hh_fech!U3/RES_summary!U$19)</f>
        <v>65.54386041158449</v>
      </c>
      <c r="V3" s="65">
        <f>IF(RES_hh_fech!V3=0,0,RES_hh_fech!V3/RES_summary!V$19)</f>
        <v>65.400457220185629</v>
      </c>
      <c r="W3" s="65">
        <f>IF(RES_hh_fech!W3=0,0,RES_hh_fech!W3/RES_summary!W$19)</f>
        <v>61.342263879984507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68.722231989657629</v>
      </c>
      <c r="C4" s="69">
        <f>IF(RES_hh_fech!C4=0,0,RES_hh_fech!C4/RES_summary!C$19)</f>
        <v>67.957330750548692</v>
      </c>
      <c r="D4" s="69">
        <f>IF(RES_hh_fech!D4=0,0,RES_hh_fech!D4/RES_summary!D$19)</f>
        <v>68.521574717033559</v>
      </c>
      <c r="E4" s="69">
        <f>IF(RES_hh_fech!E4=0,0,RES_hh_fech!E4/RES_summary!E$19)</f>
        <v>69.341218192452956</v>
      </c>
      <c r="F4" s="69">
        <f>IF(RES_hh_fech!F4=0,0,RES_hh_fech!F4/RES_summary!F$19)</f>
        <v>60.512078499920193</v>
      </c>
      <c r="G4" s="69">
        <f>IF(RES_hh_fech!G4=0,0,RES_hh_fech!G4/RES_summary!G$19)</f>
        <v>51.171795645485666</v>
      </c>
      <c r="H4" s="69">
        <f>IF(RES_hh_fech!H4=0,0,RES_hh_fech!H4/RES_summary!H$19)</f>
        <v>50.659441421171444</v>
      </c>
      <c r="I4" s="69">
        <f>IF(RES_hh_fech!I4=0,0,RES_hh_fech!I4/RES_summary!I$19)</f>
        <v>46.80176758834282</v>
      </c>
      <c r="J4" s="69">
        <f>IF(RES_hh_fech!J4=0,0,RES_hh_fech!J4/RES_summary!J$19)</f>
        <v>39.237893339863163</v>
      </c>
      <c r="K4" s="69">
        <f>IF(RES_hh_fech!K4=0,0,RES_hh_fech!K4/RES_summary!K$19)</f>
        <v>42.263887820516032</v>
      </c>
      <c r="L4" s="69">
        <f>IF(RES_hh_fech!L4=0,0,RES_hh_fech!L4/RES_summary!L$19)</f>
        <v>33.509193067217687</v>
      </c>
      <c r="M4" s="69">
        <f>IF(RES_hh_fech!M4=0,0,RES_hh_fech!M4/RES_summary!M$19)</f>
        <v>37.341325508224685</v>
      </c>
      <c r="N4" s="69">
        <f>IF(RES_hh_fech!N4=0,0,RES_hh_fech!N4/RES_summary!N$19)</f>
        <v>34.568803496303389</v>
      </c>
      <c r="O4" s="69">
        <f>IF(RES_hh_fech!O4=0,0,RES_hh_fech!O4/RES_summary!O$19)</f>
        <v>27.115742817982063</v>
      </c>
      <c r="P4" s="69">
        <f>IF(RES_hh_fech!P4=0,0,RES_hh_fech!P4/RES_summary!P$19)</f>
        <v>24.072537555231133</v>
      </c>
      <c r="Q4" s="69">
        <f>IF(RES_hh_fech!Q4=0,0,RES_hh_fech!Q4/RES_summary!Q$19)</f>
        <v>30.78196587358509</v>
      </c>
      <c r="R4" s="69">
        <f>IF(RES_hh_fech!R4=0,0,RES_hh_fech!R4/RES_summary!R$19)</f>
        <v>31.584532718721938</v>
      </c>
      <c r="S4" s="69">
        <f>IF(RES_hh_fech!S4=0,0,RES_hh_fech!S4/RES_summary!S$19)</f>
        <v>31.62668026665974</v>
      </c>
      <c r="T4" s="69">
        <f>IF(RES_hh_fech!T4=0,0,RES_hh_fech!T4/RES_summary!T$19)</f>
        <v>26.474711632917831</v>
      </c>
      <c r="U4" s="69">
        <f>IF(RES_hh_fech!U4=0,0,RES_hh_fech!U4/RES_summary!U$19)</f>
        <v>29.824187377776486</v>
      </c>
      <c r="V4" s="69">
        <f>IF(RES_hh_fech!V4=0,0,RES_hh_fech!V4/RES_summary!V$19)</f>
        <v>29.893247060816282</v>
      </c>
      <c r="W4" s="69">
        <f>IF(RES_hh_fech!W4=0,0,RES_hh_fech!W4/RES_summary!W$19)</f>
        <v>26.459310416727352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66.515806729637049</v>
      </c>
      <c r="C6" s="72">
        <f>IF(RES_hh_fech!C6=0,0,RES_hh_fech!C6/RES_summary!C$19)</f>
        <v>66.06968008034211</v>
      </c>
      <c r="D6" s="72">
        <f>IF(RES_hh_fech!D6=0,0,RES_hh_fech!D6/RES_summary!D$19)</f>
        <v>65.327314121042278</v>
      </c>
      <c r="E6" s="72">
        <f>IF(RES_hh_fech!E6=0,0,RES_hh_fech!E6/RES_summary!E$19)</f>
        <v>69.587209612003548</v>
      </c>
      <c r="F6" s="72">
        <f>IF(RES_hh_fech!F6=0,0,RES_hh_fech!F6/RES_summary!F$19)</f>
        <v>65.041624574560643</v>
      </c>
      <c r="G6" s="72">
        <f>IF(RES_hh_fech!G6=0,0,RES_hh_fech!G6/RES_summary!G$19)</f>
        <v>62.270551608227933</v>
      </c>
      <c r="H6" s="72">
        <f>IF(RES_hh_fech!H6=0,0,RES_hh_fech!H6/RES_summary!H$19)</f>
        <v>40.35537264163257</v>
      </c>
      <c r="I6" s="72">
        <f>IF(RES_hh_fech!I6=0,0,RES_hh_fech!I6/RES_summary!I$19)</f>
        <v>42.88360134623386</v>
      </c>
      <c r="J6" s="72">
        <f>IF(RES_hh_fech!J6=0,0,RES_hh_fech!J6/RES_summary!J$19)</f>
        <v>39.522858438586795</v>
      </c>
      <c r="K6" s="72">
        <f>IF(RES_hh_fech!K6=0,0,RES_hh_fech!K6/RES_summary!K$19)</f>
        <v>42.96974902960757</v>
      </c>
      <c r="L6" s="72">
        <f>IF(RES_hh_fech!L6=0,0,RES_hh_fech!L6/RES_summary!L$19)</f>
        <v>35.745490745835674</v>
      </c>
      <c r="M6" s="72">
        <f>IF(RES_hh_fech!M6=0,0,RES_hh_fech!M6/RES_summary!M$19)</f>
        <v>39.448121497325275</v>
      </c>
      <c r="N6" s="72">
        <f>IF(RES_hh_fech!N6=0,0,RES_hh_fech!N6/RES_summary!N$19)</f>
        <v>36.206418012469477</v>
      </c>
      <c r="O6" s="72">
        <f>IF(RES_hh_fech!O6=0,0,RES_hh_fech!O6/RES_summary!O$19)</f>
        <v>28.986322700946133</v>
      </c>
      <c r="P6" s="72">
        <f>IF(RES_hh_fech!P6=0,0,RES_hh_fech!P6/RES_summary!P$19)</f>
        <v>26.021003507277541</v>
      </c>
      <c r="Q6" s="72">
        <f>IF(RES_hh_fech!Q6=0,0,RES_hh_fech!Q6/RES_summary!Q$19)</f>
        <v>32.038853011421608</v>
      </c>
      <c r="R6" s="72">
        <f>IF(RES_hh_fech!R6=0,0,RES_hh_fech!R6/RES_summary!R$19)</f>
        <v>36.491115715057205</v>
      </c>
      <c r="S6" s="72">
        <f>IF(RES_hh_fech!S6=0,0,RES_hh_fech!S6/RES_summary!S$19)</f>
        <v>35.343244416557766</v>
      </c>
      <c r="T6" s="72">
        <f>IF(RES_hh_fech!T6=0,0,RES_hh_fech!T6/RES_summary!T$19)</f>
        <v>30.596056602199234</v>
      </c>
      <c r="U6" s="72">
        <f>IF(RES_hh_fech!U6=0,0,RES_hh_fech!U6/RES_summary!U$19)</f>
        <v>38.719007983039269</v>
      </c>
      <c r="V6" s="72">
        <f>IF(RES_hh_fech!V6=0,0,RES_hh_fech!V6/RES_summary!V$19)</f>
        <v>39.180174826943841</v>
      </c>
      <c r="W6" s="72">
        <f>IF(RES_hh_fech!W6=0,0,RES_hh_fech!W6/RES_summary!W$19)</f>
        <v>38.975659047116359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70.493694118768644</v>
      </c>
      <c r="C7" s="72">
        <f>IF(RES_hh_fech!C7=0,0,RES_hh_fech!C7/RES_summary!C$19)</f>
        <v>69.753036930838476</v>
      </c>
      <c r="D7" s="72">
        <f>IF(RES_hh_fech!D7=0,0,RES_hh_fech!D7/RES_summary!D$19)</f>
        <v>70.823618527999869</v>
      </c>
      <c r="E7" s="72">
        <f>IF(RES_hh_fech!E7=0,0,RES_hh_fech!E7/RES_summary!E$19)</f>
        <v>71.23260801021182</v>
      </c>
      <c r="F7" s="72">
        <f>IF(RES_hh_fech!F7=0,0,RES_hh_fech!F7/RES_summary!F$19)</f>
        <v>60.819192590678945</v>
      </c>
      <c r="G7" s="72">
        <f>IF(RES_hh_fech!G7=0,0,RES_hh_fech!G7/RES_summary!G$19)</f>
        <v>49.320268673966872</v>
      </c>
      <c r="H7" s="72">
        <f>IF(RES_hh_fech!H7=0,0,RES_hh_fech!H7/RES_summary!H$19)</f>
        <v>56.092219245372775</v>
      </c>
      <c r="I7" s="72">
        <f>IF(RES_hh_fech!I7=0,0,RES_hh_fech!I7/RES_summary!I$19)</f>
        <v>49.805762573127836</v>
      </c>
      <c r="J7" s="72">
        <f>IF(RES_hh_fech!J7=0,0,RES_hh_fech!J7/RES_summary!J$19)</f>
        <v>40.361142695309461</v>
      </c>
      <c r="K7" s="72">
        <f>IF(RES_hh_fech!K7=0,0,RES_hh_fech!K7/RES_summary!K$19)</f>
        <v>44.075160289340765</v>
      </c>
      <c r="L7" s="72">
        <f>IF(RES_hh_fech!L7=0,0,RES_hh_fech!L7/RES_summary!L$19)</f>
        <v>35.261812763710623</v>
      </c>
      <c r="M7" s="72">
        <f>IF(RES_hh_fech!M7=0,0,RES_hh_fech!M7/RES_summary!M$19)</f>
        <v>40.019972770487534</v>
      </c>
      <c r="N7" s="72">
        <f>IF(RES_hh_fech!N7=0,0,RES_hh_fech!N7/RES_summary!N$19)</f>
        <v>38.248528180535097</v>
      </c>
      <c r="O7" s="72">
        <f>IF(RES_hh_fech!O7=0,0,RES_hh_fech!O7/RES_summary!O$19)</f>
        <v>30.537422405024486</v>
      </c>
      <c r="P7" s="72">
        <f>IF(RES_hh_fech!P7=0,0,RES_hh_fech!P7/RES_summary!P$19)</f>
        <v>27.184642369872904</v>
      </c>
      <c r="Q7" s="72">
        <f>IF(RES_hh_fech!Q7=0,0,RES_hh_fech!Q7/RES_summary!Q$19)</f>
        <v>33.871746508728528</v>
      </c>
      <c r="R7" s="72">
        <f>IF(RES_hh_fech!R7=0,0,RES_hh_fech!R7/RES_summary!R$19)</f>
        <v>35.225952829917617</v>
      </c>
      <c r="S7" s="72">
        <f>IF(RES_hh_fech!S7=0,0,RES_hh_fech!S7/RES_summary!S$19)</f>
        <v>37.089220179875163</v>
      </c>
      <c r="T7" s="72">
        <f>IF(RES_hh_fech!T7=0,0,RES_hh_fech!T7/RES_summary!T$19)</f>
        <v>31.937766808720099</v>
      </c>
      <c r="U7" s="72">
        <f>IF(RES_hh_fech!U7=0,0,RES_hh_fech!U7/RES_summary!U$19)</f>
        <v>38.845978570279236</v>
      </c>
      <c r="V7" s="72">
        <f>IF(RES_hh_fech!V7=0,0,RES_hh_fech!V7/RES_summary!V$19)</f>
        <v>40.060926666414012</v>
      </c>
      <c r="W7" s="72">
        <f>IF(RES_hh_fech!W7=0,0,RES_hh_fech!W7/RES_summary!W$19)</f>
        <v>34.013592291594797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0</v>
      </c>
      <c r="C8" s="72">
        <f>IF(RES_hh_fech!C8=0,0,RES_hh_fech!C8/RES_summary!C$19)</f>
        <v>0</v>
      </c>
      <c r="D8" s="72">
        <f>IF(RES_hh_fech!D8=0,0,RES_hh_fech!D8/RES_summary!D$19)</f>
        <v>0</v>
      </c>
      <c r="E8" s="72">
        <f>IF(RES_hh_fech!E8=0,0,RES_hh_fech!E8/RES_summary!E$19)</f>
        <v>0</v>
      </c>
      <c r="F8" s="72">
        <f>IF(RES_hh_fech!F8=0,0,RES_hh_fech!F8/RES_summary!F$19)</f>
        <v>0</v>
      </c>
      <c r="G8" s="72">
        <f>IF(RES_hh_fech!G8=0,0,RES_hh_fech!G8/RES_summary!G$19)</f>
        <v>0</v>
      </c>
      <c r="H8" s="72">
        <f>IF(RES_hh_fech!H8=0,0,RES_hh_fech!H8/RES_summary!H$19)</f>
        <v>0</v>
      </c>
      <c r="I8" s="72">
        <f>IF(RES_hh_fech!I8=0,0,RES_hh_fech!I8/RES_summary!I$19)</f>
        <v>0</v>
      </c>
      <c r="J8" s="72">
        <f>IF(RES_hh_fech!J8=0,0,RES_hh_fech!J8/RES_summary!J$19)</f>
        <v>0</v>
      </c>
      <c r="K8" s="72">
        <f>IF(RES_hh_fech!K8=0,0,RES_hh_fech!K8/RES_summary!K$19)</f>
        <v>0</v>
      </c>
      <c r="L8" s="72">
        <f>IF(RES_hh_fech!L8=0,0,RES_hh_fech!L8/RES_summary!L$19)</f>
        <v>0</v>
      </c>
      <c r="M8" s="72">
        <f>IF(RES_hh_fech!M8=0,0,RES_hh_fech!M8/RES_summary!M$19)</f>
        <v>0</v>
      </c>
      <c r="N8" s="72">
        <f>IF(RES_hh_fech!N8=0,0,RES_hh_fech!N8/RES_summary!N$19)</f>
        <v>0</v>
      </c>
      <c r="O8" s="72">
        <f>IF(RES_hh_fech!O8=0,0,RES_hh_fech!O8/RES_summary!O$19)</f>
        <v>0</v>
      </c>
      <c r="P8" s="72">
        <f>IF(RES_hh_fech!P8=0,0,RES_hh_fech!P8/RES_summary!P$19)</f>
        <v>0</v>
      </c>
      <c r="Q8" s="72">
        <f>IF(RES_hh_fech!Q8=0,0,RES_hh_fech!Q8/RES_summary!Q$19)</f>
        <v>0</v>
      </c>
      <c r="R8" s="72">
        <f>IF(RES_hh_fech!R8=0,0,RES_hh_fech!R8/RES_summary!R$19)</f>
        <v>0</v>
      </c>
      <c r="S8" s="72">
        <f>IF(RES_hh_fech!S8=0,0,RES_hh_fech!S8/RES_summary!S$19)</f>
        <v>0</v>
      </c>
      <c r="T8" s="72">
        <f>IF(RES_hh_fech!T8=0,0,RES_hh_fech!T8/RES_summary!T$19)</f>
        <v>0</v>
      </c>
      <c r="U8" s="72">
        <f>IF(RES_hh_fech!U8=0,0,RES_hh_fech!U8/RES_summary!U$19)</f>
        <v>0</v>
      </c>
      <c r="V8" s="72">
        <f>IF(RES_hh_fech!V8=0,0,RES_hh_fech!V8/RES_summary!V$19)</f>
        <v>0</v>
      </c>
      <c r="W8" s="72">
        <f>IF(RES_hh_fech!W8=0,0,RES_hh_fech!W8/RES_summary!W$19)</f>
        <v>0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69.613323078490978</v>
      </c>
      <c r="C9" s="72">
        <f>IF(RES_hh_fech!C9=0,0,RES_hh_fech!C9/RES_summary!C$19)</f>
        <v>66.695317505397313</v>
      </c>
      <c r="D9" s="72">
        <f>IF(RES_hh_fech!D9=0,0,RES_hh_fech!D9/RES_summary!D$19)</f>
        <v>70.07770701451993</v>
      </c>
      <c r="E9" s="72">
        <f>IF(RES_hh_fech!E9=0,0,RES_hh_fech!E9/RES_summary!E$19)</f>
        <v>59.772577215013733</v>
      </c>
      <c r="F9" s="72">
        <f>IF(RES_hh_fech!F9=0,0,RES_hh_fech!F9/RES_summary!F$19)</f>
        <v>53.199671513050262</v>
      </c>
      <c r="G9" s="72">
        <f>IF(RES_hh_fech!G9=0,0,RES_hh_fech!G9/RES_summary!G$19)</f>
        <v>48.144317828812625</v>
      </c>
      <c r="H9" s="72">
        <f>IF(RES_hh_fech!H9=0,0,RES_hh_fech!H9/RES_summary!H$19)</f>
        <v>39.074406477569759</v>
      </c>
      <c r="I9" s="72">
        <f>IF(RES_hh_fech!I9=0,0,RES_hh_fech!I9/RES_summary!I$19)</f>
        <v>34.251454854548392</v>
      </c>
      <c r="J9" s="72">
        <f>IF(RES_hh_fech!J9=0,0,RES_hh_fech!J9/RES_summary!J$19)</f>
        <v>37.669143389594012</v>
      </c>
      <c r="K9" s="72">
        <f>IF(RES_hh_fech!K9=0,0,RES_hh_fech!K9/RES_summary!K$19)</f>
        <v>42.531173859084944</v>
      </c>
      <c r="L9" s="72">
        <f>IF(RES_hh_fech!L9=0,0,RES_hh_fech!L9/RES_summary!L$19)</f>
        <v>26.768256602119205</v>
      </c>
      <c r="M9" s="72">
        <f>IF(RES_hh_fech!M9=0,0,RES_hh_fech!M9/RES_summary!M$19)</f>
        <v>31.094452304324125</v>
      </c>
      <c r="N9" s="72">
        <f>IF(RES_hh_fech!N9=0,0,RES_hh_fech!N9/RES_summary!N$19)</f>
        <v>32.693022038855823</v>
      </c>
      <c r="O9" s="72">
        <f>IF(RES_hh_fech!O9=0,0,RES_hh_fech!O9/RES_summary!O$19)</f>
        <v>26.331090176884512</v>
      </c>
      <c r="P9" s="72">
        <f>IF(RES_hh_fech!P9=0,0,RES_hh_fech!P9/RES_summary!P$19)</f>
        <v>19.433229066498587</v>
      </c>
      <c r="Q9" s="72">
        <f>IF(RES_hh_fech!Q9=0,0,RES_hh_fech!Q9/RES_summary!Q$19)</f>
        <v>28.965595393060099</v>
      </c>
      <c r="R9" s="72">
        <f>IF(RES_hh_fech!R9=0,0,RES_hh_fech!R9/RES_summary!R$19)</f>
        <v>28.741001788241281</v>
      </c>
      <c r="S9" s="72">
        <f>IF(RES_hh_fech!S9=0,0,RES_hh_fech!S9/RES_summary!S$19)</f>
        <v>31.289481514328095</v>
      </c>
      <c r="T9" s="72">
        <f>IF(RES_hh_fech!T9=0,0,RES_hh_fech!T9/RES_summary!T$19)</f>
        <v>31.575710996576287</v>
      </c>
      <c r="U9" s="72">
        <f>IF(RES_hh_fech!U9=0,0,RES_hh_fech!U9/RES_summary!U$19)</f>
        <v>32.843272144980929</v>
      </c>
      <c r="V9" s="72">
        <f>IF(RES_hh_fech!V9=0,0,RES_hh_fech!V9/RES_summary!V$19)</f>
        <v>34.850074024123337</v>
      </c>
      <c r="W9" s="72">
        <f>IF(RES_hh_fech!W9=0,0,RES_hh_fech!W9/RES_summary!W$19)</f>
        <v>31.668056289109902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17.938339618373458</v>
      </c>
      <c r="C12" s="72">
        <f>IF(RES_hh_fech!C12=0,0,RES_hh_fech!C12/RES_summary!C$19)</f>
        <v>16.660218889575074</v>
      </c>
      <c r="D12" s="72">
        <f>IF(RES_hh_fech!D12=0,0,RES_hh_fech!D12/RES_summary!D$19)</f>
        <v>16.306132989789145</v>
      </c>
      <c r="E12" s="72">
        <f>IF(RES_hh_fech!E12=0,0,RES_hh_fech!E12/RES_summary!E$19)</f>
        <v>17.902332029189061</v>
      </c>
      <c r="F12" s="72">
        <f>IF(RES_hh_fech!F12=0,0,RES_hh_fech!F12/RES_summary!F$19)</f>
        <v>13.566436599591842</v>
      </c>
      <c r="G12" s="72">
        <f>IF(RES_hh_fech!G12=0,0,RES_hh_fech!G12/RES_summary!G$19)</f>
        <v>9.0146018681386941</v>
      </c>
      <c r="H12" s="72">
        <f>IF(RES_hh_fech!H12=0,0,RES_hh_fech!H12/RES_summary!H$19)</f>
        <v>8.4595418870374033</v>
      </c>
      <c r="I12" s="72">
        <f>IF(RES_hh_fech!I12=0,0,RES_hh_fech!I12/RES_summary!I$19)</f>
        <v>9.6766542086007181</v>
      </c>
      <c r="J12" s="72">
        <f>IF(RES_hh_fech!J12=0,0,RES_hh_fech!J12/RES_summary!J$19)</f>
        <v>6.6379428588814564</v>
      </c>
      <c r="K12" s="72">
        <f>IF(RES_hh_fech!K12=0,0,RES_hh_fech!K12/RES_summary!K$19)</f>
        <v>5.399796745543143</v>
      </c>
      <c r="L12" s="72">
        <f>IF(RES_hh_fech!L12=0,0,RES_hh_fech!L12/RES_summary!L$19)</f>
        <v>6.4184932703993454</v>
      </c>
      <c r="M12" s="72">
        <f>IF(RES_hh_fech!M12=0,0,RES_hh_fech!M12/RES_summary!M$19)</f>
        <v>6.0200282569778603</v>
      </c>
      <c r="N12" s="72">
        <f>IF(RES_hh_fech!N12=0,0,RES_hh_fech!N12/RES_summary!N$19)</f>
        <v>5.9834876142042592</v>
      </c>
      <c r="O12" s="72">
        <f>IF(RES_hh_fech!O12=0,0,RES_hh_fech!O12/RES_summary!O$19)</f>
        <v>4.9193673626987104</v>
      </c>
      <c r="P12" s="72">
        <f>IF(RES_hh_fech!P12=0,0,RES_hh_fech!P12/RES_summary!P$19)</f>
        <v>4.730996559876087</v>
      </c>
      <c r="Q12" s="72">
        <f>IF(RES_hh_fech!Q12=0,0,RES_hh_fech!Q12/RES_summary!Q$19)</f>
        <v>4.3506059280831924</v>
      </c>
      <c r="R12" s="72">
        <f>IF(RES_hh_fech!R12=0,0,RES_hh_fech!R12/RES_summary!R$19)</f>
        <v>3.2797286301925372</v>
      </c>
      <c r="S12" s="72">
        <f>IF(RES_hh_fech!S12=0,0,RES_hh_fech!S12/RES_summary!S$19)</f>
        <v>1.769545779093147</v>
      </c>
      <c r="T12" s="72">
        <f>IF(RES_hh_fech!T12=0,0,RES_hh_fech!T12/RES_summary!T$19)</f>
        <v>6.6142317216989523</v>
      </c>
      <c r="U12" s="72">
        <f>IF(RES_hh_fech!U12=0,0,RES_hh_fech!U12/RES_summary!U$19)</f>
        <v>5.8068999264023438</v>
      </c>
      <c r="V12" s="72">
        <f>IF(RES_hh_fech!V12=0,0,RES_hh_fech!V12/RES_summary!V$19)</f>
        <v>5.3076300003891195</v>
      </c>
      <c r="W12" s="72">
        <f>IF(RES_hh_fech!W12=0,0,RES_hh_fech!W12/RES_summary!W$19)</f>
        <v>5.2642955264947915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43.846634374418819</v>
      </c>
      <c r="C13" s="74">
        <f>IF(RES_hh_fech!C13=0,0,RES_hh_fech!C13/RES_summary!C$19)</f>
        <v>44.007348080061526</v>
      </c>
      <c r="D13" s="74">
        <f>IF(RES_hh_fech!D13=0,0,RES_hh_fech!D13/RES_summary!D$19)</f>
        <v>47.631957490226753</v>
      </c>
      <c r="E13" s="74">
        <f>IF(RES_hh_fech!E13=0,0,RES_hh_fech!E13/RES_summary!E$19)</f>
        <v>46.947395122736218</v>
      </c>
      <c r="F13" s="74">
        <f>IF(RES_hh_fech!F13=0,0,RES_hh_fech!F13/RES_summary!F$19)</f>
        <v>41.821921709114648</v>
      </c>
      <c r="G13" s="74">
        <f>IF(RES_hh_fech!G13=0,0,RES_hh_fech!G13/RES_summary!G$19)</f>
        <v>34.316627642443663</v>
      </c>
      <c r="H13" s="74">
        <f>IF(RES_hh_fech!H13=0,0,RES_hh_fech!H13/RES_summary!H$19)</f>
        <v>35.336575659155166</v>
      </c>
      <c r="I13" s="74">
        <f>IF(RES_hh_fech!I13=0,0,RES_hh_fech!I13/RES_summary!I$19)</f>
        <v>40.901337478658064</v>
      </c>
      <c r="J13" s="74">
        <f>IF(RES_hh_fech!J13=0,0,RES_hh_fech!J13/RES_summary!J$19)</f>
        <v>33.025741539962929</v>
      </c>
      <c r="K13" s="74">
        <f>IF(RES_hh_fech!K13=0,0,RES_hh_fech!K13/RES_summary!K$19)</f>
        <v>29.877547088031225</v>
      </c>
      <c r="L13" s="74">
        <f>IF(RES_hh_fech!L13=0,0,RES_hh_fech!L13/RES_summary!L$19)</f>
        <v>27.764367389593456</v>
      </c>
      <c r="M13" s="74">
        <f>IF(RES_hh_fech!M13=0,0,RES_hh_fech!M13/RES_summary!M$19)</f>
        <v>27.139712244840023</v>
      </c>
      <c r="N13" s="74">
        <f>IF(RES_hh_fech!N13=0,0,RES_hh_fech!N13/RES_summary!N$19)</f>
        <v>12.422394920230703</v>
      </c>
      <c r="O13" s="74">
        <f>IF(RES_hh_fech!O13=0,0,RES_hh_fech!O13/RES_summary!O$19)</f>
        <v>5.4382552773476069</v>
      </c>
      <c r="P13" s="74">
        <f>IF(RES_hh_fech!P13=0,0,RES_hh_fech!P13/RES_summary!P$19)</f>
        <v>11.823946264286496</v>
      </c>
      <c r="Q13" s="74">
        <f>IF(RES_hh_fech!Q13=0,0,RES_hh_fech!Q13/RES_summary!Q$19)</f>
        <v>23.378876981385304</v>
      </c>
      <c r="R13" s="74">
        <f>IF(RES_hh_fech!R13=0,0,RES_hh_fech!R13/RES_summary!R$19)</f>
        <v>23.019719372624081</v>
      </c>
      <c r="S13" s="74">
        <f>IF(RES_hh_fech!S13=0,0,RES_hh_fech!S13/RES_summary!S$19)</f>
        <v>26.386847081461891</v>
      </c>
      <c r="T13" s="74">
        <f>IF(RES_hh_fech!T13=0,0,RES_hh_fech!T13/RES_summary!T$19)</f>
        <v>22.511400850064103</v>
      </c>
      <c r="U13" s="74">
        <f>IF(RES_hh_fech!U13=0,0,RES_hh_fech!U13/RES_summary!U$19)</f>
        <v>27.811155981623891</v>
      </c>
      <c r="V13" s="74">
        <f>IF(RES_hh_fech!V13=0,0,RES_hh_fech!V13/RES_summary!V$19)</f>
        <v>27.76970086751686</v>
      </c>
      <c r="W13" s="74">
        <f>IF(RES_hh_fech!W13=0,0,RES_hh_fech!W13/RES_summary!W$19)</f>
        <v>25.139498446617338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0.20583095861300896</v>
      </c>
      <c r="C14" s="76">
        <f>IF(RES_hh_fech!C14=0,0,RES_hh_fech!C14/RES_summary!C$19)</f>
        <v>0.24333217348267061</v>
      </c>
      <c r="D14" s="76">
        <f>IF(RES_hh_fech!D14=0,0,RES_hh_fech!D14/RES_summary!D$19)</f>
        <v>0.26775864934453664</v>
      </c>
      <c r="E14" s="76">
        <f>IF(RES_hh_fech!E14=0,0,RES_hh_fech!E14/RES_summary!E$19)</f>
        <v>0.26078203632648517</v>
      </c>
      <c r="F14" s="76">
        <f>IF(RES_hh_fech!F14=0,0,RES_hh_fech!F14/RES_summary!F$19)</f>
        <v>0.25109620563676538</v>
      </c>
      <c r="G14" s="76">
        <f>IF(RES_hh_fech!G14=0,0,RES_hh_fech!G14/RES_summary!G$19)</f>
        <v>0.21224840165398959</v>
      </c>
      <c r="H14" s="76">
        <f>IF(RES_hh_fech!H14=0,0,RES_hh_fech!H14/RES_summary!H$19)</f>
        <v>0.19166658910126297</v>
      </c>
      <c r="I14" s="76">
        <f>IF(RES_hh_fech!I14=0,0,RES_hh_fech!I14/RES_summary!I$19)</f>
        <v>0.15770714340244979</v>
      </c>
      <c r="J14" s="76">
        <f>IF(RES_hh_fech!J14=0,0,RES_hh_fech!J14/RES_summary!J$19)</f>
        <v>0.1250031263659922</v>
      </c>
      <c r="K14" s="76">
        <f>IF(RES_hh_fech!K14=0,0,RES_hh_fech!K14/RES_summary!K$19)</f>
        <v>0.14597958336590383</v>
      </c>
      <c r="L14" s="76">
        <f>IF(RES_hh_fech!L14=0,0,RES_hh_fech!L14/RES_summary!L$19)</f>
        <v>0.11417595744280701</v>
      </c>
      <c r="M14" s="76">
        <f>IF(RES_hh_fech!M14=0,0,RES_hh_fech!M14/RES_summary!M$19)</f>
        <v>0.15069801287622214</v>
      </c>
      <c r="N14" s="76">
        <f>IF(RES_hh_fech!N14=0,0,RES_hh_fech!N14/RES_summary!N$19)</f>
        <v>0.11409387060680341</v>
      </c>
      <c r="O14" s="76">
        <f>IF(RES_hh_fech!O14=0,0,RES_hh_fech!O14/RES_summary!O$19)</f>
        <v>0.10856102170240123</v>
      </c>
      <c r="P14" s="76">
        <f>IF(RES_hh_fech!P14=0,0,RES_hh_fech!P14/RES_summary!P$19)</f>
        <v>0.12346071865675583</v>
      </c>
      <c r="Q14" s="76">
        <f>IF(RES_hh_fech!Q14=0,0,RES_hh_fech!Q14/RES_summary!Q$19)</f>
        <v>0.13942281250634442</v>
      </c>
      <c r="R14" s="76">
        <f>IF(RES_hh_fech!R14=0,0,RES_hh_fech!R14/RES_summary!R$19)</f>
        <v>0.14589566478189073</v>
      </c>
      <c r="S14" s="76">
        <f>IF(RES_hh_fech!S14=0,0,RES_hh_fech!S14/RES_summary!S$19)</f>
        <v>0.16819605213205388</v>
      </c>
      <c r="T14" s="76">
        <f>IF(RES_hh_fech!T14=0,0,RES_hh_fech!T14/RES_summary!T$19)</f>
        <v>0.13098242723550521</v>
      </c>
      <c r="U14" s="76">
        <f>IF(RES_hh_fech!U14=0,0,RES_hh_fech!U14/RES_summary!U$19)</f>
        <v>0.15866446664769657</v>
      </c>
      <c r="V14" s="76">
        <f>IF(RES_hh_fech!V14=0,0,RES_hh_fech!V14/RES_summary!V$19)</f>
        <v>0.16728525852947598</v>
      </c>
      <c r="W14" s="76">
        <f>IF(RES_hh_fech!W14=0,0,RES_hh_fech!W14/RES_summary!W$19)</f>
        <v>0.15233773358581851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9.549768950761548</v>
      </c>
      <c r="C15" s="69">
        <f>IF(RES_hh_fech!C15=0,0,RES_hh_fech!C15/RES_summary!C$19)</f>
        <v>7.9483738896619824</v>
      </c>
      <c r="D15" s="69">
        <f>IF(RES_hh_fech!D15=0,0,RES_hh_fech!D15/RES_summary!D$19)</f>
        <v>7.4081740238809397</v>
      </c>
      <c r="E15" s="69">
        <f>IF(RES_hh_fech!E15=0,0,RES_hh_fech!E15/RES_summary!E$19)</f>
        <v>8.2611383189921046</v>
      </c>
      <c r="F15" s="69">
        <f>IF(RES_hh_fech!F15=0,0,RES_hh_fech!F15/RES_summary!F$19)</f>
        <v>7.1516413526861982</v>
      </c>
      <c r="G15" s="69">
        <f>IF(RES_hh_fech!G15=0,0,RES_hh_fech!G15/RES_summary!G$19)</f>
        <v>7.2017740904530534</v>
      </c>
      <c r="H15" s="69">
        <f>IF(RES_hh_fech!H15=0,0,RES_hh_fech!H15/RES_summary!H$19)</f>
        <v>8.867162232365267</v>
      </c>
      <c r="I15" s="69">
        <f>IF(RES_hh_fech!I15=0,0,RES_hh_fech!I15/RES_summary!I$19)</f>
        <v>10.811057220190914</v>
      </c>
      <c r="J15" s="69">
        <f>IF(RES_hh_fech!J15=0,0,RES_hh_fech!J15/RES_summary!J$19)</f>
        <v>11.399956580031924</v>
      </c>
      <c r="K15" s="69">
        <f>IF(RES_hh_fech!K15=0,0,RES_hh_fech!K15/RES_summary!K$19)</f>
        <v>10.895194374478999</v>
      </c>
      <c r="L15" s="69">
        <f>IF(RES_hh_fech!L15=0,0,RES_hh_fech!L15/RES_summary!L$19)</f>
        <v>11.385098080421972</v>
      </c>
      <c r="M15" s="69">
        <f>IF(RES_hh_fech!M15=0,0,RES_hh_fech!M15/RES_summary!M$19)</f>
        <v>9.5952912237833807</v>
      </c>
      <c r="N15" s="69">
        <f>IF(RES_hh_fech!N15=0,0,RES_hh_fech!N15/RES_summary!N$19)</f>
        <v>11.308142352620452</v>
      </c>
      <c r="O15" s="69">
        <f>IF(RES_hh_fech!O15=0,0,RES_hh_fech!O15/RES_summary!O$19)</f>
        <v>9.2042501128916268</v>
      </c>
      <c r="P15" s="69">
        <f>IF(RES_hh_fech!P15=0,0,RES_hh_fech!P15/RES_summary!P$19)</f>
        <v>8.0206215656464686</v>
      </c>
      <c r="Q15" s="69">
        <f>IF(RES_hh_fech!Q15=0,0,RES_hh_fech!Q15/RES_summary!Q$19)</f>
        <v>8.3669123500689668</v>
      </c>
      <c r="R15" s="69">
        <f>IF(RES_hh_fech!R15=0,0,RES_hh_fech!R15/RES_summary!R$19)</f>
        <v>9.208134278891297</v>
      </c>
      <c r="S15" s="69">
        <f>IF(RES_hh_fech!S15=0,0,RES_hh_fech!S15/RES_summary!S$19)</f>
        <v>8.4936908025716615</v>
      </c>
      <c r="T15" s="69">
        <f>IF(RES_hh_fech!T15=0,0,RES_hh_fech!T15/RES_summary!T$19)</f>
        <v>9.2388334084840036</v>
      </c>
      <c r="U15" s="69">
        <f>IF(RES_hh_fech!U15=0,0,RES_hh_fech!U15/RES_summary!U$19)</f>
        <v>9.1637752807235362</v>
      </c>
      <c r="V15" s="69">
        <f>IF(RES_hh_fech!V15=0,0,RES_hh_fech!V15/RES_summary!V$19)</f>
        <v>8.7822729699214843</v>
      </c>
      <c r="W15" s="69">
        <f>IF(RES_hh_fech!W15=0,0,RES_hh_fech!W15/RES_summary!W$19)</f>
        <v>8.6359638109119707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9.549768950761548</v>
      </c>
      <c r="C16" s="72">
        <f>IF(RES_hh_fech!C16=0,0,RES_hh_fech!C16/RES_summary!C$19)</f>
        <v>7.9483738896619824</v>
      </c>
      <c r="D16" s="72">
        <f>IF(RES_hh_fech!D16=0,0,RES_hh_fech!D16/RES_summary!D$19)</f>
        <v>7.4081740238809397</v>
      </c>
      <c r="E16" s="72">
        <f>IF(RES_hh_fech!E16=0,0,RES_hh_fech!E16/RES_summary!E$19)</f>
        <v>8.2611383189921046</v>
      </c>
      <c r="F16" s="72">
        <f>IF(RES_hh_fech!F16=0,0,RES_hh_fech!F16/RES_summary!F$19)</f>
        <v>7.1516413526861982</v>
      </c>
      <c r="G16" s="72">
        <f>IF(RES_hh_fech!G16=0,0,RES_hh_fech!G16/RES_summary!G$19)</f>
        <v>7.2017740904530534</v>
      </c>
      <c r="H16" s="72">
        <f>IF(RES_hh_fech!H16=0,0,RES_hh_fech!H16/RES_summary!H$19)</f>
        <v>8.867162232365267</v>
      </c>
      <c r="I16" s="72">
        <f>IF(RES_hh_fech!I16=0,0,RES_hh_fech!I16/RES_summary!I$19)</f>
        <v>10.811057220190914</v>
      </c>
      <c r="J16" s="72">
        <f>IF(RES_hh_fech!J16=0,0,RES_hh_fech!J16/RES_summary!J$19)</f>
        <v>11.399956580031924</v>
      </c>
      <c r="K16" s="72">
        <f>IF(RES_hh_fech!K16=0,0,RES_hh_fech!K16/RES_summary!K$19)</f>
        <v>10.895194374478999</v>
      </c>
      <c r="L16" s="72">
        <f>IF(RES_hh_fech!L16=0,0,RES_hh_fech!L16/RES_summary!L$19)</f>
        <v>11.385098080421972</v>
      </c>
      <c r="M16" s="72">
        <f>IF(RES_hh_fech!M16=0,0,RES_hh_fech!M16/RES_summary!M$19)</f>
        <v>9.5952912237833807</v>
      </c>
      <c r="N16" s="72">
        <f>IF(RES_hh_fech!N16=0,0,RES_hh_fech!N16/RES_summary!N$19)</f>
        <v>11.308142352620452</v>
      </c>
      <c r="O16" s="72">
        <f>IF(RES_hh_fech!O16=0,0,RES_hh_fech!O16/RES_summary!O$19)</f>
        <v>9.2042501128916268</v>
      </c>
      <c r="P16" s="72">
        <f>IF(RES_hh_fech!P16=0,0,RES_hh_fech!P16/RES_summary!P$19)</f>
        <v>8.0206215656464686</v>
      </c>
      <c r="Q16" s="72">
        <f>IF(RES_hh_fech!Q16=0,0,RES_hh_fech!Q16/RES_summary!Q$19)</f>
        <v>8.3669123500689668</v>
      </c>
      <c r="R16" s="72">
        <f>IF(RES_hh_fech!R16=0,0,RES_hh_fech!R16/RES_summary!R$19)</f>
        <v>9.208134278891297</v>
      </c>
      <c r="S16" s="72">
        <f>IF(RES_hh_fech!S16=0,0,RES_hh_fech!S16/RES_summary!S$19)</f>
        <v>8.4936908025716615</v>
      </c>
      <c r="T16" s="72">
        <f>IF(RES_hh_fech!T16=0,0,RES_hh_fech!T16/RES_summary!T$19)</f>
        <v>9.2388334084840036</v>
      </c>
      <c r="U16" s="72">
        <f>IF(RES_hh_fech!U16=0,0,RES_hh_fech!U16/RES_summary!U$19)</f>
        <v>9.1637752807235362</v>
      </c>
      <c r="V16" s="72">
        <f>IF(RES_hh_fech!V16=0,0,RES_hh_fech!V16/RES_summary!V$19)</f>
        <v>8.7822729699214843</v>
      </c>
      <c r="W16" s="72">
        <f>IF(RES_hh_fech!W16=0,0,RES_hh_fech!W16/RES_summary!W$19)</f>
        <v>8.6359638109119707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17.89997492123646</v>
      </c>
      <c r="C17" s="69">
        <f>IF(RES_hh_fech!C17=0,0,RES_hh_fech!C17/RES_summary!C$19)</f>
        <v>16.469374038078648</v>
      </c>
      <c r="D17" s="69">
        <f>IF(RES_hh_fech!D17=0,0,RES_hh_fech!D17/RES_summary!D$19)</f>
        <v>18.595467338533581</v>
      </c>
      <c r="E17" s="69">
        <f>IF(RES_hh_fech!E17=0,0,RES_hh_fech!E17/RES_summary!E$19)</f>
        <v>20.554304889019438</v>
      </c>
      <c r="F17" s="69">
        <f>IF(RES_hh_fech!F17=0,0,RES_hh_fech!F17/RES_summary!F$19)</f>
        <v>21.210118473682421</v>
      </c>
      <c r="G17" s="69">
        <f>IF(RES_hh_fech!G17=0,0,RES_hh_fech!G17/RES_summary!G$19)</f>
        <v>23.628287567929423</v>
      </c>
      <c r="H17" s="69">
        <f>IF(RES_hh_fech!H17=0,0,RES_hh_fech!H17/RES_summary!H$19)</f>
        <v>23.235570275619207</v>
      </c>
      <c r="I17" s="69">
        <f>IF(RES_hh_fech!I17=0,0,RES_hh_fech!I17/RES_summary!I$19)</f>
        <v>25.118602396673609</v>
      </c>
      <c r="J17" s="69">
        <f>IF(RES_hh_fech!J17=0,0,RES_hh_fech!J17/RES_summary!J$19)</f>
        <v>23.883809585764546</v>
      </c>
      <c r="K17" s="69">
        <f>IF(RES_hh_fech!K17=0,0,RES_hh_fech!K17/RES_summary!K$19)</f>
        <v>23.700362028072938</v>
      </c>
      <c r="L17" s="69">
        <f>IF(RES_hh_fech!L17=0,0,RES_hh_fech!L17/RES_summary!L$19)</f>
        <v>22.931752208766444</v>
      </c>
      <c r="M17" s="69">
        <f>IF(RES_hh_fech!M17=0,0,RES_hh_fech!M17/RES_summary!M$19)</f>
        <v>22.850859246545443</v>
      </c>
      <c r="N17" s="69">
        <f>IF(RES_hh_fech!N17=0,0,RES_hh_fech!N17/RES_summary!N$19)</f>
        <v>20.571175271884531</v>
      </c>
      <c r="O17" s="69">
        <f>IF(RES_hh_fech!O17=0,0,RES_hh_fech!O17/RES_summary!O$19)</f>
        <v>17.560042081547053</v>
      </c>
      <c r="P17" s="69">
        <f>IF(RES_hh_fech!P17=0,0,RES_hh_fech!P17/RES_summary!P$19)</f>
        <v>17.318886618331689</v>
      </c>
      <c r="Q17" s="69">
        <f>IF(RES_hh_fech!Q17=0,0,RES_hh_fech!Q17/RES_summary!Q$19)</f>
        <v>18.429357593303596</v>
      </c>
      <c r="R17" s="69">
        <f>IF(RES_hh_fech!R17=0,0,RES_hh_fech!R17/RES_summary!R$19)</f>
        <v>19.29112575596562</v>
      </c>
      <c r="S17" s="69">
        <f>IF(RES_hh_fech!S17=0,0,RES_hh_fech!S17/RES_summary!S$19)</f>
        <v>20.601352595222746</v>
      </c>
      <c r="T17" s="69">
        <f>IF(RES_hh_fech!T17=0,0,RES_hh_fech!T17/RES_summary!T$19)</f>
        <v>19.547272507752908</v>
      </c>
      <c r="U17" s="69">
        <f>IF(RES_hh_fech!U17=0,0,RES_hh_fech!U17/RES_summary!U$19)</f>
        <v>19.406322062642491</v>
      </c>
      <c r="V17" s="69">
        <f>IF(RES_hh_fech!V17=0,0,RES_hh_fech!V17/RES_summary!V$19)</f>
        <v>19.59275119907462</v>
      </c>
      <c r="W17" s="69">
        <f>IF(RES_hh_fech!W17=0,0,RES_hh_fech!W17/RES_summary!W$19)</f>
        <v>19.266765328298526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32.586706353837421</v>
      </c>
      <c r="C19" s="72">
        <f>IF(RES_hh_fech!C19=0,0,RES_hh_fech!C19/RES_summary!C$19)</f>
        <v>31.379574724342042</v>
      </c>
      <c r="D19" s="72">
        <f>IF(RES_hh_fech!D19=0,0,RES_hh_fech!D19/RES_summary!D$19)</f>
        <v>33.77393568927306</v>
      </c>
      <c r="E19" s="72">
        <f>IF(RES_hh_fech!E19=0,0,RES_hh_fech!E19/RES_summary!E$19)</f>
        <v>35.77576590825538</v>
      </c>
      <c r="F19" s="72">
        <f>IF(RES_hh_fech!F19=0,0,RES_hh_fech!F19/RES_summary!F$19)</f>
        <v>36.567708845882677</v>
      </c>
      <c r="G19" s="72">
        <f>IF(RES_hh_fech!G19=0,0,RES_hh_fech!G19/RES_summary!G$19)</f>
        <v>39.969841689624445</v>
      </c>
      <c r="H19" s="72">
        <f>IF(RES_hh_fech!H19=0,0,RES_hh_fech!H19/RES_summary!H$19)</f>
        <v>40.020249747578376</v>
      </c>
      <c r="I19" s="72">
        <f>IF(RES_hh_fech!I19=0,0,RES_hh_fech!I19/RES_summary!I$19)</f>
        <v>40.871907747881195</v>
      </c>
      <c r="J19" s="72">
        <f>IF(RES_hh_fech!J19=0,0,RES_hh_fech!J19/RES_summary!J$19)</f>
        <v>41.700028115397934</v>
      </c>
      <c r="K19" s="72">
        <f>IF(RES_hh_fech!K19=0,0,RES_hh_fech!K19/RES_summary!K$19)</f>
        <v>41.378968547357786</v>
      </c>
      <c r="L19" s="72">
        <f>IF(RES_hh_fech!L19=0,0,RES_hh_fech!L19/RES_summary!L$19)</f>
        <v>39.679015021115333</v>
      </c>
      <c r="M19" s="72">
        <f>IF(RES_hh_fech!M19=0,0,RES_hh_fech!M19/RES_summary!M$19)</f>
        <v>37.683193018384159</v>
      </c>
      <c r="N19" s="72">
        <f>IF(RES_hh_fech!N19=0,0,RES_hh_fech!N19/RES_summary!N$19)</f>
        <v>34.106157277992509</v>
      </c>
      <c r="O19" s="72">
        <f>IF(RES_hh_fech!O19=0,0,RES_hh_fech!O19/RES_summary!O$19)</f>
        <v>30.821140769073342</v>
      </c>
      <c r="P19" s="72">
        <f>IF(RES_hh_fech!P19=0,0,RES_hh_fech!P19/RES_summary!P$19)</f>
        <v>33.53792837184502</v>
      </c>
      <c r="Q19" s="72">
        <f>IF(RES_hh_fech!Q19=0,0,RES_hh_fech!Q19/RES_summary!Q$19)</f>
        <v>29.859409626215776</v>
      </c>
      <c r="R19" s="72">
        <f>IF(RES_hh_fech!R19=0,0,RES_hh_fech!R19/RES_summary!R$19)</f>
        <v>29.653098148847008</v>
      </c>
      <c r="S19" s="72">
        <f>IF(RES_hh_fech!S19=0,0,RES_hh_fech!S19/RES_summary!S$19)</f>
        <v>29.606610954599823</v>
      </c>
      <c r="T19" s="72">
        <f>IF(RES_hh_fech!T19=0,0,RES_hh_fech!T19/RES_summary!T$19)</f>
        <v>27.863116009145028</v>
      </c>
      <c r="U19" s="72">
        <f>IF(RES_hh_fech!U19=0,0,RES_hh_fech!U19/RES_summary!U$19)</f>
        <v>26.134024510201126</v>
      </c>
      <c r="V19" s="72">
        <f>IF(RES_hh_fech!V19=0,0,RES_hh_fech!V19/RES_summary!V$19)</f>
        <v>24.331628850406066</v>
      </c>
      <c r="W19" s="72">
        <f>IF(RES_hh_fech!W19=0,0,RES_hh_fech!W19/RES_summary!W$19)</f>
        <v>29.630022103005974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33.572005941340031</v>
      </c>
      <c r="C20" s="72">
        <f>IF(RES_hh_fech!C20=0,0,RES_hh_fech!C20/RES_summary!C$19)</f>
        <v>30.778335287097196</v>
      </c>
      <c r="D20" s="72">
        <f>IF(RES_hh_fech!D20=0,0,RES_hh_fech!D20/RES_summary!D$19)</f>
        <v>33.681571221837359</v>
      </c>
      <c r="E20" s="72">
        <f>IF(RES_hh_fech!E20=0,0,RES_hh_fech!E20/RES_summary!E$19)</f>
        <v>36.813562681380255</v>
      </c>
      <c r="F20" s="72">
        <f>IF(RES_hh_fech!F20=0,0,RES_hh_fech!F20/RES_summary!F$19)</f>
        <v>36.846216681603202</v>
      </c>
      <c r="G20" s="72">
        <f>IF(RES_hh_fech!G20=0,0,RES_hh_fech!G20/RES_summary!G$19)</f>
        <v>37.982159320357482</v>
      </c>
      <c r="H20" s="72">
        <f>IF(RES_hh_fech!H20=0,0,RES_hh_fech!H20/RES_summary!H$19)</f>
        <v>42.776648233701081</v>
      </c>
      <c r="I20" s="72">
        <f>IF(RES_hh_fech!I20=0,0,RES_hh_fech!I20/RES_summary!I$19)</f>
        <v>45.035956176249421</v>
      </c>
      <c r="J20" s="72">
        <f>IF(RES_hh_fech!J20=0,0,RES_hh_fech!J20/RES_summary!J$19)</f>
        <v>42.820527250583631</v>
      </c>
      <c r="K20" s="72">
        <f>IF(RES_hh_fech!K20=0,0,RES_hh_fech!K20/RES_summary!K$19)</f>
        <v>42.389267114961022</v>
      </c>
      <c r="L20" s="72">
        <f>IF(RES_hh_fech!L20=0,0,RES_hh_fech!L20/RES_summary!L$19)</f>
        <v>40.99772462097733</v>
      </c>
      <c r="M20" s="72">
        <f>IF(RES_hh_fech!M20=0,0,RES_hh_fech!M20/RES_summary!M$19)</f>
        <v>38.706782837864736</v>
      </c>
      <c r="N20" s="72">
        <f>IF(RES_hh_fech!N20=0,0,RES_hh_fech!N20/RES_summary!N$19)</f>
        <v>35.163690017024031</v>
      </c>
      <c r="O20" s="72">
        <f>IF(RES_hh_fech!O20=0,0,RES_hh_fech!O20/RES_summary!O$19)</f>
        <v>32.451119120078602</v>
      </c>
      <c r="P20" s="72">
        <f>IF(RES_hh_fech!P20=0,0,RES_hh_fech!P20/RES_summary!P$19)</f>
        <v>33.802127161076527</v>
      </c>
      <c r="Q20" s="72">
        <f>IF(RES_hh_fech!Q20=0,0,RES_hh_fech!Q20/RES_summary!Q$19)</f>
        <v>32.527410074709344</v>
      </c>
      <c r="R20" s="72">
        <f>IF(RES_hh_fech!R20=0,0,RES_hh_fech!R20/RES_summary!R$19)</f>
        <v>31.620730881268084</v>
      </c>
      <c r="S20" s="72">
        <f>IF(RES_hh_fech!S20=0,0,RES_hh_fech!S20/RES_summary!S$19)</f>
        <v>31.705225928830373</v>
      </c>
      <c r="T20" s="72">
        <f>IF(RES_hh_fech!T20=0,0,RES_hh_fech!T20/RES_summary!T$19)</f>
        <v>27.802980249494784</v>
      </c>
      <c r="U20" s="72">
        <f>IF(RES_hh_fech!U20=0,0,RES_hh_fech!U20/RES_summary!U$19)</f>
        <v>35.222577789219507</v>
      </c>
      <c r="V20" s="72">
        <f>IF(RES_hh_fech!V20=0,0,RES_hh_fech!V20/RES_summary!V$19)</f>
        <v>33.906548229938558</v>
      </c>
      <c r="W20" s="72">
        <f>IF(RES_hh_fech!W20=0,0,RES_hh_fech!W20/RES_summary!W$19)</f>
        <v>28.100800808197519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0</v>
      </c>
      <c r="C21" s="72">
        <f>IF(RES_hh_fech!C21=0,0,RES_hh_fech!C21/RES_summary!C$19)</f>
        <v>0</v>
      </c>
      <c r="D21" s="72">
        <f>IF(RES_hh_fech!D21=0,0,RES_hh_fech!D21/RES_summary!D$19)</f>
        <v>0</v>
      </c>
      <c r="E21" s="72">
        <f>IF(RES_hh_fech!E21=0,0,RES_hh_fech!E21/RES_summary!E$19)</f>
        <v>0</v>
      </c>
      <c r="F21" s="72">
        <f>IF(RES_hh_fech!F21=0,0,RES_hh_fech!F21/RES_summary!F$19)</f>
        <v>0</v>
      </c>
      <c r="G21" s="72">
        <f>IF(RES_hh_fech!G21=0,0,RES_hh_fech!G21/RES_summary!G$19)</f>
        <v>0</v>
      </c>
      <c r="H21" s="72">
        <f>IF(RES_hh_fech!H21=0,0,RES_hh_fech!H21/RES_summary!H$19)</f>
        <v>0</v>
      </c>
      <c r="I21" s="72">
        <f>IF(RES_hh_fech!I21=0,0,RES_hh_fech!I21/RES_summary!I$19)</f>
        <v>0</v>
      </c>
      <c r="J21" s="72">
        <f>IF(RES_hh_fech!J21=0,0,RES_hh_fech!J21/RES_summary!J$19)</f>
        <v>0</v>
      </c>
      <c r="K21" s="72">
        <f>IF(RES_hh_fech!K21=0,0,RES_hh_fech!K21/RES_summary!K$19)</f>
        <v>0</v>
      </c>
      <c r="L21" s="72">
        <f>IF(RES_hh_fech!L21=0,0,RES_hh_fech!L21/RES_summary!L$19)</f>
        <v>0</v>
      </c>
      <c r="M21" s="72">
        <f>IF(RES_hh_fech!M21=0,0,RES_hh_fech!M21/RES_summary!M$19)</f>
        <v>0</v>
      </c>
      <c r="N21" s="72">
        <f>IF(RES_hh_fech!N21=0,0,RES_hh_fech!N21/RES_summary!N$19)</f>
        <v>0</v>
      </c>
      <c r="O21" s="72">
        <f>IF(RES_hh_fech!O21=0,0,RES_hh_fech!O21/RES_summary!O$19)</f>
        <v>0</v>
      </c>
      <c r="P21" s="72">
        <f>IF(RES_hh_fech!P21=0,0,RES_hh_fech!P21/RES_summary!P$19)</f>
        <v>0</v>
      </c>
      <c r="Q21" s="72">
        <f>IF(RES_hh_fech!Q21=0,0,RES_hh_fech!Q21/RES_summary!Q$19)</f>
        <v>0</v>
      </c>
      <c r="R21" s="72">
        <f>IF(RES_hh_fech!R21=0,0,RES_hh_fech!R21/RES_summary!R$19)</f>
        <v>0</v>
      </c>
      <c r="S21" s="72">
        <f>IF(RES_hh_fech!S21=0,0,RES_hh_fech!S21/RES_summary!S$19)</f>
        <v>0</v>
      </c>
      <c r="T21" s="72">
        <f>IF(RES_hh_fech!T21=0,0,RES_hh_fech!T21/RES_summary!T$19)</f>
        <v>0</v>
      </c>
      <c r="U21" s="72">
        <f>IF(RES_hh_fech!U21=0,0,RES_hh_fech!U21/RES_summary!U$19)</f>
        <v>0</v>
      </c>
      <c r="V21" s="72">
        <f>IF(RES_hh_fech!V21=0,0,RES_hh_fech!V21/RES_summary!V$19)</f>
        <v>0</v>
      </c>
      <c r="W21" s="72">
        <f>IF(RES_hh_fech!W21=0,0,RES_hh_fech!W21/RES_summary!W$19)</f>
        <v>0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29.223791331424298</v>
      </c>
      <c r="C22" s="72">
        <f>IF(RES_hh_fech!C22=0,0,RES_hh_fech!C22/RES_summary!C$19)</f>
        <v>26.914102269828742</v>
      </c>
      <c r="D22" s="72">
        <f>IF(RES_hh_fech!D22=0,0,RES_hh_fech!D22/RES_summary!D$19)</f>
        <v>28.923180308609023</v>
      </c>
      <c r="E22" s="72">
        <f>IF(RES_hh_fech!E22=0,0,RES_hh_fech!E22/RES_summary!E$19)</f>
        <v>25.21033828462642</v>
      </c>
      <c r="F22" s="72">
        <f>IF(RES_hh_fech!F22=0,0,RES_hh_fech!F22/RES_summary!F$19)</f>
        <v>26.246944951440948</v>
      </c>
      <c r="G22" s="72">
        <f>IF(RES_hh_fech!G22=0,0,RES_hh_fech!G22/RES_summary!G$19)</f>
        <v>29.978745444116893</v>
      </c>
      <c r="H22" s="72">
        <f>IF(RES_hh_fech!H22=0,0,RES_hh_fech!H22/RES_summary!H$19)</f>
        <v>24.664294647419155</v>
      </c>
      <c r="I22" s="72">
        <f>IF(RES_hh_fech!I22=0,0,RES_hh_fech!I22/RES_summary!I$19)</f>
        <v>26.395207117789312</v>
      </c>
      <c r="J22" s="72">
        <f>IF(RES_hh_fech!J22=0,0,RES_hh_fech!J22/RES_summary!J$19)</f>
        <v>32.906557511121797</v>
      </c>
      <c r="K22" s="72">
        <f>IF(RES_hh_fech!K22=0,0,RES_hh_fech!K22/RES_summary!K$19)</f>
        <v>33.706845268274257</v>
      </c>
      <c r="L22" s="72">
        <f>IF(RES_hh_fech!L22=0,0,RES_hh_fech!L22/RES_summary!L$19)</f>
        <v>25.856387450709711</v>
      </c>
      <c r="M22" s="72">
        <f>IF(RES_hh_fech!M22=0,0,RES_hh_fech!M22/RES_summary!M$19)</f>
        <v>26.696884262930773</v>
      </c>
      <c r="N22" s="72">
        <f>IF(RES_hh_fech!N22=0,0,RES_hh_fech!N22/RES_summary!N$19)</f>
        <v>24.391913206752118</v>
      </c>
      <c r="O22" s="72">
        <f>IF(RES_hh_fech!O22=0,0,RES_hh_fech!O22/RES_summary!O$19)</f>
        <v>22.033326024812357</v>
      </c>
      <c r="P22" s="72">
        <f>IF(RES_hh_fech!P22=0,0,RES_hh_fech!P22/RES_summary!P$19)</f>
        <v>23.579288784900502</v>
      </c>
      <c r="Q22" s="72">
        <f>IF(RES_hh_fech!Q22=0,0,RES_hh_fech!Q22/RES_summary!Q$19)</f>
        <v>22.624466581817376</v>
      </c>
      <c r="R22" s="72">
        <f>IF(RES_hh_fech!R22=0,0,RES_hh_fech!R22/RES_summary!R$19)</f>
        <v>23.365037084325486</v>
      </c>
      <c r="S22" s="72">
        <f>IF(RES_hh_fech!S22=0,0,RES_hh_fech!S22/RES_summary!S$19)</f>
        <v>24.107264135959607</v>
      </c>
      <c r="T22" s="72">
        <f>IF(RES_hh_fech!T22=0,0,RES_hh_fech!T22/RES_summary!T$19)</f>
        <v>23.00365638129384</v>
      </c>
      <c r="U22" s="72">
        <f>IF(RES_hh_fech!U22=0,0,RES_hh_fech!U22/RES_summary!U$19)</f>
        <v>23.259135958230051</v>
      </c>
      <c r="V22" s="72">
        <f>IF(RES_hh_fech!V22=0,0,RES_hh_fech!V22/RES_summary!V$19)</f>
        <v>22.636813507010018</v>
      </c>
      <c r="W22" s="72">
        <f>IF(RES_hh_fech!W22=0,0,RES_hh_fech!W22/RES_summary!W$19)</f>
        <v>21.138821654913684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4.5115910964149011</v>
      </c>
      <c r="C25" s="74">
        <f>IF(RES_hh_fech!C25=0,0,RES_hh_fech!C25/RES_summary!C$19)</f>
        <v>3.8196471845609583</v>
      </c>
      <c r="D25" s="74">
        <f>IF(RES_hh_fech!D25=0,0,RES_hh_fech!D25/RES_summary!D$19)</f>
        <v>6.0095962869209378</v>
      </c>
      <c r="E25" s="74">
        <f>IF(RES_hh_fech!E25=0,0,RES_hh_fech!E25/RES_summary!E$19)</f>
        <v>7.9953546203061228</v>
      </c>
      <c r="F25" s="74">
        <f>IF(RES_hh_fech!F25=0,0,RES_hh_fech!F25/RES_summary!F$19)</f>
        <v>7.9525058423737027</v>
      </c>
      <c r="G25" s="74">
        <f>IF(RES_hh_fech!G25=0,0,RES_hh_fech!G25/RES_summary!G$19)</f>
        <v>10.276926002318991</v>
      </c>
      <c r="H25" s="74">
        <f>IF(RES_hh_fech!H25=0,0,RES_hh_fech!H25/RES_summary!H$19)</f>
        <v>9.2667075279434901</v>
      </c>
      <c r="I25" s="74">
        <f>IF(RES_hh_fech!I25=0,0,RES_hh_fech!I25/RES_summary!I$19)</f>
        <v>8.6270115425235687</v>
      </c>
      <c r="J25" s="74">
        <f>IF(RES_hh_fech!J25=0,0,RES_hh_fech!J25/RES_summary!J$19)</f>
        <v>7.9104616460414796</v>
      </c>
      <c r="K25" s="74">
        <f>IF(RES_hh_fech!K25=0,0,RES_hh_fech!K25/RES_summary!K$19)</f>
        <v>7.832130822361</v>
      </c>
      <c r="L25" s="74">
        <f>IF(RES_hh_fech!L25=0,0,RES_hh_fech!L25/RES_summary!L$19)</f>
        <v>6.8589647968122902</v>
      </c>
      <c r="M25" s="74">
        <f>IF(RES_hh_fech!M25=0,0,RES_hh_fech!M25/RES_summary!M$19)</f>
        <v>6.9154501027587978</v>
      </c>
      <c r="N25" s="74">
        <f>IF(RES_hh_fech!N25=0,0,RES_hh_fech!N25/RES_summary!N$19)</f>
        <v>4.6711463726252989</v>
      </c>
      <c r="O25" s="74">
        <f>IF(RES_hh_fech!O25=0,0,RES_hh_fech!O25/RES_summary!O$19)</f>
        <v>1.463798141443992</v>
      </c>
      <c r="P25" s="74">
        <f>IF(RES_hh_fech!P25=0,0,RES_hh_fech!P25/RES_summary!P$19)</f>
        <v>1.1009735538984371</v>
      </c>
      <c r="Q25" s="74">
        <f>IF(RES_hh_fech!Q25=0,0,RES_hh_fech!Q25/RES_summary!Q$19)</f>
        <v>2.0190520753462589</v>
      </c>
      <c r="R25" s="74">
        <f>IF(RES_hh_fech!R25=0,0,RES_hh_fech!R25/RES_summary!R$19)</f>
        <v>2.6744887957229251</v>
      </c>
      <c r="S25" s="74">
        <f>IF(RES_hh_fech!S25=0,0,RES_hh_fech!S25/RES_summary!S$19)</f>
        <v>4.0257666939188868</v>
      </c>
      <c r="T25" s="74">
        <f>IF(RES_hh_fech!T25=0,0,RES_hh_fech!T25/RES_summary!T$19)</f>
        <v>3.086047369727289</v>
      </c>
      <c r="U25" s="74">
        <f>IF(RES_hh_fech!U25=0,0,RES_hh_fech!U25/RES_summary!U$19)</f>
        <v>2.486638421669487</v>
      </c>
      <c r="V25" s="74">
        <f>IF(RES_hh_fech!V25=0,0,RES_hh_fech!V25/RES_summary!V$19)</f>
        <v>2.8332033617753556</v>
      </c>
      <c r="W25" s="74">
        <f>IF(RES_hh_fech!W25=0,0,RES_hh_fech!W25/RES_summary!W$19)</f>
        <v>2.7760295696054658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12.508602136973328</v>
      </c>
      <c r="C26" s="77">
        <f>IF(RES_hh_fech!C26=0,0,RES_hh_fech!C26/RES_summary!C$19)</f>
        <v>11.839640979160626</v>
      </c>
      <c r="D26" s="77">
        <f>IF(RES_hh_fech!D26=0,0,RES_hh_fech!D26/RES_summary!D$19)</f>
        <v>11.779933685741955</v>
      </c>
      <c r="E26" s="77">
        <f>IF(RES_hh_fech!E26=0,0,RES_hh_fech!E26/RES_summary!E$19)</f>
        <v>11.754331252842809</v>
      </c>
      <c r="F26" s="77">
        <f>IF(RES_hh_fech!F26=0,0,RES_hh_fech!F26/RES_summary!F$19)</f>
        <v>12.500886001056625</v>
      </c>
      <c r="G26" s="77">
        <f>IF(RES_hh_fech!G26=0,0,RES_hh_fech!G26/RES_summary!G$19)</f>
        <v>12.634729233001927</v>
      </c>
      <c r="H26" s="77">
        <f>IF(RES_hh_fech!H26=0,0,RES_hh_fech!H26/RES_summary!H$19)</f>
        <v>13.087896442100941</v>
      </c>
      <c r="I26" s="77">
        <f>IF(RES_hh_fech!I26=0,0,RES_hh_fech!I26/RES_summary!I$19)</f>
        <v>15.617134071452286</v>
      </c>
      <c r="J26" s="77">
        <f>IF(RES_hh_fech!J26=0,0,RES_hh_fech!J26/RES_summary!J$19)</f>
        <v>15.115309247908508</v>
      </c>
      <c r="K26" s="77">
        <f>IF(RES_hh_fech!K26=0,0,RES_hh_fech!K26/RES_summary!K$19)</f>
        <v>15.027863268916869</v>
      </c>
      <c r="L26" s="77">
        <f>IF(RES_hh_fech!L26=0,0,RES_hh_fech!L26/RES_summary!L$19)</f>
        <v>15.270240845811509</v>
      </c>
      <c r="M26" s="77">
        <f>IF(RES_hh_fech!M26=0,0,RES_hh_fech!M26/RES_summary!M$19)</f>
        <v>15.210216157106615</v>
      </c>
      <c r="N26" s="77">
        <f>IF(RES_hh_fech!N26=0,0,RES_hh_fech!N26/RES_summary!N$19)</f>
        <v>15.17150757464467</v>
      </c>
      <c r="O26" s="77">
        <f>IF(RES_hh_fech!O26=0,0,RES_hh_fech!O26/RES_summary!O$19)</f>
        <v>15.416789314974665</v>
      </c>
      <c r="P26" s="77">
        <f>IF(RES_hh_fech!P26=0,0,RES_hh_fech!P26/RES_summary!P$19)</f>
        <v>15.601909038080212</v>
      </c>
      <c r="Q26" s="77">
        <f>IF(RES_hh_fech!Q26=0,0,RES_hh_fech!Q26/RES_summary!Q$19)</f>
        <v>15.87839326649015</v>
      </c>
      <c r="R26" s="77">
        <f>IF(RES_hh_fech!R26=0,0,RES_hh_fech!R26/RES_summary!R$19)</f>
        <v>16.131366273678001</v>
      </c>
      <c r="S26" s="77">
        <f>IF(RES_hh_fech!S26=0,0,RES_hh_fech!S26/RES_summary!S$19)</f>
        <v>16.135746440604276</v>
      </c>
      <c r="T26" s="77">
        <f>IF(RES_hh_fech!T26=0,0,RES_hh_fech!T26/RES_summary!T$19)</f>
        <v>16.071458208823735</v>
      </c>
      <c r="U26" s="77">
        <f>IF(RES_hh_fech!U26=0,0,RES_hh_fech!U26/RES_summary!U$19)</f>
        <v>16.112635149436315</v>
      </c>
      <c r="V26" s="77">
        <f>IF(RES_hh_fech!V26=0,0,RES_hh_fech!V26/RES_summary!V$19)</f>
        <v>16.000344594975193</v>
      </c>
      <c r="W26" s="77">
        <f>IF(RES_hh_fech!W26=0,0,RES_hh_fech!W26/RES_summary!W$19)</f>
        <v>15.838844944463421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8.3596261836405947</v>
      </c>
      <c r="C27" s="69">
        <f>IF(RES_hh_fech!C27=0,0,RES_hh_fech!C27/RES_summary!C$19)</f>
        <v>8.7002449520530387</v>
      </c>
      <c r="D27" s="69">
        <f>IF(RES_hh_fech!D27=0,0,RES_hh_fech!D27/RES_summary!D$19)</f>
        <v>8.7219495925911232</v>
      </c>
      <c r="E27" s="69">
        <f>IF(RES_hh_fech!E27=0,0,RES_hh_fech!E27/RES_summary!E$19)</f>
        <v>8.7975639702967374</v>
      </c>
      <c r="F27" s="69">
        <f>IF(RES_hh_fech!F27=0,0,RES_hh_fech!F27/RES_summary!F$19)</f>
        <v>8.9767965875905418</v>
      </c>
      <c r="G27" s="69">
        <f>IF(RES_hh_fech!G27=0,0,RES_hh_fech!G27/RES_summary!G$19)</f>
        <v>8.5728383790565328</v>
      </c>
      <c r="H27" s="69">
        <f>IF(RES_hh_fech!H27=0,0,RES_hh_fech!H27/RES_summary!H$19)</f>
        <v>7.8147726327379923</v>
      </c>
      <c r="I27" s="69">
        <f>IF(RES_hh_fech!I27=0,0,RES_hh_fech!I27/RES_summary!I$19)</f>
        <v>7.6296994660810498</v>
      </c>
      <c r="J27" s="69">
        <f>IF(RES_hh_fech!J27=0,0,RES_hh_fech!J27/RES_summary!J$19)</f>
        <v>6.9417163486736859</v>
      </c>
      <c r="K27" s="69">
        <f>IF(RES_hh_fech!K27=0,0,RES_hh_fech!K27/RES_summary!K$19)</f>
        <v>6.8972710219455324</v>
      </c>
      <c r="L27" s="69">
        <f>IF(RES_hh_fech!L27=0,0,RES_hh_fech!L27/RES_summary!L$19)</f>
        <v>6.646367010747853</v>
      </c>
      <c r="M27" s="69">
        <f>IF(RES_hh_fech!M27=0,0,RES_hh_fech!M27/RES_summary!M$19)</f>
        <v>6.9641000746123352</v>
      </c>
      <c r="N27" s="69">
        <f>IF(RES_hh_fech!N27=0,0,RES_hh_fech!N27/RES_summary!N$19)</f>
        <v>6.1608052120477179</v>
      </c>
      <c r="O27" s="69">
        <f>IF(RES_hh_fech!O27=0,0,RES_hh_fech!O27/RES_summary!O$19)</f>
        <v>6.2646335467506544</v>
      </c>
      <c r="P27" s="69">
        <f>IF(RES_hh_fech!P27=0,0,RES_hh_fech!P27/RES_summary!P$19)</f>
        <v>6.7046748704352703</v>
      </c>
      <c r="Q27" s="69">
        <f>IF(RES_hh_fech!Q27=0,0,RES_hh_fech!Q27/RES_summary!Q$19)</f>
        <v>6.5567226118598771</v>
      </c>
      <c r="R27" s="69">
        <f>IF(RES_hh_fech!R27=0,0,RES_hh_fech!R27/RES_summary!R$19)</f>
        <v>6.5009343811968847</v>
      </c>
      <c r="S27" s="69">
        <f>IF(RES_hh_fech!S27=0,0,RES_hh_fech!S27/RES_summary!S$19)</f>
        <v>6.7539477040644105</v>
      </c>
      <c r="T27" s="69">
        <f>IF(RES_hh_fech!T27=0,0,RES_hh_fech!T27/RES_summary!T$19)</f>
        <v>6.3212082558757396</v>
      </c>
      <c r="U27" s="69">
        <f>IF(RES_hh_fech!U27=0,0,RES_hh_fech!U27/RES_summary!U$19)</f>
        <v>7.1495756904419814</v>
      </c>
      <c r="V27" s="69">
        <f>IF(RES_hh_fech!V27=0,0,RES_hh_fech!V27/RES_summary!V$19)</f>
        <v>7.1321859903732268</v>
      </c>
      <c r="W27" s="69">
        <f>IF(RES_hh_fech!W27=0,0,RES_hh_fech!W27/RES_summary!W$19)</f>
        <v>6.9802243240466497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9.1707800425015016</v>
      </c>
      <c r="C29" s="72">
        <f>IF(RES_hh_fech!C29=0,0,RES_hh_fech!C29/RES_summary!C$19)</f>
        <v>9.3140030654300219</v>
      </c>
      <c r="D29" s="72">
        <f>IF(RES_hh_fech!D29=0,0,RES_hh_fech!D29/RES_summary!D$19)</f>
        <v>9.3298066563676514</v>
      </c>
      <c r="E29" s="72">
        <f>IF(RES_hh_fech!E29=0,0,RES_hh_fech!E29/RES_summary!E$19)</f>
        <v>9.6893308363564206</v>
      </c>
      <c r="F29" s="72">
        <f>IF(RES_hh_fech!F29=0,0,RES_hh_fech!F29/RES_summary!F$19)</f>
        <v>9.8726264358010063</v>
      </c>
      <c r="G29" s="72">
        <f>IF(RES_hh_fech!G29=0,0,RES_hh_fech!G29/RES_summary!G$19)</f>
        <v>9.447572723715167</v>
      </c>
      <c r="H29" s="72">
        <f>IF(RES_hh_fech!H29=0,0,RES_hh_fech!H29/RES_summary!H$19)</f>
        <v>8.4596277402756286</v>
      </c>
      <c r="I29" s="72">
        <f>IF(RES_hh_fech!I29=0,0,RES_hh_fech!I29/RES_summary!I$19)</f>
        <v>8.5144019832050279</v>
      </c>
      <c r="J29" s="72">
        <f>IF(RES_hh_fech!J29=0,0,RES_hh_fech!J29/RES_summary!J$19)</f>
        <v>7.6559048953224211</v>
      </c>
      <c r="K29" s="72">
        <f>IF(RES_hh_fech!K29=0,0,RES_hh_fech!K29/RES_summary!K$19)</f>
        <v>7.5088611370005438</v>
      </c>
      <c r="L29" s="72">
        <f>IF(RES_hh_fech!L29=0,0,RES_hh_fech!L29/RES_summary!L$19)</f>
        <v>7.2881579140115162</v>
      </c>
      <c r="M29" s="72">
        <f>IF(RES_hh_fech!M29=0,0,RES_hh_fech!M29/RES_summary!M$19)</f>
        <v>7.4357969983622905</v>
      </c>
      <c r="N29" s="72">
        <f>IF(RES_hh_fech!N29=0,0,RES_hh_fech!N29/RES_summary!N$19)</f>
        <v>7.0271279954119237</v>
      </c>
      <c r="O29" s="72">
        <f>IF(RES_hh_fech!O29=0,0,RES_hh_fech!O29/RES_summary!O$19)</f>
        <v>7.031153385299711</v>
      </c>
      <c r="P29" s="72">
        <f>IF(RES_hh_fech!P29=0,0,RES_hh_fech!P29/RES_summary!P$19)</f>
        <v>7.1134392857168045</v>
      </c>
      <c r="Q29" s="72">
        <f>IF(RES_hh_fech!Q29=0,0,RES_hh_fech!Q29/RES_summary!Q$19)</f>
        <v>7.3958523024379961</v>
      </c>
      <c r="R29" s="72">
        <f>IF(RES_hh_fech!R29=0,0,RES_hh_fech!R29/RES_summary!R$19)</f>
        <v>7.4324144278449955</v>
      </c>
      <c r="S29" s="72">
        <f>IF(RES_hh_fech!S29=0,0,RES_hh_fech!S29/RES_summary!S$19)</f>
        <v>7.5133820251557513</v>
      </c>
      <c r="T29" s="72">
        <f>IF(RES_hh_fech!T29=0,0,RES_hh_fech!T29/RES_summary!T$19)</f>
        <v>7.6089844795115225</v>
      </c>
      <c r="U29" s="72">
        <f>IF(RES_hh_fech!U29=0,0,RES_hh_fech!U29/RES_summary!U$19)</f>
        <v>8.235753209124189</v>
      </c>
      <c r="V29" s="72">
        <f>IF(RES_hh_fech!V29=0,0,RES_hh_fech!V29/RES_summary!V$19)</f>
        <v>7.768867719266515</v>
      </c>
      <c r="W29" s="72">
        <f>IF(RES_hh_fech!W29=0,0,RES_hh_fech!W29/RES_summary!W$19)</f>
        <v>8.2836288519889099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0</v>
      </c>
      <c r="C30" s="72">
        <f>IF(RES_hh_fech!C30=0,0,RES_hh_fech!C30/RES_summary!C$19)</f>
        <v>0</v>
      </c>
      <c r="D30" s="72">
        <f>IF(RES_hh_fech!D30=0,0,RES_hh_fech!D30/RES_summary!D$19)</f>
        <v>0</v>
      </c>
      <c r="E30" s="72">
        <f>IF(RES_hh_fech!E30=0,0,RES_hh_fech!E30/RES_summary!E$19)</f>
        <v>0</v>
      </c>
      <c r="F30" s="72">
        <f>IF(RES_hh_fech!F30=0,0,RES_hh_fech!F30/RES_summary!F$19)</f>
        <v>0</v>
      </c>
      <c r="G30" s="72">
        <f>IF(RES_hh_fech!G30=0,0,RES_hh_fech!G30/RES_summary!G$19)</f>
        <v>0</v>
      </c>
      <c r="H30" s="72">
        <f>IF(RES_hh_fech!H30=0,0,RES_hh_fech!H30/RES_summary!H$19)</f>
        <v>0</v>
      </c>
      <c r="I30" s="72">
        <f>IF(RES_hh_fech!I30=0,0,RES_hh_fech!I30/RES_summary!I$19)</f>
        <v>0</v>
      </c>
      <c r="J30" s="72">
        <f>IF(RES_hh_fech!J30=0,0,RES_hh_fech!J30/RES_summary!J$19)</f>
        <v>0</v>
      </c>
      <c r="K30" s="72">
        <f>IF(RES_hh_fech!K30=0,0,RES_hh_fech!K30/RES_summary!K$19)</f>
        <v>0</v>
      </c>
      <c r="L30" s="72">
        <f>IF(RES_hh_fech!L30=0,0,RES_hh_fech!L30/RES_summary!L$19)</f>
        <v>0</v>
      </c>
      <c r="M30" s="72">
        <f>IF(RES_hh_fech!M30=0,0,RES_hh_fech!M30/RES_summary!M$19)</f>
        <v>0</v>
      </c>
      <c r="N30" s="72">
        <f>IF(RES_hh_fech!N30=0,0,RES_hh_fech!N30/RES_summary!N$19)</f>
        <v>0</v>
      </c>
      <c r="O30" s="72">
        <f>IF(RES_hh_fech!O30=0,0,RES_hh_fech!O30/RES_summary!O$19)</f>
        <v>0</v>
      </c>
      <c r="P30" s="72">
        <f>IF(RES_hh_fech!P30=0,0,RES_hh_fech!P30/RES_summary!P$19)</f>
        <v>0</v>
      </c>
      <c r="Q30" s="72">
        <f>IF(RES_hh_fech!Q30=0,0,RES_hh_fech!Q30/RES_summary!Q$19)</f>
        <v>0</v>
      </c>
      <c r="R30" s="72">
        <f>IF(RES_hh_fech!R30=0,0,RES_hh_fech!R30/RES_summary!R$19)</f>
        <v>0</v>
      </c>
      <c r="S30" s="72">
        <f>IF(RES_hh_fech!S30=0,0,RES_hh_fech!S30/RES_summary!S$19)</f>
        <v>0</v>
      </c>
      <c r="T30" s="72">
        <f>IF(RES_hh_fech!T30=0,0,RES_hh_fech!T30/RES_summary!T$19)</f>
        <v>0</v>
      </c>
      <c r="U30" s="72">
        <f>IF(RES_hh_fech!U30=0,0,RES_hh_fech!U30/RES_summary!U$19)</f>
        <v>0</v>
      </c>
      <c r="V30" s="72">
        <f>IF(RES_hh_fech!V30=0,0,RES_hh_fech!V30/RES_summary!V$19)</f>
        <v>0</v>
      </c>
      <c r="W30" s="72">
        <f>IF(RES_hh_fech!W30=0,0,RES_hh_fech!W30/RES_summary!W$19)</f>
        <v>0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6.3241755552405916</v>
      </c>
      <c r="C32" s="77">
        <f>IF(RES_hh_fech!C32=0,0,RES_hh_fech!C32/RES_summary!C$19)</f>
        <v>7.3504787310077102</v>
      </c>
      <c r="D32" s="77">
        <f>IF(RES_hh_fech!D32=0,0,RES_hh_fech!D32/RES_summary!D$19)</f>
        <v>7.5032104292299682</v>
      </c>
      <c r="E32" s="77">
        <f>IF(RES_hh_fech!E32=0,0,RES_hh_fech!E32/RES_summary!E$19)</f>
        <v>7.1152335757319189</v>
      </c>
      <c r="F32" s="77">
        <f>IF(RES_hh_fech!F32=0,0,RES_hh_fech!F32/RES_summary!F$19)</f>
        <v>7.411779621178944</v>
      </c>
      <c r="G32" s="77">
        <f>IF(RES_hh_fech!G32=0,0,RES_hh_fech!G32/RES_summary!G$19)</f>
        <v>7.1134967150540058</v>
      </c>
      <c r="H32" s="77">
        <f>IF(RES_hh_fech!H32=0,0,RES_hh_fech!H32/RES_summary!H$19)</f>
        <v>6.7378585813273277</v>
      </c>
      <c r="I32" s="77">
        <f>IF(RES_hh_fech!I32=0,0,RES_hh_fech!I32/RES_summary!I$19)</f>
        <v>6.1162664110566043</v>
      </c>
      <c r="J32" s="77">
        <f>IF(RES_hh_fech!J32=0,0,RES_hh_fech!J32/RES_summary!J$19)</f>
        <v>5.6584250367838651</v>
      </c>
      <c r="K32" s="77">
        <f>IF(RES_hh_fech!K32=0,0,RES_hh_fech!K32/RES_summary!K$19)</f>
        <v>5.8287254421025319</v>
      </c>
      <c r="L32" s="77">
        <f>IF(RES_hh_fech!L32=0,0,RES_hh_fech!L32/RES_summary!L$19)</f>
        <v>5.5293024370961747</v>
      </c>
      <c r="M32" s="77">
        <f>IF(RES_hh_fech!M32=0,0,RES_hh_fech!M32/RES_summary!M$19)</f>
        <v>6.1385362488451554</v>
      </c>
      <c r="N32" s="77">
        <f>IF(RES_hh_fech!N32=0,0,RES_hh_fech!N32/RES_summary!N$19)</f>
        <v>4.5932103801777933</v>
      </c>
      <c r="O32" s="77">
        <f>IF(RES_hh_fech!O32=0,0,RES_hh_fech!O32/RES_summary!O$19)</f>
        <v>4.9851040822384061</v>
      </c>
      <c r="P32" s="77">
        <f>IF(RES_hh_fech!P32=0,0,RES_hh_fech!P32/RES_summary!P$19)</f>
        <v>6.0934300330119537</v>
      </c>
      <c r="Q32" s="77">
        <f>IF(RES_hh_fech!Q32=0,0,RES_hh_fech!Q32/RES_summary!Q$19)</f>
        <v>5.3708281702502703</v>
      </c>
      <c r="R32" s="77">
        <f>IF(RES_hh_fech!R32=0,0,RES_hh_fech!R32/RES_summary!R$19)</f>
        <v>5.2437371892441176</v>
      </c>
      <c r="S32" s="77">
        <f>IF(RES_hh_fech!S32=0,0,RES_hh_fech!S32/RES_summary!S$19)</f>
        <v>5.7679062640273591</v>
      </c>
      <c r="T32" s="77">
        <f>IF(RES_hh_fech!T32=0,0,RES_hh_fech!T32/RES_summary!T$19)</f>
        <v>4.7787248649353389</v>
      </c>
      <c r="U32" s="77">
        <f>IF(RES_hh_fech!U32=0,0,RES_hh_fech!U32/RES_summary!U$19)</f>
        <v>5.8687808057246178</v>
      </c>
      <c r="V32" s="77">
        <f>IF(RES_hh_fech!V32=0,0,RES_hh_fech!V32/RES_summary!V$19)</f>
        <v>6.4264852625376969</v>
      </c>
      <c r="W32" s="77">
        <f>IF(RES_hh_fech!W32=0,0,RES_hh_fech!W32/RES_summary!W$19)</f>
        <v>5.6536173325578929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60.486916499021369</v>
      </c>
      <c r="C3" s="65">
        <f>IF(RES_hh_tesh!C3=0,0,RES_hh_tesh!C3/RES_summary!C$19)</f>
        <v>57.760775151146291</v>
      </c>
      <c r="D3" s="65">
        <f>IF(RES_hh_tesh!D3=0,0,RES_hh_tesh!D3/RES_summary!D$19)</f>
        <v>59.272545078414893</v>
      </c>
      <c r="E3" s="65">
        <f>IF(RES_hh_tesh!E3=0,0,RES_hh_tesh!E3/RES_summary!E$19)</f>
        <v>64.100083935176002</v>
      </c>
      <c r="F3" s="65">
        <f>IF(RES_hh_tesh!F3=0,0,RES_hh_tesh!F3/RES_summary!F$19)</f>
        <v>61.075448093636716</v>
      </c>
      <c r="G3" s="65">
        <f>IF(RES_hh_tesh!G3=0,0,RES_hh_tesh!G3/RES_summary!G$19)</f>
        <v>60.595701138182562</v>
      </c>
      <c r="H3" s="65">
        <f>IF(RES_hh_tesh!H3=0,0,RES_hh_tesh!H3/RES_summary!H$19)</f>
        <v>66.206352923389943</v>
      </c>
      <c r="I3" s="65">
        <f>IF(RES_hh_tesh!I3=0,0,RES_hh_tesh!I3/RES_summary!I$19)</f>
        <v>73.680781467483015</v>
      </c>
      <c r="J3" s="65">
        <f>IF(RES_hh_tesh!J3=0,0,RES_hh_tesh!J3/RES_summary!J$19)</f>
        <v>72.188841426404679</v>
      </c>
      <c r="K3" s="65">
        <f>IF(RES_hh_tesh!K3=0,0,RES_hh_tesh!K3/RES_summary!K$19)</f>
        <v>72.970021138601723</v>
      </c>
      <c r="L3" s="65">
        <f>IF(RES_hh_tesh!L3=0,0,RES_hh_tesh!L3/RES_summary!L$19)</f>
        <v>71.674136363966667</v>
      </c>
      <c r="M3" s="65">
        <f>IF(RES_hh_tesh!M3=0,0,RES_hh_tesh!M3/RES_summary!M$19)</f>
        <v>69.479853841246666</v>
      </c>
      <c r="N3" s="65">
        <f>IF(RES_hh_tesh!N3=0,0,RES_hh_tesh!N3/RES_summary!N$19)</f>
        <v>73.73882712813014</v>
      </c>
      <c r="O3" s="65">
        <f>IF(RES_hh_tesh!O3=0,0,RES_hh_tesh!O3/RES_summary!O$19)</f>
        <v>63.736878698905528</v>
      </c>
      <c r="P3" s="65">
        <f>IF(RES_hh_tesh!P3=0,0,RES_hh_tesh!P3/RES_summary!P$19)</f>
        <v>59.613502804797392</v>
      </c>
      <c r="Q3" s="65">
        <f>IF(RES_hh_tesh!Q3=0,0,RES_hh_tesh!Q3/RES_summary!Q$19)</f>
        <v>65.716422215549926</v>
      </c>
      <c r="R3" s="65">
        <f>IF(RES_hh_tesh!R3=0,0,RES_hh_tesh!R3/RES_summary!R$19)</f>
        <v>71.107019032362288</v>
      </c>
      <c r="S3" s="65">
        <f>IF(RES_hh_tesh!S3=0,0,RES_hh_tesh!S3/RES_summary!S$19)</f>
        <v>71.168605028610301</v>
      </c>
      <c r="T3" s="65">
        <f>IF(RES_hh_tesh!T3=0,0,RES_hh_tesh!T3/RES_summary!T$19)</f>
        <v>75.258099803830518</v>
      </c>
      <c r="U3" s="65">
        <f>IF(RES_hh_tesh!U3=0,0,RES_hh_tesh!U3/RES_summary!U$19)</f>
        <v>79.054061869412863</v>
      </c>
      <c r="V3" s="65">
        <f>IF(RES_hh_tesh!V3=0,0,RES_hh_tesh!V3/RES_summary!V$19)</f>
        <v>79.256427244019051</v>
      </c>
      <c r="W3" s="65">
        <f>IF(RES_hh_tesh!W3=0,0,RES_hh_tesh!W3/RES_summary!W$19)</f>
        <v>77.817932322768314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23.831780415251377</v>
      </c>
      <c r="C4" s="69">
        <f>IF(RES_hh_tesh!C4=0,0,RES_hh_tesh!C4/RES_summary!C$19)</f>
        <v>23.922924925965646</v>
      </c>
      <c r="D4" s="69">
        <f>IF(RES_hh_tesh!D4=0,0,RES_hh_tesh!D4/RES_summary!D$19)</f>
        <v>24.559095593378554</v>
      </c>
      <c r="E4" s="69">
        <f>IF(RES_hh_tesh!E4=0,0,RES_hh_tesh!E4/RES_summary!E$19)</f>
        <v>25.279999840907216</v>
      </c>
      <c r="F4" s="69">
        <f>IF(RES_hh_tesh!F4=0,0,RES_hh_tesh!F4/RES_summary!F$19)</f>
        <v>22.510288122325804</v>
      </c>
      <c r="G4" s="69">
        <f>IF(RES_hh_tesh!G4=0,0,RES_hh_tesh!G4/RES_summary!G$19)</f>
        <v>19.424309230636126</v>
      </c>
      <c r="H4" s="69">
        <f>IF(RES_hh_tesh!H4=0,0,RES_hh_tesh!H4/RES_summary!H$19)</f>
        <v>19.600520276959038</v>
      </c>
      <c r="I4" s="69">
        <f>IF(RES_hh_tesh!I4=0,0,RES_hh_tesh!I4/RES_summary!I$19)</f>
        <v>18.612307540116035</v>
      </c>
      <c r="J4" s="69">
        <f>IF(RES_hh_tesh!J4=0,0,RES_hh_tesh!J4/RES_summary!J$19)</f>
        <v>16.044782038909617</v>
      </c>
      <c r="K4" s="69">
        <f>IF(RES_hh_tesh!K4=0,0,RES_hh_tesh!K4/RES_summary!K$19)</f>
        <v>17.646529954275096</v>
      </c>
      <c r="L4" s="69">
        <f>IF(RES_hh_tesh!L4=0,0,RES_hh_tesh!L4/RES_summary!L$19)</f>
        <v>14.438894865078669</v>
      </c>
      <c r="M4" s="69">
        <f>IF(RES_hh_tesh!M4=0,0,RES_hh_tesh!M4/RES_summary!M$19)</f>
        <v>16.522560337073276</v>
      </c>
      <c r="N4" s="69">
        <f>IF(RES_hh_tesh!N4=0,0,RES_hh_tesh!N4/RES_summary!N$19)</f>
        <v>15.786135316188204</v>
      </c>
      <c r="O4" s="69">
        <f>IF(RES_hh_tesh!O4=0,0,RES_hh_tesh!O4/RES_summary!O$19)</f>
        <v>12.798118604866167</v>
      </c>
      <c r="P4" s="69">
        <f>IF(RES_hh_tesh!P4=0,0,RES_hh_tesh!P4/RES_summary!P$19)</f>
        <v>11.6176928279496</v>
      </c>
      <c r="Q4" s="69">
        <f>IF(RES_hh_tesh!Q4=0,0,RES_hh_tesh!Q4/RES_summary!Q$19)</f>
        <v>15.040276518547893</v>
      </c>
      <c r="R4" s="69">
        <f>IF(RES_hh_tesh!R4=0,0,RES_hh_tesh!R4/RES_summary!R$19)</f>
        <v>15.668842765071275</v>
      </c>
      <c r="S4" s="69">
        <f>IF(RES_hh_tesh!S4=0,0,RES_hh_tesh!S4/RES_summary!S$19)</f>
        <v>16.108155281010738</v>
      </c>
      <c r="T4" s="69">
        <f>IF(RES_hh_tesh!T4=0,0,RES_hh_tesh!T4/RES_summary!T$19)</f>
        <v>16.822334045543109</v>
      </c>
      <c r="U4" s="69">
        <f>IF(RES_hh_tesh!U4=0,0,RES_hh_tesh!U4/RES_summary!U$19)</f>
        <v>19.152980894952371</v>
      </c>
      <c r="V4" s="69">
        <f>IF(RES_hh_tesh!V4=0,0,RES_hh_tesh!V4/RES_summary!V$19)</f>
        <v>19.665248939517969</v>
      </c>
      <c r="W4" s="69">
        <f>IF(RES_hh_tesh!W4=0,0,RES_hh_tesh!W4/RES_summary!W$19)</f>
        <v>18.369750172119179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23.550703088015212</v>
      </c>
      <c r="C6" s="72">
        <f>IF(RES_hh_tesh!C6=0,0,RES_hh_tesh!C6/RES_summary!C$19)</f>
        <v>23.643890220077903</v>
      </c>
      <c r="D6" s="72">
        <f>IF(RES_hh_tesh!D6=0,0,RES_hh_tesh!D6/RES_summary!D$19)</f>
        <v>23.728495828870525</v>
      </c>
      <c r="E6" s="72">
        <f>IF(RES_hh_tesh!E6=0,0,RES_hh_tesh!E6/RES_summary!E$19)</f>
        <v>25.619971708077131</v>
      </c>
      <c r="F6" s="72">
        <f>IF(RES_hh_tesh!F6=0,0,RES_hh_tesh!F6/RES_summary!F$19)</f>
        <v>24.259264984802599</v>
      </c>
      <c r="G6" s="72">
        <f>IF(RES_hh_tesh!G6=0,0,RES_hh_tesh!G6/RES_summary!G$19)</f>
        <v>23.451908964980419</v>
      </c>
      <c r="H6" s="72">
        <f>IF(RES_hh_tesh!H6=0,0,RES_hh_tesh!H6/RES_summary!H$19)</f>
        <v>15.273662335354848</v>
      </c>
      <c r="I6" s="72">
        <f>IF(RES_hh_tesh!I6=0,0,RES_hh_tesh!I6/RES_summary!I$19)</f>
        <v>16.265339089318207</v>
      </c>
      <c r="J6" s="72">
        <f>IF(RES_hh_tesh!J6=0,0,RES_hh_tesh!J6/RES_summary!J$19)</f>
        <v>15.218412909125853</v>
      </c>
      <c r="K6" s="72">
        <f>IF(RES_hh_tesh!K6=0,0,RES_hh_tesh!K6/RES_summary!K$19)</f>
        <v>16.935700940570161</v>
      </c>
      <c r="L6" s="72">
        <f>IF(RES_hh_tesh!L6=0,0,RES_hh_tesh!L6/RES_summary!L$19)</f>
        <v>14.545804484738815</v>
      </c>
      <c r="M6" s="72">
        <f>IF(RES_hh_tesh!M6=0,0,RES_hh_tesh!M6/RES_summary!M$19)</f>
        <v>16.576260065670002</v>
      </c>
      <c r="N6" s="72">
        <f>IF(RES_hh_tesh!N6=0,0,RES_hh_tesh!N6/RES_summary!N$19)</f>
        <v>15.745326458603857</v>
      </c>
      <c r="O6" s="72">
        <f>IF(RES_hh_tesh!O6=0,0,RES_hh_tesh!O6/RES_summary!O$19)</f>
        <v>13.012993709727537</v>
      </c>
      <c r="P6" s="72">
        <f>IF(RES_hh_tesh!P6=0,0,RES_hh_tesh!P6/RES_summary!P$19)</f>
        <v>11.785561102752819</v>
      </c>
      <c r="Q6" s="72">
        <f>IF(RES_hh_tesh!Q6=0,0,RES_hh_tesh!Q6/RES_summary!Q$19)</f>
        <v>14.595028557781271</v>
      </c>
      <c r="R6" s="72">
        <f>IF(RES_hh_tesh!R6=0,0,RES_hh_tesh!R6/RES_summary!R$19)</f>
        <v>16.732096791636206</v>
      </c>
      <c r="S6" s="72">
        <f>IF(RES_hh_tesh!S6=0,0,RES_hh_tesh!S6/RES_summary!S$19)</f>
        <v>16.350085236889235</v>
      </c>
      <c r="T6" s="72">
        <f>IF(RES_hh_tesh!T6=0,0,RES_hh_tesh!T6/RES_summary!T$19)</f>
        <v>14.272300630284132</v>
      </c>
      <c r="U6" s="72">
        <f>IF(RES_hh_tesh!U6=0,0,RES_hh_tesh!U6/RES_summary!U$19)</f>
        <v>18.174121713359437</v>
      </c>
      <c r="V6" s="72">
        <f>IF(RES_hh_tesh!V6=0,0,RES_hh_tesh!V6/RES_summary!V$19)</f>
        <v>18.702212955268415</v>
      </c>
      <c r="W6" s="72">
        <f>IF(RES_hh_tesh!W6=0,0,RES_hh_tesh!W6/RES_summary!W$19)</f>
        <v>19.110308242618292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23.723906630105745</v>
      </c>
      <c r="C7" s="72">
        <f>IF(RES_hh_tesh!C7=0,0,RES_hh_tesh!C7/RES_summary!C$19)</f>
        <v>23.772935372877651</v>
      </c>
      <c r="D7" s="72">
        <f>IF(RES_hh_tesh!D7=0,0,RES_hh_tesh!D7/RES_summary!D$19)</f>
        <v>24.427744837641047</v>
      </c>
      <c r="E7" s="72">
        <f>IF(RES_hh_tesh!E7=0,0,RES_hh_tesh!E7/RES_summary!E$19)</f>
        <v>24.917568605687364</v>
      </c>
      <c r="F7" s="72">
        <f>IF(RES_hh_tesh!F7=0,0,RES_hh_tesh!F7/RES_summary!F$19)</f>
        <v>21.608039053640507</v>
      </c>
      <c r="G7" s="72">
        <f>IF(RES_hh_tesh!G7=0,0,RES_hh_tesh!G7/RES_summary!G$19)</f>
        <v>17.843015316856004</v>
      </c>
      <c r="H7" s="72">
        <f>IF(RES_hh_tesh!H7=0,0,RES_hh_tesh!H7/RES_summary!H$19)</f>
        <v>20.732878964364804</v>
      </c>
      <c r="I7" s="72">
        <f>IF(RES_hh_tesh!I7=0,0,RES_hh_tesh!I7/RES_summary!I$19)</f>
        <v>18.791459739867328</v>
      </c>
      <c r="J7" s="72">
        <f>IF(RES_hh_tesh!J7=0,0,RES_hh_tesh!J7/RES_summary!J$19)</f>
        <v>15.636125059714869</v>
      </c>
      <c r="K7" s="72">
        <f>IF(RES_hh_tesh!K7=0,0,RES_hh_tesh!K7/RES_summary!K$19)</f>
        <v>17.440062031285819</v>
      </c>
      <c r="L7" s="72">
        <f>IF(RES_hh_tesh!L7=0,0,RES_hh_tesh!L7/RES_summary!L$19)</f>
        <v>14.281926320525994</v>
      </c>
      <c r="M7" s="72">
        <f>IF(RES_hh_tesh!M7=0,0,RES_hh_tesh!M7/RES_summary!M$19)</f>
        <v>16.627937242794392</v>
      </c>
      <c r="N7" s="72">
        <f>IF(RES_hh_tesh!N7=0,0,RES_hh_tesh!N7/RES_summary!N$19)</f>
        <v>16.381463965275625</v>
      </c>
      <c r="O7" s="72">
        <f>IF(RES_hh_tesh!O7=0,0,RES_hh_tesh!O7/RES_summary!O$19)</f>
        <v>13.442877943616631</v>
      </c>
      <c r="P7" s="72">
        <f>IF(RES_hh_tesh!P7=0,0,RES_hh_tesh!P7/RES_summary!P$19)</f>
        <v>12.101445050726994</v>
      </c>
      <c r="Q7" s="72">
        <f>IF(RES_hh_tesh!Q7=0,0,RES_hh_tesh!Q7/RES_summary!Q$19)</f>
        <v>15.230844285455914</v>
      </c>
      <c r="R7" s="72">
        <f>IF(RES_hh_tesh!R7=0,0,RES_hh_tesh!R7/RES_summary!R$19)</f>
        <v>16.053981990718707</v>
      </c>
      <c r="S7" s="72">
        <f>IF(RES_hh_tesh!S7=0,0,RES_hh_tesh!S7/RES_summary!S$19)</f>
        <v>17.226787927204096</v>
      </c>
      <c r="T7" s="72">
        <f>IF(RES_hh_tesh!T7=0,0,RES_hh_tesh!T7/RES_summary!T$19)</f>
        <v>14.992961358746511</v>
      </c>
      <c r="U7" s="72">
        <f>IF(RES_hh_tesh!U7=0,0,RES_hh_tesh!U7/RES_summary!U$19)</f>
        <v>18.601755045862909</v>
      </c>
      <c r="V7" s="72">
        <f>IF(RES_hh_tesh!V7=0,0,RES_hh_tesh!V7/RES_summary!V$19)</f>
        <v>19.796582134494212</v>
      </c>
      <c r="W7" s="72">
        <f>IF(RES_hh_tesh!W7=0,0,RES_hh_tesh!W7/RES_summary!W$19)</f>
        <v>17.495899287551254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0</v>
      </c>
      <c r="C8" s="72">
        <f>IF(RES_hh_tesh!C8=0,0,RES_hh_tesh!C8/RES_summary!C$19)</f>
        <v>0</v>
      </c>
      <c r="D8" s="72">
        <f>IF(RES_hh_tesh!D8=0,0,RES_hh_tesh!D8/RES_summary!D$19)</f>
        <v>0</v>
      </c>
      <c r="E8" s="72">
        <f>IF(RES_hh_tesh!E8=0,0,RES_hh_tesh!E8/RES_summary!E$19)</f>
        <v>0</v>
      </c>
      <c r="F8" s="72">
        <f>IF(RES_hh_tesh!F8=0,0,RES_hh_tesh!F8/RES_summary!F$19)</f>
        <v>0</v>
      </c>
      <c r="G8" s="72">
        <f>IF(RES_hh_tesh!G8=0,0,RES_hh_tesh!G8/RES_summary!G$19)</f>
        <v>0</v>
      </c>
      <c r="H8" s="72">
        <f>IF(RES_hh_tesh!H8=0,0,RES_hh_tesh!H8/RES_summary!H$19)</f>
        <v>0</v>
      </c>
      <c r="I8" s="72">
        <f>IF(RES_hh_tesh!I8=0,0,RES_hh_tesh!I8/RES_summary!I$19)</f>
        <v>0</v>
      </c>
      <c r="J8" s="72">
        <f>IF(RES_hh_tesh!J8=0,0,RES_hh_tesh!J8/RES_summary!J$19)</f>
        <v>0</v>
      </c>
      <c r="K8" s="72">
        <f>IF(RES_hh_tesh!K8=0,0,RES_hh_tesh!K8/RES_summary!K$19)</f>
        <v>0</v>
      </c>
      <c r="L8" s="72">
        <f>IF(RES_hh_tesh!L8=0,0,RES_hh_tesh!L8/RES_summary!L$19)</f>
        <v>0</v>
      </c>
      <c r="M8" s="72">
        <f>IF(RES_hh_tesh!M8=0,0,RES_hh_tesh!M8/RES_summary!M$19)</f>
        <v>0</v>
      </c>
      <c r="N8" s="72">
        <f>IF(RES_hh_tesh!N8=0,0,RES_hh_tesh!N8/RES_summary!N$19)</f>
        <v>0</v>
      </c>
      <c r="O8" s="72">
        <f>IF(RES_hh_tesh!O8=0,0,RES_hh_tesh!O8/RES_summary!O$19)</f>
        <v>0</v>
      </c>
      <c r="P8" s="72">
        <f>IF(RES_hh_tesh!P8=0,0,RES_hh_tesh!P8/RES_summary!P$19)</f>
        <v>0</v>
      </c>
      <c r="Q8" s="72">
        <f>IF(RES_hh_tesh!Q8=0,0,RES_hh_tesh!Q8/RES_summary!Q$19)</f>
        <v>0</v>
      </c>
      <c r="R8" s="72">
        <f>IF(RES_hh_tesh!R8=0,0,RES_hh_tesh!R8/RES_summary!R$19)</f>
        <v>0</v>
      </c>
      <c r="S8" s="72">
        <f>IF(RES_hh_tesh!S8=0,0,RES_hh_tesh!S8/RES_summary!S$19)</f>
        <v>0</v>
      </c>
      <c r="T8" s="72">
        <f>IF(RES_hh_tesh!T8=0,0,RES_hh_tesh!T8/RES_summary!T$19)</f>
        <v>0</v>
      </c>
      <c r="U8" s="72">
        <f>IF(RES_hh_tesh!U8=0,0,RES_hh_tesh!U8/RES_summary!U$19)</f>
        <v>0</v>
      </c>
      <c r="V8" s="72">
        <f>IF(RES_hh_tesh!V8=0,0,RES_hh_tesh!V8/RES_summary!V$19)</f>
        <v>0</v>
      </c>
      <c r="W8" s="72">
        <f>IF(RES_hh_tesh!W8=0,0,RES_hh_tesh!W8/RES_summary!W$19)</f>
        <v>0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23.451428998769202</v>
      </c>
      <c r="C9" s="72">
        <f>IF(RES_hh_tesh!C9=0,0,RES_hh_tesh!C9/RES_summary!C$19)</f>
        <v>23.100188252933911</v>
      </c>
      <c r="D9" s="72">
        <f>IF(RES_hh_tesh!D9=0,0,RES_hh_tesh!D9/RES_summary!D$19)</f>
        <v>25.147398772986218</v>
      </c>
      <c r="E9" s="72">
        <f>IF(RES_hh_tesh!E9=0,0,RES_hh_tesh!E9/RES_summary!E$19)</f>
        <v>22.314543037952582</v>
      </c>
      <c r="F9" s="72">
        <f>IF(RES_hh_tesh!F9=0,0,RES_hh_tesh!F9/RES_summary!F$19)</f>
        <v>20.878383043042572</v>
      </c>
      <c r="G9" s="72">
        <f>IF(RES_hh_tesh!G9=0,0,RES_hh_tesh!G9/RES_summary!G$19)</f>
        <v>19.881922479126551</v>
      </c>
      <c r="H9" s="72">
        <f>IF(RES_hh_tesh!H9=0,0,RES_hh_tesh!H9/RES_summary!H$19)</f>
        <v>16.95202481530773</v>
      </c>
      <c r="I9" s="72">
        <f>IF(RES_hh_tesh!I9=0,0,RES_hh_tesh!I9/RES_summary!I$19)</f>
        <v>15.568964009502787</v>
      </c>
      <c r="J9" s="72">
        <f>IF(RES_hh_tesh!J9=0,0,RES_hh_tesh!J9/RES_summary!J$19)</f>
        <v>17.754932998808332</v>
      </c>
      <c r="K9" s="72">
        <f>IF(RES_hh_tesh!K9=0,0,RES_hh_tesh!K9/RES_summary!K$19)</f>
        <v>20.494735242587598</v>
      </c>
      <c r="L9" s="72">
        <f>IF(RES_hh_tesh!L9=0,0,RES_hh_tesh!L9/RES_summary!L$19)</f>
        <v>13.049123789550318</v>
      </c>
      <c r="M9" s="72">
        <f>IF(RES_hh_tesh!M9=0,0,RES_hh_tesh!M9/RES_summary!M$19)</f>
        <v>15.393844349510228</v>
      </c>
      <c r="N9" s="72">
        <f>IF(RES_hh_tesh!N9=0,0,RES_hh_tesh!N9/RES_summary!N$19)</f>
        <v>16.465749581620482</v>
      </c>
      <c r="O9" s="72">
        <f>IF(RES_hh_tesh!O9=0,0,RES_hh_tesh!O9/RES_summary!O$19)</f>
        <v>13.489352748392927</v>
      </c>
      <c r="P9" s="72">
        <f>IF(RES_hh_tesh!P9=0,0,RES_hh_tesh!P9/RES_summary!P$19)</f>
        <v>10.050760635877335</v>
      </c>
      <c r="Q9" s="72">
        <f>IF(RES_hh_tesh!Q9=0,0,RES_hh_tesh!Q9/RES_summary!Q$19)</f>
        <v>15.254627931637339</v>
      </c>
      <c r="R9" s="72">
        <f>IF(RES_hh_tesh!R9=0,0,RES_hh_tesh!R9/RES_summary!R$19)</f>
        <v>15.409993482258203</v>
      </c>
      <c r="S9" s="72">
        <f>IF(RES_hh_tesh!S9=0,0,RES_hh_tesh!S9/RES_summary!S$19)</f>
        <v>17.099103082814793</v>
      </c>
      <c r="T9" s="72">
        <f>IF(RES_hh_tesh!T9=0,0,RES_hh_tesh!T9/RES_summary!T$19)</f>
        <v>17.48817541963361</v>
      </c>
      <c r="U9" s="72">
        <f>IF(RES_hh_tesh!U9=0,0,RES_hh_tesh!U9/RES_summary!U$19)</f>
        <v>18.390403264711608</v>
      </c>
      <c r="V9" s="72">
        <f>IF(RES_hh_tesh!V9=0,0,RES_hh_tesh!V9/RES_summary!V$19)</f>
        <v>19.769493600430494</v>
      </c>
      <c r="W9" s="72">
        <f>IF(RES_hh_tesh!W9=0,0,RES_hh_tesh!W9/RES_summary!W$19)</f>
        <v>18.269521970171368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23.451666446979594</v>
      </c>
      <c r="C12" s="72">
        <f>IF(RES_hh_tesh!C12=0,0,RES_hh_tesh!C12/RES_summary!C$19)</f>
        <v>22.411376147934224</v>
      </c>
      <c r="D12" s="72">
        <f>IF(RES_hh_tesh!D12=0,0,RES_hh_tesh!D12/RES_summary!D$19)</f>
        <v>23.309806419941829</v>
      </c>
      <c r="E12" s="72">
        <f>IF(RES_hh_tesh!E12=0,0,RES_hh_tesh!E12/RES_summary!E$19)</f>
        <v>27.035252281313198</v>
      </c>
      <c r="F12" s="72">
        <f>IF(RES_hh_tesh!F12=0,0,RES_hh_tesh!F12/RES_summary!F$19)</f>
        <v>21.584045822952177</v>
      </c>
      <c r="G12" s="72">
        <f>IF(RES_hh_tesh!G12=0,0,RES_hh_tesh!G12/RES_summary!G$19)</f>
        <v>15.438268324666819</v>
      </c>
      <c r="H12" s="72">
        <f>IF(RES_hh_tesh!H12=0,0,RES_hh_tesh!H12/RES_summary!H$19)</f>
        <v>15.777440480772809</v>
      </c>
      <c r="I12" s="72">
        <f>IF(RES_hh_tesh!I12=0,0,RES_hh_tesh!I12/RES_summary!I$19)</f>
        <v>19.505783296632664</v>
      </c>
      <c r="J12" s="72">
        <f>IF(RES_hh_tesh!J12=0,0,RES_hh_tesh!J12/RES_summary!J$19)</f>
        <v>14.385678100069214</v>
      </c>
      <c r="K12" s="72">
        <f>IF(RES_hh_tesh!K12=0,0,RES_hh_tesh!K12/RES_summary!K$19)</f>
        <v>12.453727005221348</v>
      </c>
      <c r="L12" s="72">
        <f>IF(RES_hh_tesh!L12=0,0,RES_hh_tesh!L12/RES_summary!L$19)</f>
        <v>15.812935622787645</v>
      </c>
      <c r="M12" s="72">
        <f>IF(RES_hh_tesh!M12=0,0,RES_hh_tesh!M12/RES_summary!M$19)</f>
        <v>15.509435855789514</v>
      </c>
      <c r="N12" s="72">
        <f>IF(RES_hh_tesh!N12=0,0,RES_hh_tesh!N12/RES_summary!N$19)</f>
        <v>16.111237696475321</v>
      </c>
      <c r="O12" s="72">
        <f>IF(RES_hh_tesh!O12=0,0,RES_hh_tesh!O12/RES_summary!O$19)</f>
        <v>13.637624674080664</v>
      </c>
      <c r="P12" s="72">
        <f>IF(RES_hh_tesh!P12=0,0,RES_hh_tesh!P12/RES_summary!P$19)</f>
        <v>13.329159083051167</v>
      </c>
      <c r="Q12" s="72">
        <f>IF(RES_hh_tesh!Q12=0,0,RES_hh_tesh!Q12/RES_summary!Q$19)</f>
        <v>12.474060932105974</v>
      </c>
      <c r="R12" s="72">
        <f>IF(RES_hh_tesh!R12=0,0,RES_hh_tesh!R12/RES_summary!R$19)</f>
        <v>9.8744236785349369</v>
      </c>
      <c r="S12" s="72">
        <f>IF(RES_hh_tesh!S12=0,0,RES_hh_tesh!S12/RES_summary!S$19)</f>
        <v>5.7855373976808648</v>
      </c>
      <c r="T12" s="72">
        <f>IF(RES_hh_tesh!T12=0,0,RES_hh_tesh!T12/RES_summary!T$19)</f>
        <v>23.038792607556999</v>
      </c>
      <c r="U12" s="72">
        <f>IF(RES_hh_tesh!U12=0,0,RES_hh_tesh!U12/RES_summary!U$19)</f>
        <v>20.599383568628422</v>
      </c>
      <c r="V12" s="72">
        <f>IF(RES_hh_tesh!V12=0,0,RES_hh_tesh!V12/RES_summary!V$19)</f>
        <v>19.027387835138544</v>
      </c>
      <c r="W12" s="72">
        <f>IF(RES_hh_tesh!W12=0,0,RES_hh_tesh!W12/RES_summary!W$19)</f>
        <v>19.029067020851844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22.483764652102661</v>
      </c>
      <c r="C13" s="74">
        <f>IF(RES_hh_tesh!C13=0,0,RES_hh_tesh!C13/RES_summary!C$19)</f>
        <v>22.839792321420688</v>
      </c>
      <c r="D13" s="74">
        <f>IF(RES_hh_tesh!D13=0,0,RES_hh_tesh!D13/RES_summary!D$19)</f>
        <v>25.100458140222376</v>
      </c>
      <c r="E13" s="74">
        <f>IF(RES_hh_tesh!E13=0,0,RES_hh_tesh!E13/RES_summary!E$19)</f>
        <v>25.038189565989086</v>
      </c>
      <c r="F13" s="74">
        <f>IF(RES_hh_tesh!F13=0,0,RES_hh_tesh!F13/RES_summary!F$19)</f>
        <v>22.561166361044169</v>
      </c>
      <c r="G13" s="74">
        <f>IF(RES_hh_tesh!G13=0,0,RES_hh_tesh!G13/RES_summary!G$19)</f>
        <v>18.715734721042153</v>
      </c>
      <c r="H13" s="74">
        <f>IF(RES_hh_tesh!H13=0,0,RES_hh_tesh!H13/RES_summary!H$19)</f>
        <v>19.477287077819305</v>
      </c>
      <c r="I13" s="74">
        <f>IF(RES_hh_tesh!I13=0,0,RES_hh_tesh!I13/RES_summary!I$19)</f>
        <v>22.641216818158188</v>
      </c>
      <c r="J13" s="74">
        <f>IF(RES_hh_tesh!J13=0,0,RES_hh_tesh!J13/RES_summary!J$19)</f>
        <v>18.374222604183906</v>
      </c>
      <c r="K13" s="74">
        <f>IF(RES_hh_tesh!K13=0,0,RES_hh_tesh!K13/RES_summary!K$19)</f>
        <v>16.752323494503337</v>
      </c>
      <c r="L13" s="74">
        <f>IF(RES_hh_tesh!L13=0,0,RES_hh_tesh!L13/RES_summary!L$19)</f>
        <v>15.612620844065635</v>
      </c>
      <c r="M13" s="74">
        <f>IF(RES_hh_tesh!M13=0,0,RES_hh_tesh!M13/RES_summary!M$19)</f>
        <v>15.375511468275713</v>
      </c>
      <c r="N13" s="74">
        <f>IF(RES_hh_tesh!N13=0,0,RES_hh_tesh!N13/RES_summary!N$19)</f>
        <v>7.1003106159367659</v>
      </c>
      <c r="O13" s="74">
        <f>IF(RES_hh_tesh!O13=0,0,RES_hh_tesh!O13/RES_summary!O$19)</f>
        <v>3.1635381537789002</v>
      </c>
      <c r="P13" s="74">
        <f>IF(RES_hh_tesh!P13=0,0,RES_hh_tesh!P13/RES_summary!P$19)</f>
        <v>7.0187194203242464</v>
      </c>
      <c r="Q13" s="74">
        <f>IF(RES_hh_tesh!Q13=0,0,RES_hh_tesh!Q13/RES_summary!Q$19)</f>
        <v>14.233769130765429</v>
      </c>
      <c r="R13" s="74">
        <f>IF(RES_hh_tesh!R13=0,0,RES_hh_tesh!R13/RES_summary!R$19)</f>
        <v>14.450413169166458</v>
      </c>
      <c r="S13" s="74">
        <f>IF(RES_hh_tesh!S13=0,0,RES_hh_tesh!S13/RES_summary!S$19)</f>
        <v>17.127415080656579</v>
      </c>
      <c r="T13" s="74">
        <f>IF(RES_hh_tesh!T13=0,0,RES_hh_tesh!T13/RES_summary!T$19)</f>
        <v>15.144717927728003</v>
      </c>
      <c r="U13" s="74">
        <f>IF(RES_hh_tesh!U13=0,0,RES_hh_tesh!U13/RES_summary!U$19)</f>
        <v>19.473765402595411</v>
      </c>
      <c r="V13" s="74">
        <f>IF(RES_hh_tesh!V13=0,0,RES_hh_tesh!V13/RES_summary!V$19)</f>
        <v>20.119575639576876</v>
      </c>
      <c r="W13" s="74">
        <f>IF(RES_hh_tesh!W13=0,0,RES_hh_tesh!W13/RES_summary!W$19)</f>
        <v>18.586924517332839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0.20583095861300896</v>
      </c>
      <c r="C14" s="76">
        <f>IF(RES_hh_tesh!C14=0,0,RES_hh_tesh!C14/RES_summary!C$19)</f>
        <v>0.24333217348267061</v>
      </c>
      <c r="D14" s="76">
        <f>IF(RES_hh_tesh!D14=0,0,RES_hh_tesh!D14/RES_summary!D$19)</f>
        <v>0.26775864934453664</v>
      </c>
      <c r="E14" s="76">
        <f>IF(RES_hh_tesh!E14=0,0,RES_hh_tesh!E14/RES_summary!E$19)</f>
        <v>0.26078203632648517</v>
      </c>
      <c r="F14" s="76">
        <f>IF(RES_hh_tesh!F14=0,0,RES_hh_tesh!F14/RES_summary!F$19)</f>
        <v>0.25109620563676538</v>
      </c>
      <c r="G14" s="76">
        <f>IF(RES_hh_tesh!G14=0,0,RES_hh_tesh!G14/RES_summary!G$19)</f>
        <v>0.21224840165398959</v>
      </c>
      <c r="H14" s="76">
        <f>IF(RES_hh_tesh!H14=0,0,RES_hh_tesh!H14/RES_summary!H$19)</f>
        <v>0.19166658910126297</v>
      </c>
      <c r="I14" s="76">
        <f>IF(RES_hh_tesh!I14=0,0,RES_hh_tesh!I14/RES_summary!I$19)</f>
        <v>0.15770714340244979</v>
      </c>
      <c r="J14" s="76">
        <f>IF(RES_hh_tesh!J14=0,0,RES_hh_tesh!J14/RES_summary!J$19)</f>
        <v>0.1250031263659922</v>
      </c>
      <c r="K14" s="76">
        <f>IF(RES_hh_tesh!K14=0,0,RES_hh_tesh!K14/RES_summary!K$19)</f>
        <v>0.14597958336590383</v>
      </c>
      <c r="L14" s="76">
        <f>IF(RES_hh_tesh!L14=0,0,RES_hh_tesh!L14/RES_summary!L$19)</f>
        <v>0.11417595744280701</v>
      </c>
      <c r="M14" s="76">
        <f>IF(RES_hh_tesh!M14=0,0,RES_hh_tesh!M14/RES_summary!M$19)</f>
        <v>0.15069801287622214</v>
      </c>
      <c r="N14" s="76">
        <f>IF(RES_hh_tesh!N14=0,0,RES_hh_tesh!N14/RES_summary!N$19)</f>
        <v>0.11409387060680341</v>
      </c>
      <c r="O14" s="76">
        <f>IF(RES_hh_tesh!O14=0,0,RES_hh_tesh!O14/RES_summary!O$19)</f>
        <v>0.10856102170240123</v>
      </c>
      <c r="P14" s="76">
        <f>IF(RES_hh_tesh!P14=0,0,RES_hh_tesh!P14/RES_summary!P$19)</f>
        <v>0.12346071865675583</v>
      </c>
      <c r="Q14" s="76">
        <f>IF(RES_hh_tesh!Q14=0,0,RES_hh_tesh!Q14/RES_summary!Q$19)</f>
        <v>0.13942281250634442</v>
      </c>
      <c r="R14" s="76">
        <f>IF(RES_hh_tesh!R14=0,0,RES_hh_tesh!R14/RES_summary!R$19)</f>
        <v>0.14589566478189073</v>
      </c>
      <c r="S14" s="76">
        <f>IF(RES_hh_tesh!S14=0,0,RES_hh_tesh!S14/RES_summary!S$19)</f>
        <v>0.16819605213205388</v>
      </c>
      <c r="T14" s="76">
        <f>IF(RES_hh_tesh!T14=0,0,RES_hh_tesh!T14/RES_summary!T$19)</f>
        <v>0.13098242723550521</v>
      </c>
      <c r="U14" s="76">
        <f>IF(RES_hh_tesh!U14=0,0,RES_hh_tesh!U14/RES_summary!U$19)</f>
        <v>0.15866446664769657</v>
      </c>
      <c r="V14" s="76">
        <f>IF(RES_hh_tesh!V14=0,0,RES_hh_tesh!V14/RES_summary!V$19)</f>
        <v>0.16728525852947598</v>
      </c>
      <c r="W14" s="76">
        <f>IF(RES_hh_tesh!W14=0,0,RES_hh_tesh!W14/RES_summary!W$19)</f>
        <v>0.15233773358581851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17.207277960080805</v>
      </c>
      <c r="C15" s="69">
        <f>IF(RES_hh_tesh!C15=0,0,RES_hh_tesh!C15/RES_summary!C$19)</f>
        <v>15.085852457878046</v>
      </c>
      <c r="D15" s="69">
        <f>IF(RES_hh_tesh!D15=0,0,RES_hh_tesh!D15/RES_summary!D$19)</f>
        <v>14.906786869690757</v>
      </c>
      <c r="E15" s="69">
        <f>IF(RES_hh_tesh!E15=0,0,RES_hh_tesh!E15/RES_summary!E$19)</f>
        <v>18.012816512062358</v>
      </c>
      <c r="F15" s="69">
        <f>IF(RES_hh_tesh!F15=0,0,RES_hh_tesh!F15/RES_summary!F$19)</f>
        <v>16.869532298796443</v>
      </c>
      <c r="G15" s="69">
        <f>IF(RES_hh_tesh!G15=0,0,RES_hh_tesh!G15/RES_summary!G$19)</f>
        <v>18.414379685825317</v>
      </c>
      <c r="H15" s="69">
        <f>IF(RES_hh_tesh!H15=0,0,RES_hh_tesh!H15/RES_summary!H$19)</f>
        <v>24.2239718511766</v>
      </c>
      <c r="I15" s="69">
        <f>IF(RES_hh_tesh!I15=0,0,RES_hh_tesh!I15/RES_summary!I$19)</f>
        <v>30.641248789667955</v>
      </c>
      <c r="J15" s="69">
        <f>IF(RES_hh_tesh!J15=0,0,RES_hh_tesh!J15/RES_summary!J$19)</f>
        <v>32.937324059253299</v>
      </c>
      <c r="K15" s="69">
        <f>IF(RES_hh_tesh!K15=0,0,RES_hh_tesh!K15/RES_summary!K$19)</f>
        <v>32.214029519518817</v>
      </c>
      <c r="L15" s="69">
        <f>IF(RES_hh_tesh!L15=0,0,RES_hh_tesh!L15/RES_summary!L$19)</f>
        <v>34.508590821981713</v>
      </c>
      <c r="M15" s="69">
        <f>IF(RES_hh_tesh!M15=0,0,RES_hh_tesh!M15/RES_summary!M$19)</f>
        <v>30.043709355233194</v>
      </c>
      <c r="N15" s="69">
        <f>IF(RES_hh_tesh!N15=0,0,RES_hh_tesh!N15/RES_summary!N$19)</f>
        <v>36.718596585461619</v>
      </c>
      <c r="O15" s="69">
        <f>IF(RES_hh_tesh!O15=0,0,RES_hh_tesh!O15/RES_summary!O$19)</f>
        <v>31.029143308685828</v>
      </c>
      <c r="P15" s="69">
        <f>IF(RES_hh_tesh!P15=0,0,RES_hh_tesh!P15/RES_summary!P$19)</f>
        <v>27.790055327078203</v>
      </c>
      <c r="Q15" s="69">
        <f>IF(RES_hh_tesh!Q15=0,0,RES_hh_tesh!Q15/RES_summary!Q$19)</f>
        <v>29.888089078312838</v>
      </c>
      <c r="R15" s="69">
        <f>IF(RES_hh_tesh!R15=0,0,RES_hh_tesh!R15/RES_summary!R$19)</f>
        <v>34.070021359898647</v>
      </c>
      <c r="S15" s="69">
        <f>IF(RES_hh_tesh!S15=0,0,RES_hh_tesh!S15/RES_summary!S$19)</f>
        <v>32.678666715918609</v>
      </c>
      <c r="T15" s="69">
        <f>IF(RES_hh_tesh!T15=0,0,RES_hh_tesh!T15/RES_summary!T$19)</f>
        <v>36.883909049042337</v>
      </c>
      <c r="U15" s="69">
        <f>IF(RES_hh_tesh!U15=0,0,RES_hh_tesh!U15/RES_summary!U$19)</f>
        <v>37.771171307692242</v>
      </c>
      <c r="V15" s="69">
        <f>IF(RES_hh_tesh!V15=0,0,RES_hh_tesh!V15/RES_summary!V$19)</f>
        <v>37.172581323430805</v>
      </c>
      <c r="W15" s="69">
        <f>IF(RES_hh_tesh!W15=0,0,RES_hh_tesh!W15/RES_summary!W$19)</f>
        <v>37.261683304629173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17.207277960080805</v>
      </c>
      <c r="C16" s="72">
        <f>IF(RES_hh_tesh!C16=0,0,RES_hh_tesh!C16/RES_summary!C$19)</f>
        <v>15.085852457878046</v>
      </c>
      <c r="D16" s="72">
        <f>IF(RES_hh_tesh!D16=0,0,RES_hh_tesh!D16/RES_summary!D$19)</f>
        <v>14.906786869690757</v>
      </c>
      <c r="E16" s="72">
        <f>IF(RES_hh_tesh!E16=0,0,RES_hh_tesh!E16/RES_summary!E$19)</f>
        <v>18.012816512062358</v>
      </c>
      <c r="F16" s="72">
        <f>IF(RES_hh_tesh!F16=0,0,RES_hh_tesh!F16/RES_summary!F$19)</f>
        <v>16.869532298796443</v>
      </c>
      <c r="G16" s="72">
        <f>IF(RES_hh_tesh!G16=0,0,RES_hh_tesh!G16/RES_summary!G$19)</f>
        <v>18.414379685825317</v>
      </c>
      <c r="H16" s="72">
        <f>IF(RES_hh_tesh!H16=0,0,RES_hh_tesh!H16/RES_summary!H$19)</f>
        <v>24.2239718511766</v>
      </c>
      <c r="I16" s="72">
        <f>IF(RES_hh_tesh!I16=0,0,RES_hh_tesh!I16/RES_summary!I$19)</f>
        <v>30.641248789667955</v>
      </c>
      <c r="J16" s="72">
        <f>IF(RES_hh_tesh!J16=0,0,RES_hh_tesh!J16/RES_summary!J$19)</f>
        <v>32.937324059253299</v>
      </c>
      <c r="K16" s="72">
        <f>IF(RES_hh_tesh!K16=0,0,RES_hh_tesh!K16/RES_summary!K$19)</f>
        <v>32.214029519518817</v>
      </c>
      <c r="L16" s="72">
        <f>IF(RES_hh_tesh!L16=0,0,RES_hh_tesh!L16/RES_summary!L$19)</f>
        <v>34.508590821981713</v>
      </c>
      <c r="M16" s="72">
        <f>IF(RES_hh_tesh!M16=0,0,RES_hh_tesh!M16/RES_summary!M$19)</f>
        <v>30.043709355233194</v>
      </c>
      <c r="N16" s="72">
        <f>IF(RES_hh_tesh!N16=0,0,RES_hh_tesh!N16/RES_summary!N$19)</f>
        <v>36.718596585461619</v>
      </c>
      <c r="O16" s="72">
        <f>IF(RES_hh_tesh!O16=0,0,RES_hh_tesh!O16/RES_summary!O$19)</f>
        <v>31.029143308685828</v>
      </c>
      <c r="P16" s="72">
        <f>IF(RES_hh_tesh!P16=0,0,RES_hh_tesh!P16/RES_summary!P$19)</f>
        <v>27.790055327078203</v>
      </c>
      <c r="Q16" s="72">
        <f>IF(RES_hh_tesh!Q16=0,0,RES_hh_tesh!Q16/RES_summary!Q$19)</f>
        <v>29.888089078312838</v>
      </c>
      <c r="R16" s="72">
        <f>IF(RES_hh_tesh!R16=0,0,RES_hh_tesh!R16/RES_summary!R$19)</f>
        <v>34.070021359898647</v>
      </c>
      <c r="S16" s="72">
        <f>IF(RES_hh_tesh!S16=0,0,RES_hh_tesh!S16/RES_summary!S$19)</f>
        <v>32.678666715918609</v>
      </c>
      <c r="T16" s="72">
        <f>IF(RES_hh_tesh!T16=0,0,RES_hh_tesh!T16/RES_summary!T$19)</f>
        <v>36.883909049042337</v>
      </c>
      <c r="U16" s="72">
        <f>IF(RES_hh_tesh!U16=0,0,RES_hh_tesh!U16/RES_summary!U$19)</f>
        <v>37.771171307692242</v>
      </c>
      <c r="V16" s="72">
        <f>IF(RES_hh_tesh!V16=0,0,RES_hh_tesh!V16/RES_summary!V$19)</f>
        <v>37.172581323430805</v>
      </c>
      <c r="W16" s="72">
        <f>IF(RES_hh_tesh!W16=0,0,RES_hh_tesh!W16/RES_summary!W$19)</f>
        <v>37.261683304629173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14.570792219955385</v>
      </c>
      <c r="C17" s="69">
        <f>IF(RES_hh_tesh!C17=0,0,RES_hh_tesh!C17/RES_summary!C$19)</f>
        <v>13.592023069999875</v>
      </c>
      <c r="D17" s="69">
        <f>IF(RES_hh_tesh!D17=0,0,RES_hh_tesh!D17/RES_summary!D$19)</f>
        <v>14.586340397079921</v>
      </c>
      <c r="E17" s="69">
        <f>IF(RES_hh_tesh!E17=0,0,RES_hh_tesh!E17/RES_summary!E$19)</f>
        <v>15.535312445748403</v>
      </c>
      <c r="F17" s="69">
        <f>IF(RES_hh_tesh!F17=0,0,RES_hh_tesh!F17/RES_summary!F$19)</f>
        <v>16.267323058256729</v>
      </c>
      <c r="G17" s="69">
        <f>IF(RES_hh_tesh!G17=0,0,RES_hh_tesh!G17/RES_summary!G$19)</f>
        <v>17.539472609378926</v>
      </c>
      <c r="H17" s="69">
        <f>IF(RES_hh_tesh!H17=0,0,RES_hh_tesh!H17/RES_summary!H$19)</f>
        <v>17.591601443444659</v>
      </c>
      <c r="I17" s="69">
        <f>IF(RES_hh_tesh!I17=0,0,RES_hh_tesh!I17/RES_summary!I$19)</f>
        <v>19.776725675746039</v>
      </c>
      <c r="J17" s="69">
        <f>IF(RES_hh_tesh!J17=0,0,RES_hh_tesh!J17/RES_summary!J$19)</f>
        <v>18.97373368203057</v>
      </c>
      <c r="K17" s="69">
        <f>IF(RES_hh_tesh!K17=0,0,RES_hh_tesh!K17/RES_summary!K$19)</f>
        <v>18.874738423333422</v>
      </c>
      <c r="L17" s="69">
        <f>IF(RES_hh_tesh!L17=0,0,RES_hh_tesh!L17/RES_summary!L$19)</f>
        <v>18.642275772845082</v>
      </c>
      <c r="M17" s="69">
        <f>IF(RES_hh_tesh!M17=0,0,RES_hh_tesh!M17/RES_summary!M$19)</f>
        <v>18.60339694716594</v>
      </c>
      <c r="N17" s="69">
        <f>IF(RES_hh_tesh!N17=0,0,RES_hh_tesh!N17/RES_summary!N$19)</f>
        <v>17.475208648619709</v>
      </c>
      <c r="O17" s="69">
        <f>IF(RES_hh_tesh!O17=0,0,RES_hh_tesh!O17/RES_summary!O$19)</f>
        <v>16.040533822085077</v>
      </c>
      <c r="P17" s="69">
        <f>IF(RES_hh_tesh!P17=0,0,RES_hh_tesh!P17/RES_summary!P$19)</f>
        <v>15.971103235326501</v>
      </c>
      <c r="Q17" s="69">
        <f>IF(RES_hh_tesh!Q17=0,0,RES_hh_tesh!Q17/RES_summary!Q$19)</f>
        <v>16.666313264030286</v>
      </c>
      <c r="R17" s="69">
        <f>IF(RES_hh_tesh!R17=0,0,RES_hh_tesh!R17/RES_summary!R$19)</f>
        <v>17.258594815429792</v>
      </c>
      <c r="S17" s="69">
        <f>IF(RES_hh_tesh!S17=0,0,RES_hh_tesh!S17/RES_summary!S$19)</f>
        <v>18.043409142302391</v>
      </c>
      <c r="T17" s="69">
        <f>IF(RES_hh_tesh!T17=0,0,RES_hh_tesh!T17/RES_summary!T$19)</f>
        <v>17.491496355376245</v>
      </c>
      <c r="U17" s="69">
        <f>IF(RES_hh_tesh!U17=0,0,RES_hh_tesh!U17/RES_summary!U$19)</f>
        <v>17.439643983064613</v>
      </c>
      <c r="V17" s="69">
        <f>IF(RES_hh_tesh!V17=0,0,RES_hh_tesh!V17/RES_summary!V$19)</f>
        <v>17.599196281556473</v>
      </c>
      <c r="W17" s="69">
        <f>IF(RES_hh_tesh!W17=0,0,RES_hh_tesh!W17/RES_summary!W$19)</f>
        <v>17.456168435672925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13.515428547880701</v>
      </c>
      <c r="C19" s="72">
        <f>IF(RES_hh_tesh!C19=0,0,RES_hh_tesh!C19/RES_summary!C$19)</f>
        <v>13.086098248872815</v>
      </c>
      <c r="D19" s="72">
        <f>IF(RES_hh_tesh!D19=0,0,RES_hh_tesh!D19/RES_summary!D$19)</f>
        <v>14.159464736586292</v>
      </c>
      <c r="E19" s="72">
        <f>IF(RES_hh_tesh!E19=0,0,RES_hh_tesh!E19/RES_summary!E$19)</f>
        <v>15.092297978611606</v>
      </c>
      <c r="F19" s="72">
        <f>IF(RES_hh_tesh!F19=0,0,RES_hh_tesh!F19/RES_summary!F$19)</f>
        <v>15.540612046624748</v>
      </c>
      <c r="G19" s="72">
        <f>IF(RES_hh_tesh!G19=0,0,RES_hh_tesh!G19/RES_summary!G$19)</f>
        <v>17.146292327998303</v>
      </c>
      <c r="H19" s="72">
        <f>IF(RES_hh_tesh!H19=0,0,RES_hh_tesh!H19/RES_summary!H$19)</f>
        <v>17.376356272279839</v>
      </c>
      <c r="I19" s="72">
        <f>IF(RES_hh_tesh!I19=0,0,RES_hh_tesh!I19/RES_summary!I$19)</f>
        <v>17.865014938330418</v>
      </c>
      <c r="J19" s="72">
        <f>IF(RES_hh_tesh!J19=0,0,RES_hh_tesh!J19/RES_summary!J$19)</f>
        <v>18.312899428401046</v>
      </c>
      <c r="K19" s="72">
        <f>IF(RES_hh_tesh!K19=0,0,RES_hh_tesh!K19/RES_summary!K$19)</f>
        <v>18.322336297773766</v>
      </c>
      <c r="L19" s="72">
        <f>IF(RES_hh_tesh!L19=0,0,RES_hh_tesh!L19/RES_summary!L$19)</f>
        <v>17.729686453021905</v>
      </c>
      <c r="M19" s="72">
        <f>IF(RES_hh_tesh!M19=0,0,RES_hh_tesh!M19/RES_summary!M$19)</f>
        <v>17.062414679734058</v>
      </c>
      <c r="N19" s="72">
        <f>IF(RES_hh_tesh!N19=0,0,RES_hh_tesh!N19/RES_summary!N$19)</f>
        <v>15.770272338147135</v>
      </c>
      <c r="O19" s="72">
        <f>IF(RES_hh_tesh!O19=0,0,RES_hh_tesh!O19/RES_summary!O$19)</f>
        <v>14.487716509028978</v>
      </c>
      <c r="P19" s="72">
        <f>IF(RES_hh_tesh!P19=0,0,RES_hh_tesh!P19/RES_summary!P$19)</f>
        <v>15.889040027365001</v>
      </c>
      <c r="Q19" s="72">
        <f>IF(RES_hh_tesh!Q19=0,0,RES_hh_tesh!Q19/RES_summary!Q$19)</f>
        <v>15.068841253508445</v>
      </c>
      <c r="R19" s="72">
        <f>IF(RES_hh_tesh!R19=0,0,RES_hh_tesh!R19/RES_summary!R$19)</f>
        <v>15.610094968949342</v>
      </c>
      <c r="S19" s="72">
        <f>IF(RES_hh_tesh!S19=0,0,RES_hh_tesh!S19/RES_summary!S$19)</f>
        <v>16.35931077331005</v>
      </c>
      <c r="T19" s="72">
        <f>IF(RES_hh_tesh!T19=0,0,RES_hh_tesh!T19/RES_summary!T$19)</f>
        <v>16.22628054664224</v>
      </c>
      <c r="U19" s="72">
        <f>IF(RES_hh_tesh!U19=0,0,RES_hh_tesh!U19/RES_summary!U$19)</f>
        <v>15.981935238172797</v>
      </c>
      <c r="V19" s="72">
        <f>IF(RES_hh_tesh!V19=0,0,RES_hh_tesh!V19/RES_summary!V$19)</f>
        <v>15.355352367612761</v>
      </c>
      <c r="W19" s="72">
        <f>IF(RES_hh_tesh!W19=0,0,RES_hh_tesh!W19/RES_summary!W$19)</f>
        <v>18.940630587539662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13.828899813779781</v>
      </c>
      <c r="C20" s="72">
        <f>IF(RES_hh_tesh!C20=0,0,RES_hh_tesh!C20/RES_summary!C$19)</f>
        <v>12.706694536271895</v>
      </c>
      <c r="D20" s="72">
        <f>IF(RES_hh_tesh!D20=0,0,RES_hh_tesh!D20/RES_summary!D$19)</f>
        <v>13.947703852387834</v>
      </c>
      <c r="E20" s="72">
        <f>IF(RES_hh_tesh!E20=0,0,RES_hh_tesh!E20/RES_summary!E$19)</f>
        <v>15.294590616906731</v>
      </c>
      <c r="F20" s="72">
        <f>IF(RES_hh_tesh!F20=0,0,RES_hh_tesh!F20/RES_summary!F$19)</f>
        <v>15.370463651320787</v>
      </c>
      <c r="G20" s="72">
        <f>IF(RES_hh_tesh!G20=0,0,RES_hh_tesh!G20/RES_summary!G$19)</f>
        <v>15.924893575868575</v>
      </c>
      <c r="H20" s="72">
        <f>IF(RES_hh_tesh!H20=0,0,RES_hh_tesh!H20/RES_summary!H$19)</f>
        <v>18.058691782795741</v>
      </c>
      <c r="I20" s="72">
        <f>IF(RES_hh_tesh!I20=0,0,RES_hh_tesh!I20/RES_summary!I$19)</f>
        <v>19.117088318152543</v>
      </c>
      <c r="J20" s="72">
        <f>IF(RES_hh_tesh!J20=0,0,RES_hh_tesh!J20/RES_summary!J$19)</f>
        <v>18.315010183464878</v>
      </c>
      <c r="K20" s="72">
        <f>IF(RES_hh_tesh!K20=0,0,RES_hh_tesh!K20/RES_summary!K$19)</f>
        <v>18.239178637526976</v>
      </c>
      <c r="L20" s="72">
        <f>IF(RES_hh_tesh!L20=0,0,RES_hh_tesh!L20/RES_summary!L$19)</f>
        <v>17.772145381109407</v>
      </c>
      <c r="M20" s="72">
        <f>IF(RES_hh_tesh!M20=0,0,RES_hh_tesh!M20/RES_summary!M$19)</f>
        <v>16.980675173875071</v>
      </c>
      <c r="N20" s="72">
        <f>IF(RES_hh_tesh!N20=0,0,RES_hh_tesh!N20/RES_summary!N$19)</f>
        <v>15.736104145486305</v>
      </c>
      <c r="O20" s="72">
        <f>IF(RES_hh_tesh!O20=0,0,RES_hh_tesh!O20/RES_summary!O$19)</f>
        <v>14.76776799249382</v>
      </c>
      <c r="P20" s="72">
        <f>IF(RES_hh_tesh!P20=0,0,RES_hh_tesh!P20/RES_summary!P$19)</f>
        <v>15.373298024167026</v>
      </c>
      <c r="Q20" s="72">
        <f>IF(RES_hh_tesh!Q20=0,0,RES_hh_tesh!Q20/RES_summary!Q$19)</f>
        <v>15.117298843987836</v>
      </c>
      <c r="R20" s="72">
        <f>IF(RES_hh_tesh!R20=0,0,RES_hh_tesh!R20/RES_summary!R$19)</f>
        <v>14.95785462470764</v>
      </c>
      <c r="S20" s="72">
        <f>IF(RES_hh_tesh!S20=0,0,RES_hh_tesh!S20/RES_summary!S$19)</f>
        <v>15.385841995729656</v>
      </c>
      <c r="T20" s="72">
        <f>IF(RES_hh_tesh!T20=0,0,RES_hh_tesh!T20/RES_summary!T$19)</f>
        <v>14.09921907788477</v>
      </c>
      <c r="U20" s="72">
        <f>IF(RES_hh_tesh!U20=0,0,RES_hh_tesh!U20/RES_summary!U$19)</f>
        <v>18.61004102841483</v>
      </c>
      <c r="V20" s="72">
        <f>IF(RES_hh_tesh!V20=0,0,RES_hh_tesh!V20/RES_summary!V$19)</f>
        <v>18.357694732823013</v>
      </c>
      <c r="W20" s="72">
        <f>IF(RES_hh_tesh!W20=0,0,RES_hh_tesh!W20/RES_summary!W$19)</f>
        <v>15.580734246668605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0</v>
      </c>
      <c r="C21" s="72">
        <f>IF(RES_hh_tesh!C21=0,0,RES_hh_tesh!C21/RES_summary!C$19)</f>
        <v>0</v>
      </c>
      <c r="D21" s="72">
        <f>IF(RES_hh_tesh!D21=0,0,RES_hh_tesh!D21/RES_summary!D$19)</f>
        <v>0</v>
      </c>
      <c r="E21" s="72">
        <f>IF(RES_hh_tesh!E21=0,0,RES_hh_tesh!E21/RES_summary!E$19)</f>
        <v>0</v>
      </c>
      <c r="F21" s="72">
        <f>IF(RES_hh_tesh!F21=0,0,RES_hh_tesh!F21/RES_summary!F$19)</f>
        <v>0</v>
      </c>
      <c r="G21" s="72">
        <f>IF(RES_hh_tesh!G21=0,0,RES_hh_tesh!G21/RES_summary!G$19)</f>
        <v>0</v>
      </c>
      <c r="H21" s="72">
        <f>IF(RES_hh_tesh!H21=0,0,RES_hh_tesh!H21/RES_summary!H$19)</f>
        <v>0</v>
      </c>
      <c r="I21" s="72">
        <f>IF(RES_hh_tesh!I21=0,0,RES_hh_tesh!I21/RES_summary!I$19)</f>
        <v>0</v>
      </c>
      <c r="J21" s="72">
        <f>IF(RES_hh_tesh!J21=0,0,RES_hh_tesh!J21/RES_summary!J$19)</f>
        <v>0</v>
      </c>
      <c r="K21" s="72">
        <f>IF(RES_hh_tesh!K21=0,0,RES_hh_tesh!K21/RES_summary!K$19)</f>
        <v>0</v>
      </c>
      <c r="L21" s="72">
        <f>IF(RES_hh_tesh!L21=0,0,RES_hh_tesh!L21/RES_summary!L$19)</f>
        <v>0</v>
      </c>
      <c r="M21" s="72">
        <f>IF(RES_hh_tesh!M21=0,0,RES_hh_tesh!M21/RES_summary!M$19)</f>
        <v>0</v>
      </c>
      <c r="N21" s="72">
        <f>IF(RES_hh_tesh!N21=0,0,RES_hh_tesh!N21/RES_summary!N$19)</f>
        <v>0</v>
      </c>
      <c r="O21" s="72">
        <f>IF(RES_hh_tesh!O21=0,0,RES_hh_tesh!O21/RES_summary!O$19)</f>
        <v>0</v>
      </c>
      <c r="P21" s="72">
        <f>IF(RES_hh_tesh!P21=0,0,RES_hh_tesh!P21/RES_summary!P$19)</f>
        <v>0</v>
      </c>
      <c r="Q21" s="72">
        <f>IF(RES_hh_tesh!Q21=0,0,RES_hh_tesh!Q21/RES_summary!Q$19)</f>
        <v>0</v>
      </c>
      <c r="R21" s="72">
        <f>IF(RES_hh_tesh!R21=0,0,RES_hh_tesh!R21/RES_summary!R$19)</f>
        <v>0</v>
      </c>
      <c r="S21" s="72">
        <f>IF(RES_hh_tesh!S21=0,0,RES_hh_tesh!S21/RES_summary!S$19)</f>
        <v>0</v>
      </c>
      <c r="T21" s="72">
        <f>IF(RES_hh_tesh!T21=0,0,RES_hh_tesh!T21/RES_summary!T$19)</f>
        <v>0</v>
      </c>
      <c r="U21" s="72">
        <f>IF(RES_hh_tesh!U21=0,0,RES_hh_tesh!U21/RES_summary!U$19)</f>
        <v>0</v>
      </c>
      <c r="V21" s="72">
        <f>IF(RES_hh_tesh!V21=0,0,RES_hh_tesh!V21/RES_summary!V$19)</f>
        <v>0</v>
      </c>
      <c r="W21" s="72">
        <f>IF(RES_hh_tesh!W21=0,0,RES_hh_tesh!W21/RES_summary!W$19)</f>
        <v>0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13.247577587663576</v>
      </c>
      <c r="C22" s="72">
        <f>IF(RES_hh_tesh!C22=0,0,RES_hh_tesh!C22/RES_summary!C$19)</f>
        <v>12.489123145114348</v>
      </c>
      <c r="D22" s="72">
        <f>IF(RES_hh_tesh!D22=0,0,RES_hh_tesh!D22/RES_summary!D$19)</f>
        <v>14.199113258135066</v>
      </c>
      <c r="E22" s="72">
        <f>IF(RES_hh_tesh!E22=0,0,RES_hh_tesh!E22/RES_summary!E$19)</f>
        <v>12.957430317862695</v>
      </c>
      <c r="F22" s="72">
        <f>IF(RES_hh_tesh!F22=0,0,RES_hh_tesh!F22/RES_summary!F$19)</f>
        <v>14.199092689590366</v>
      </c>
      <c r="G22" s="72">
        <f>IF(RES_hh_tesh!G22=0,0,RES_hh_tesh!G22/RES_summary!G$19)</f>
        <v>16.970265701931108</v>
      </c>
      <c r="H22" s="72">
        <f>IF(RES_hh_tesh!H22=0,0,RES_hh_tesh!H22/RES_summary!H$19)</f>
        <v>14.513892674370009</v>
      </c>
      <c r="I22" s="72">
        <f>IF(RES_hh_tesh!I22=0,0,RES_hh_tesh!I22/RES_summary!I$19)</f>
        <v>16.042365890859564</v>
      </c>
      <c r="J22" s="72">
        <f>IF(RES_hh_tesh!J22=0,0,RES_hh_tesh!J22/RES_summary!J$19)</f>
        <v>20.511485219968318</v>
      </c>
      <c r="K22" s="72">
        <f>IF(RES_hh_tesh!K22=0,0,RES_hh_tesh!K22/RES_summary!K$19)</f>
        <v>21.330791127669933</v>
      </c>
      <c r="L22" s="72">
        <f>IF(RES_hh_tesh!L22=0,0,RES_hh_tesh!L22/RES_summary!L$19)</f>
        <v>16.508320830759242</v>
      </c>
      <c r="M22" s="72">
        <f>IF(RES_hh_tesh!M22=0,0,RES_hh_tesh!M22/RES_summary!M$19)</f>
        <v>17.211757926919542</v>
      </c>
      <c r="N22" s="72">
        <f>IF(RES_hh_tesh!N22=0,0,RES_hh_tesh!N22/RES_summary!N$19)</f>
        <v>15.94578462450848</v>
      </c>
      <c r="O22" s="72">
        <f>IF(RES_hh_tesh!O22=0,0,RES_hh_tesh!O22/RES_summary!O$19)</f>
        <v>14.499085197369785</v>
      </c>
      <c r="P22" s="72">
        <f>IF(RES_hh_tesh!P22=0,0,RES_hh_tesh!P22/RES_summary!P$19)</f>
        <v>15.512506858667896</v>
      </c>
      <c r="Q22" s="72">
        <f>IF(RES_hh_tesh!Q22=0,0,RES_hh_tesh!Q22/RES_summary!Q$19)</f>
        <v>15.112380956973446</v>
      </c>
      <c r="R22" s="72">
        <f>IF(RES_hh_tesh!R22=0,0,RES_hh_tesh!R22/RES_summary!R$19)</f>
        <v>15.73739811635682</v>
      </c>
      <c r="S22" s="72">
        <f>IF(RES_hh_tesh!S22=0,0,RES_hh_tesh!S22/RES_summary!S$19)</f>
        <v>16.472376278080255</v>
      </c>
      <c r="T22" s="72">
        <f>IF(RES_hh_tesh!T22=0,0,RES_hh_tesh!T22/RES_summary!T$19)</f>
        <v>16.002849607831237</v>
      </c>
      <c r="U22" s="72">
        <f>IF(RES_hh_tesh!U22=0,0,RES_hh_tesh!U22/RES_summary!U$19)</f>
        <v>16.433076365174809</v>
      </c>
      <c r="V22" s="72">
        <f>IF(RES_hh_tesh!V22=0,0,RES_hh_tesh!V22/RES_summary!V$19)</f>
        <v>16.308555479477633</v>
      </c>
      <c r="W22" s="72">
        <f>IF(RES_hh_tesh!W22=0,0,RES_hh_tesh!W22/RES_summary!W$19)</f>
        <v>15.595858751676387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2.0963547496581492</v>
      </c>
      <c r="C25" s="74">
        <f>IF(RES_hh_tesh!C25=0,0,RES_hh_tesh!C25/RES_summary!C$19)</f>
        <v>1.7866915323676125</v>
      </c>
      <c r="D25" s="74">
        <f>IF(RES_hh_tesh!D25=0,0,RES_hh_tesh!D25/RES_summary!D$19)</f>
        <v>2.8300949205141399</v>
      </c>
      <c r="E25" s="74">
        <f>IF(RES_hh_tesh!E25=0,0,RES_hh_tesh!E25/RES_summary!E$19)</f>
        <v>3.7926437184001096</v>
      </c>
      <c r="F25" s="74">
        <f>IF(RES_hh_tesh!F25=0,0,RES_hh_tesh!F25/RES_summary!F$19)</f>
        <v>3.8015538133844484</v>
      </c>
      <c r="G25" s="74">
        <f>IF(RES_hh_tesh!G25=0,0,RES_hh_tesh!G25/RES_summary!G$19)</f>
        <v>4.9536388441709995</v>
      </c>
      <c r="H25" s="74">
        <f>IF(RES_hh_tesh!H25=0,0,RES_hh_tesh!H25/RES_summary!H$19)</f>
        <v>4.5068546892947223</v>
      </c>
      <c r="I25" s="74">
        <f>IF(RES_hh_tesh!I25=0,0,RES_hh_tesh!I25/RES_summary!I$19)</f>
        <v>4.2175345964223618</v>
      </c>
      <c r="J25" s="74">
        <f>IF(RES_hh_tesh!J25=0,0,RES_hh_tesh!J25/RES_summary!J$19)</f>
        <v>3.8822430539139594</v>
      </c>
      <c r="K25" s="74">
        <f>IF(RES_hh_tesh!K25=0,0,RES_hh_tesh!K25/RES_summary!K$19)</f>
        <v>3.8628277406482305</v>
      </c>
      <c r="L25" s="74">
        <f>IF(RES_hh_tesh!L25=0,0,RES_hh_tesh!L25/RES_summary!L$19)</f>
        <v>3.4008080928202897</v>
      </c>
      <c r="M25" s="74">
        <f>IF(RES_hh_tesh!M25=0,0,RES_hh_tesh!M25/RES_summary!M$19)</f>
        <v>3.4519253896555679</v>
      </c>
      <c r="N25" s="74">
        <f>IF(RES_hh_tesh!N25=0,0,RES_hh_tesh!N25/RES_summary!N$19)</f>
        <v>2.3533855192179947</v>
      </c>
      <c r="O25" s="74">
        <f>IF(RES_hh_tesh!O25=0,0,RES_hh_tesh!O25/RES_summary!O$19)</f>
        <v>0.75633662964522097</v>
      </c>
      <c r="P25" s="74">
        <f>IF(RES_hh_tesh!P25=0,0,RES_hh_tesh!P25/RES_summary!P$19)</f>
        <v>0.58739123995965448</v>
      </c>
      <c r="Q25" s="74">
        <f>IF(RES_hh_tesh!Q25=0,0,RES_hh_tesh!Q25/RES_summary!Q$19)</f>
        <v>1.0745751229678511</v>
      </c>
      <c r="R25" s="74">
        <f>IF(RES_hh_tesh!R25=0,0,RES_hh_tesh!R25/RES_summary!R$19)</f>
        <v>1.4447866426453417</v>
      </c>
      <c r="S25" s="74">
        <f>IF(RES_hh_tesh!S25=0,0,RES_hh_tesh!S25/RES_summary!S$19)</f>
        <v>2.224366574482203</v>
      </c>
      <c r="T25" s="74">
        <f>IF(RES_hh_tesh!T25=0,0,RES_hh_tesh!T25/RES_summary!T$19)</f>
        <v>1.7459294092329845</v>
      </c>
      <c r="U25" s="74">
        <f>IF(RES_hh_tesh!U25=0,0,RES_hh_tesh!U25/RES_summary!U$19)</f>
        <v>1.4418427551358426</v>
      </c>
      <c r="V25" s="74">
        <f>IF(RES_hh_tesh!V25=0,0,RES_hh_tesh!V25/RES_summary!V$19)</f>
        <v>1.689855007717207</v>
      </c>
      <c r="W25" s="74">
        <f>IF(RES_hh_tesh!W25=0,0,RES_hh_tesh!W25/RES_summary!W$19)</f>
        <v>1.7032664202516443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12.508602136973327</v>
      </c>
      <c r="C26" s="77">
        <f>IF(RES_hh_tesh!C26=0,0,RES_hh_tesh!C26/RES_summary!C$19)</f>
        <v>11.839640979160626</v>
      </c>
      <c r="D26" s="77">
        <f>IF(RES_hh_tesh!D26=0,0,RES_hh_tesh!D26/RES_summary!D$19)</f>
        <v>11.779933685741957</v>
      </c>
      <c r="E26" s="77">
        <f>IF(RES_hh_tesh!E26=0,0,RES_hh_tesh!E26/RES_summary!E$19)</f>
        <v>11.754331252842801</v>
      </c>
      <c r="F26" s="77">
        <f>IF(RES_hh_tesh!F26=0,0,RES_hh_tesh!F26/RES_summary!F$19)</f>
        <v>12.500886001056637</v>
      </c>
      <c r="G26" s="77">
        <f>IF(RES_hh_tesh!G26=0,0,RES_hh_tesh!G26/RES_summary!G$19)</f>
        <v>12.634729233001938</v>
      </c>
      <c r="H26" s="77">
        <f>IF(RES_hh_tesh!H26=0,0,RES_hh_tesh!H26/RES_summary!H$19)</f>
        <v>13.087896442100947</v>
      </c>
      <c r="I26" s="77">
        <f>IF(RES_hh_tesh!I26=0,0,RES_hh_tesh!I26/RES_summary!I$19)</f>
        <v>15.617134071452279</v>
      </c>
      <c r="J26" s="77">
        <f>IF(RES_hh_tesh!J26=0,0,RES_hh_tesh!J26/RES_summary!J$19)</f>
        <v>15.115309247908511</v>
      </c>
      <c r="K26" s="77">
        <f>IF(RES_hh_tesh!K26=0,0,RES_hh_tesh!K26/RES_summary!K$19)</f>
        <v>15.027863268916866</v>
      </c>
      <c r="L26" s="77">
        <f>IF(RES_hh_tesh!L26=0,0,RES_hh_tesh!L26/RES_summary!L$19)</f>
        <v>15.27024084581152</v>
      </c>
      <c r="M26" s="77">
        <f>IF(RES_hh_tesh!M26=0,0,RES_hh_tesh!M26/RES_summary!M$19)</f>
        <v>15.210216157106622</v>
      </c>
      <c r="N26" s="77">
        <f>IF(RES_hh_tesh!N26=0,0,RES_hh_tesh!N26/RES_summary!N$19)</f>
        <v>15.171507574644654</v>
      </c>
      <c r="O26" s="77">
        <f>IF(RES_hh_tesh!O26=0,0,RES_hh_tesh!O26/RES_summary!O$19)</f>
        <v>15.416789314974608</v>
      </c>
      <c r="P26" s="77">
        <f>IF(RES_hh_tesh!P26=0,0,RES_hh_tesh!P26/RES_summary!P$19)</f>
        <v>15.601909038080192</v>
      </c>
      <c r="Q26" s="77">
        <f>IF(RES_hh_tesh!Q26=0,0,RES_hh_tesh!Q26/RES_summary!Q$19)</f>
        <v>15.878393266490157</v>
      </c>
      <c r="R26" s="77">
        <f>IF(RES_hh_tesh!R26=0,0,RES_hh_tesh!R26/RES_summary!R$19)</f>
        <v>16.13136627367804</v>
      </c>
      <c r="S26" s="77">
        <f>IF(RES_hh_tesh!S26=0,0,RES_hh_tesh!S26/RES_summary!S$19)</f>
        <v>16.135746440604315</v>
      </c>
      <c r="T26" s="77">
        <f>IF(RES_hh_tesh!T26=0,0,RES_hh_tesh!T26/RES_summary!T$19)</f>
        <v>16.071458208823667</v>
      </c>
      <c r="U26" s="77">
        <f>IF(RES_hh_tesh!U26=0,0,RES_hh_tesh!U26/RES_summary!U$19)</f>
        <v>16.112635149436365</v>
      </c>
      <c r="V26" s="77">
        <f>IF(RES_hh_tesh!V26=0,0,RES_hh_tesh!V26/RES_summary!V$19)</f>
        <v>16.000344594975228</v>
      </c>
      <c r="W26" s="77">
        <f>IF(RES_hh_tesh!W26=0,0,RES_hh_tesh!W26/RES_summary!W$19)</f>
        <v>15.838844944463526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4.8770659037338122</v>
      </c>
      <c r="C27" s="69">
        <f>IF(RES_hh_tesh!C27=0,0,RES_hh_tesh!C27/RES_summary!C$19)</f>
        <v>5.1599746973027187</v>
      </c>
      <c r="D27" s="69">
        <f>IF(RES_hh_tesh!D27=0,0,RES_hh_tesh!D27/RES_summary!D$19)</f>
        <v>5.2203222182656601</v>
      </c>
      <c r="E27" s="69">
        <f>IF(RES_hh_tesh!E27=0,0,RES_hh_tesh!E27/RES_summary!E$19)</f>
        <v>5.2719551364580246</v>
      </c>
      <c r="F27" s="69">
        <f>IF(RES_hh_tesh!F27=0,0,RES_hh_tesh!F27/RES_summary!F$19)</f>
        <v>5.4283046142577467</v>
      </c>
      <c r="G27" s="69">
        <f>IF(RES_hh_tesh!G27=0,0,RES_hh_tesh!G27/RES_summary!G$19)</f>
        <v>5.2175396123421871</v>
      </c>
      <c r="H27" s="69">
        <f>IF(RES_hh_tesh!H27=0,0,RES_hh_tesh!H27/RES_summary!H$19)</f>
        <v>4.7902593518096532</v>
      </c>
      <c r="I27" s="69">
        <f>IF(RES_hh_tesh!I27=0,0,RES_hh_tesh!I27/RES_summary!I$19)</f>
        <v>4.650499461952978</v>
      </c>
      <c r="J27" s="69">
        <f>IF(RES_hh_tesh!J27=0,0,RES_hh_tesh!J27/RES_summary!J$19)</f>
        <v>4.233001646211199</v>
      </c>
      <c r="K27" s="69">
        <f>IF(RES_hh_tesh!K27=0,0,RES_hh_tesh!K27/RES_summary!K$19)</f>
        <v>4.2347232414743887</v>
      </c>
      <c r="L27" s="69">
        <f>IF(RES_hh_tesh!L27=0,0,RES_hh_tesh!L27/RES_summary!L$19)</f>
        <v>4.0843749040612005</v>
      </c>
      <c r="M27" s="69">
        <f>IF(RES_hh_tesh!M27=0,0,RES_hh_tesh!M27/RES_summary!M$19)</f>
        <v>4.3101872017742542</v>
      </c>
      <c r="N27" s="69">
        <f>IF(RES_hh_tesh!N27=0,0,RES_hh_tesh!N27/RES_summary!N$19)</f>
        <v>3.7588865778605904</v>
      </c>
      <c r="O27" s="69">
        <f>IF(RES_hh_tesh!O27=0,0,RES_hh_tesh!O27/RES_summary!O$19)</f>
        <v>3.8690829632684514</v>
      </c>
      <c r="P27" s="69">
        <f>IF(RES_hh_tesh!P27=0,0,RES_hh_tesh!P27/RES_summary!P$19)</f>
        <v>4.2346514144430776</v>
      </c>
      <c r="Q27" s="69">
        <f>IF(RES_hh_tesh!Q27=0,0,RES_hh_tesh!Q27/RES_summary!Q$19)</f>
        <v>4.1217433546588884</v>
      </c>
      <c r="R27" s="69">
        <f>IF(RES_hh_tesh!R27=0,0,RES_hh_tesh!R27/RES_summary!R$19)</f>
        <v>4.1095600919625745</v>
      </c>
      <c r="S27" s="69">
        <f>IF(RES_hh_tesh!S27=0,0,RES_hh_tesh!S27/RES_summary!S$19)</f>
        <v>4.3383738893785617</v>
      </c>
      <c r="T27" s="69">
        <f>IF(RES_hh_tesh!T27=0,0,RES_hh_tesh!T27/RES_summary!T$19)</f>
        <v>4.0603603538688251</v>
      </c>
      <c r="U27" s="69">
        <f>IF(RES_hh_tesh!U27=0,0,RES_hh_tesh!U27/RES_summary!U$19)</f>
        <v>4.6902656837036476</v>
      </c>
      <c r="V27" s="69">
        <f>IF(RES_hh_tesh!V27=0,0,RES_hh_tesh!V27/RES_summary!V$19)</f>
        <v>4.8194006995138103</v>
      </c>
      <c r="W27" s="69">
        <f>IF(RES_hh_tesh!W27=0,0,RES_hh_tesh!W27/RES_summary!W$19)</f>
        <v>4.7303304103470349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5.0205904417525105</v>
      </c>
      <c r="C29" s="72">
        <f>IF(RES_hh_tesh!C29=0,0,RES_hh_tesh!C29/RES_summary!C$19)</f>
        <v>5.1075416896430372</v>
      </c>
      <c r="D29" s="72">
        <f>IF(RES_hh_tesh!D29=0,0,RES_hh_tesh!D29/RES_summary!D$19)</f>
        <v>5.1269459912269157</v>
      </c>
      <c r="E29" s="72">
        <f>IF(RES_hh_tesh!E29=0,0,RES_hh_tesh!E29/RES_summary!E$19)</f>
        <v>5.3377510843108045</v>
      </c>
      <c r="F29" s="72">
        <f>IF(RES_hh_tesh!F29=0,0,RES_hh_tesh!F29/RES_summary!F$19)</f>
        <v>5.4536192694337817</v>
      </c>
      <c r="G29" s="72">
        <f>IF(RES_hh_tesh!G29=0,0,RES_hh_tesh!G29/RES_summary!G$19)</f>
        <v>5.2353682757097486</v>
      </c>
      <c r="H29" s="72">
        <f>IF(RES_hh_tesh!H29=0,0,RES_hh_tesh!H29/RES_summary!H$19)</f>
        <v>4.7046721333070556</v>
      </c>
      <c r="I29" s="72">
        <f>IF(RES_hh_tesh!I29=0,0,RES_hh_tesh!I29/RES_summary!I$19)</f>
        <v>4.7448794513734516</v>
      </c>
      <c r="J29" s="72">
        <f>IF(RES_hh_tesh!J29=0,0,RES_hh_tesh!J29/RES_summary!J$19)</f>
        <v>4.272529302039489</v>
      </c>
      <c r="K29" s="72">
        <f>IF(RES_hh_tesh!K29=0,0,RES_hh_tesh!K29/RES_summary!K$19)</f>
        <v>4.1968206219923552</v>
      </c>
      <c r="L29" s="72">
        <f>IF(RES_hh_tesh!L29=0,0,RES_hh_tesh!L29/RES_summary!L$19)</f>
        <v>4.0799045414531143</v>
      </c>
      <c r="M29" s="72">
        <f>IF(RES_hh_tesh!M29=0,0,RES_hh_tesh!M29/RES_summary!M$19)</f>
        <v>4.168845274659029</v>
      </c>
      <c r="N29" s="72">
        <f>IF(RES_hh_tesh!N29=0,0,RES_hh_tesh!N29/RES_summary!N$19)</f>
        <v>3.9448078376166364</v>
      </c>
      <c r="O29" s="72">
        <f>IF(RES_hh_tesh!O29=0,0,RES_hh_tesh!O29/RES_summary!O$19)</f>
        <v>3.9506934070240098</v>
      </c>
      <c r="P29" s="72">
        <f>IF(RES_hh_tesh!P29=0,0,RES_hh_tesh!P29/RES_summary!P$19)</f>
        <v>3.9989955884873942</v>
      </c>
      <c r="Q29" s="72">
        <f>IF(RES_hh_tesh!Q29=0,0,RES_hh_tesh!Q29/RES_summary!Q$19)</f>
        <v>4.1595417781648072</v>
      </c>
      <c r="R29" s="72">
        <f>IF(RES_hh_tesh!R29=0,0,RES_hh_tesh!R29/RES_summary!R$19)</f>
        <v>4.1846721846263586</v>
      </c>
      <c r="S29" s="72">
        <f>IF(RES_hh_tesh!S29=0,0,RES_hh_tesh!S29/RES_summary!S$19)</f>
        <v>4.2403252565005358</v>
      </c>
      <c r="T29" s="72">
        <f>IF(RES_hh_tesh!T29=0,0,RES_hh_tesh!T29/RES_summary!T$19)</f>
        <v>4.3106932610666471</v>
      </c>
      <c r="U29" s="72">
        <f>IF(RES_hh_tesh!U29=0,0,RES_hh_tesh!U29/RES_summary!U$19)</f>
        <v>4.6919521991935529</v>
      </c>
      <c r="V29" s="72">
        <f>IF(RES_hh_tesh!V29=0,0,RES_hh_tesh!V29/RES_summary!V$19)</f>
        <v>4.4530738552341322</v>
      </c>
      <c r="W29" s="72">
        <f>IF(RES_hh_tesh!W29=0,0,RES_hh_tesh!W29/RES_summary!W$19)</f>
        <v>4.7757494650076913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0</v>
      </c>
      <c r="C30" s="72">
        <f>IF(RES_hh_tesh!C30=0,0,RES_hh_tesh!C30/RES_summary!C$19)</f>
        <v>0</v>
      </c>
      <c r="D30" s="72">
        <f>IF(RES_hh_tesh!D30=0,0,RES_hh_tesh!D30/RES_summary!D$19)</f>
        <v>0</v>
      </c>
      <c r="E30" s="72">
        <f>IF(RES_hh_tesh!E30=0,0,RES_hh_tesh!E30/RES_summary!E$19)</f>
        <v>0</v>
      </c>
      <c r="F30" s="72">
        <f>IF(RES_hh_tesh!F30=0,0,RES_hh_tesh!F30/RES_summary!F$19)</f>
        <v>0</v>
      </c>
      <c r="G30" s="72">
        <f>IF(RES_hh_tesh!G30=0,0,RES_hh_tesh!G30/RES_summary!G$19)</f>
        <v>0</v>
      </c>
      <c r="H30" s="72">
        <f>IF(RES_hh_tesh!H30=0,0,RES_hh_tesh!H30/RES_summary!H$19)</f>
        <v>0</v>
      </c>
      <c r="I30" s="72">
        <f>IF(RES_hh_tesh!I30=0,0,RES_hh_tesh!I30/RES_summary!I$19)</f>
        <v>0</v>
      </c>
      <c r="J30" s="72">
        <f>IF(RES_hh_tesh!J30=0,0,RES_hh_tesh!J30/RES_summary!J$19)</f>
        <v>0</v>
      </c>
      <c r="K30" s="72">
        <f>IF(RES_hh_tesh!K30=0,0,RES_hh_tesh!K30/RES_summary!K$19)</f>
        <v>0</v>
      </c>
      <c r="L30" s="72">
        <f>IF(RES_hh_tesh!L30=0,0,RES_hh_tesh!L30/RES_summary!L$19)</f>
        <v>0</v>
      </c>
      <c r="M30" s="72">
        <f>IF(RES_hh_tesh!M30=0,0,RES_hh_tesh!M30/RES_summary!M$19)</f>
        <v>0</v>
      </c>
      <c r="N30" s="72">
        <f>IF(RES_hh_tesh!N30=0,0,RES_hh_tesh!N30/RES_summary!N$19)</f>
        <v>0</v>
      </c>
      <c r="O30" s="72">
        <f>IF(RES_hh_tesh!O30=0,0,RES_hh_tesh!O30/RES_summary!O$19)</f>
        <v>0</v>
      </c>
      <c r="P30" s="72">
        <f>IF(RES_hh_tesh!P30=0,0,RES_hh_tesh!P30/RES_summary!P$19)</f>
        <v>0</v>
      </c>
      <c r="Q30" s="72">
        <f>IF(RES_hh_tesh!Q30=0,0,RES_hh_tesh!Q30/RES_summary!Q$19)</f>
        <v>0</v>
      </c>
      <c r="R30" s="72">
        <f>IF(RES_hh_tesh!R30=0,0,RES_hh_tesh!R30/RES_summary!R$19)</f>
        <v>0</v>
      </c>
      <c r="S30" s="72">
        <f>IF(RES_hh_tesh!S30=0,0,RES_hh_tesh!S30/RES_summary!S$19)</f>
        <v>0</v>
      </c>
      <c r="T30" s="72">
        <f>IF(RES_hh_tesh!T30=0,0,RES_hh_tesh!T30/RES_summary!T$19)</f>
        <v>0</v>
      </c>
      <c r="U30" s="72">
        <f>IF(RES_hh_tesh!U30=0,0,RES_hh_tesh!U30/RES_summary!U$19)</f>
        <v>0</v>
      </c>
      <c r="V30" s="72">
        <f>IF(RES_hh_tesh!V30=0,0,RES_hh_tesh!V30/RES_summary!V$19)</f>
        <v>0</v>
      </c>
      <c r="W30" s="72">
        <f>IF(RES_hh_tesh!W30=0,0,RES_hh_tesh!W30/RES_summary!W$19)</f>
        <v>0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4.5169158435328738</v>
      </c>
      <c r="C32" s="77">
        <f>IF(RES_hh_tesh!C32=0,0,RES_hh_tesh!C32/RES_summary!C$19)</f>
        <v>5.2752844603255662</v>
      </c>
      <c r="D32" s="77">
        <f>IF(RES_hh_tesh!D32=0,0,RES_hh_tesh!D32/RES_summary!D$19)</f>
        <v>5.4075393645335517</v>
      </c>
      <c r="E32" s="77">
        <f>IF(RES_hh_tesh!E32=0,0,RES_hh_tesh!E32/RES_summary!E$19)</f>
        <v>5.1478301805701463</v>
      </c>
      <c r="F32" s="77">
        <f>IF(RES_hh_tesh!F32=0,0,RES_hh_tesh!F32/RES_summary!F$19)</f>
        <v>5.3840798488868495</v>
      </c>
      <c r="G32" s="77">
        <f>IF(RES_hh_tesh!G32=0,0,RES_hh_tesh!G32/RES_summary!G$19)</f>
        <v>5.1877955975740102</v>
      </c>
      <c r="H32" s="77">
        <f>IF(RES_hh_tesh!H32=0,0,RES_hh_tesh!H32/RES_summary!H$19)</f>
        <v>4.9331908059444443</v>
      </c>
      <c r="I32" s="77">
        <f>IF(RES_hh_tesh!I32=0,0,RES_hh_tesh!I32/RES_summary!I$19)</f>
        <v>4.4890465521250027</v>
      </c>
      <c r="J32" s="77">
        <f>IF(RES_hh_tesh!J32=0,0,RES_hh_tesh!J32/RES_summary!J$19)</f>
        <v>4.1619762880731539</v>
      </c>
      <c r="K32" s="77">
        <f>IF(RES_hh_tesh!K32=0,0,RES_hh_tesh!K32/RES_summary!K$19)</f>
        <v>4.3009451693882426</v>
      </c>
      <c r="L32" s="77">
        <f>IF(RES_hh_tesh!L32=0,0,RES_hh_tesh!L32/RES_summary!L$19)</f>
        <v>4.0921557617758788</v>
      </c>
      <c r="M32" s="77">
        <f>IF(RES_hh_tesh!M32=0,0,RES_hh_tesh!M32/RES_summary!M$19)</f>
        <v>4.5575638036034523</v>
      </c>
      <c r="N32" s="77">
        <f>IF(RES_hh_tesh!N32=0,0,RES_hh_tesh!N32/RES_summary!N$19)</f>
        <v>3.4224655445864403</v>
      </c>
      <c r="O32" s="77">
        <f>IF(RES_hh_tesh!O32=0,0,RES_hh_tesh!O32/RES_summary!O$19)</f>
        <v>3.7328530026782376</v>
      </c>
      <c r="P32" s="77">
        <f>IF(RES_hh_tesh!P32=0,0,RES_hh_tesh!P32/RES_summary!P$19)</f>
        <v>4.5870387594249777</v>
      </c>
      <c r="Q32" s="77">
        <f>IF(RES_hh_tesh!Q32=0,0,RES_hh_tesh!Q32/RES_summary!Q$19)</f>
        <v>4.0683249846017029</v>
      </c>
      <c r="R32" s="77">
        <f>IF(RES_hh_tesh!R32=0,0,RES_hh_tesh!R32/RES_summary!R$19)</f>
        <v>4.0081830283116568</v>
      </c>
      <c r="S32" s="77">
        <f>IF(RES_hh_tesh!S32=0,0,RES_hh_tesh!S32/RES_summary!S$19)</f>
        <v>4.4656791908005218</v>
      </c>
      <c r="T32" s="77">
        <f>IF(RES_hh_tesh!T32=0,0,RES_hh_tesh!T32/RES_summary!T$19)</f>
        <v>3.7605145076174562</v>
      </c>
      <c r="U32" s="77">
        <f>IF(RES_hh_tesh!U32=0,0,RES_hh_tesh!U32/RES_summary!U$19)</f>
        <v>4.688276984457608</v>
      </c>
      <c r="V32" s="77">
        <f>IF(RES_hh_tesh!V32=0,0,RES_hh_tesh!V32/RES_summary!V$19)</f>
        <v>5.2254389269390416</v>
      </c>
      <c r="W32" s="77">
        <f>IF(RES_hh_tesh!W32=0,0,RES_hh_tesh!W32/RES_summary!W$19)</f>
        <v>4.6841028315962072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18.709521580769067</v>
      </c>
      <c r="C3" s="65">
        <f>IF(RES_hh_emih!C3=0,0,RES_hh_emih!C3/RES_summary!C$19)</f>
        <v>18.38374995494031</v>
      </c>
      <c r="D3" s="65">
        <f>IF(RES_hh_emih!D3=0,0,RES_hh_emih!D3/RES_summary!D$19)</f>
        <v>18.290278334999304</v>
      </c>
      <c r="E3" s="65">
        <f>IF(RES_hh_emih!E3=0,0,RES_hh_emih!E3/RES_summary!E$19)</f>
        <v>18.45547460236596</v>
      </c>
      <c r="F3" s="65">
        <f>IF(RES_hh_emih!F3=0,0,RES_hh_emih!F3/RES_summary!F$19)</f>
        <v>16.123105696477328</v>
      </c>
      <c r="G3" s="65">
        <f>IF(RES_hh_emih!G3=0,0,RES_hh_emih!G3/RES_summary!G$19)</f>
        <v>13.665006117091291</v>
      </c>
      <c r="H3" s="65">
        <f>IF(RES_hh_emih!H3=0,0,RES_hh_emih!H3/RES_summary!H$19)</f>
        <v>13.5540157674087</v>
      </c>
      <c r="I3" s="65">
        <f>IF(RES_hh_emih!I3=0,0,RES_hh_emih!I3/RES_summary!I$19)</f>
        <v>12.379860667317722</v>
      </c>
      <c r="J3" s="65">
        <f>IF(RES_hh_emih!J3=0,0,RES_hh_emih!J3/RES_summary!J$19)</f>
        <v>10.271376942648539</v>
      </c>
      <c r="K3" s="65">
        <f>IF(RES_hh_emih!K3=0,0,RES_hh_emih!K3/RES_summary!K$19)</f>
        <v>10.832343171336959</v>
      </c>
      <c r="L3" s="65">
        <f>IF(RES_hh_emih!L3=0,0,RES_hh_emih!L3/RES_summary!L$19)</f>
        <v>8.9632634498143631</v>
      </c>
      <c r="M3" s="65">
        <f>IF(RES_hh_emih!M3=0,0,RES_hh_emih!M3/RES_summary!M$19)</f>
        <v>9.8199027607645402</v>
      </c>
      <c r="N3" s="65">
        <f>IF(RES_hh_emih!N3=0,0,RES_hh_emih!N3/RES_summary!N$19)</f>
        <v>9.2112298821263767</v>
      </c>
      <c r="O3" s="65">
        <f>IF(RES_hh_emih!O3=0,0,RES_hh_emih!O3/RES_summary!O$19)</f>
        <v>7.4689308781154651</v>
      </c>
      <c r="P3" s="65">
        <f>IF(RES_hh_emih!P3=0,0,RES_hh_emih!P3/RES_summary!P$19)</f>
        <v>6.7003450513262015</v>
      </c>
      <c r="Q3" s="65">
        <f>IF(RES_hh_emih!Q3=0,0,RES_hh_emih!Q3/RES_summary!Q$19)</f>
        <v>7.7971996564449428</v>
      </c>
      <c r="R3" s="65">
        <f>IF(RES_hh_emih!R3=0,0,RES_hh_emih!R3/RES_summary!R$19)</f>
        <v>7.8413662247572145</v>
      </c>
      <c r="S3" s="65">
        <f>IF(RES_hh_emih!S3=0,0,RES_hh_emih!S3/RES_summary!S$19)</f>
        <v>7.5548447460234085</v>
      </c>
      <c r="T3" s="65">
        <f>IF(RES_hh_emih!T3=0,0,RES_hh_emih!T3/RES_summary!T$19)</f>
        <v>5.9919207895913909</v>
      </c>
      <c r="U3" s="65">
        <f>IF(RES_hh_emih!U3=0,0,RES_hh_emih!U3/RES_summary!U$19)</f>
        <v>6.7728547357346649</v>
      </c>
      <c r="V3" s="65">
        <f>IF(RES_hh_emih!V3=0,0,RES_hh_emih!V3/RES_summary!V$19)</f>
        <v>6.5485707332451595</v>
      </c>
      <c r="W3" s="65">
        <f>IF(RES_hh_emih!W3=0,0,RES_hh_emih!W3/RES_summary!W$19)</f>
        <v>5.8035861162084093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16.777156345508647</v>
      </c>
      <c r="C4" s="69">
        <f>IF(RES_hh_emih!C4=0,0,RES_hh_emih!C4/RES_summary!C$19)</f>
        <v>16.525791734975044</v>
      </c>
      <c r="D4" s="69">
        <f>IF(RES_hh_emih!D4=0,0,RES_hh_emih!D4/RES_summary!D$19)</f>
        <v>16.454851089764503</v>
      </c>
      <c r="E4" s="69">
        <f>IF(RES_hh_emih!E4=0,0,RES_hh_emih!E4/RES_summary!E$19)</f>
        <v>16.580664277152117</v>
      </c>
      <c r="F4" s="69">
        <f>IF(RES_hh_emih!F4=0,0,RES_hh_emih!F4/RES_summary!F$19)</f>
        <v>14.273337594106099</v>
      </c>
      <c r="G4" s="69">
        <f>IF(RES_hh_emih!G4=0,0,RES_hh_emih!G4/RES_summary!G$19)</f>
        <v>11.887845765611813</v>
      </c>
      <c r="H4" s="69">
        <f>IF(RES_hh_emih!H4=0,0,RES_hh_emih!H4/RES_summary!H$19)</f>
        <v>11.867567902764005</v>
      </c>
      <c r="I4" s="69">
        <f>IF(RES_hh_emih!I4=0,0,RES_hh_emih!I4/RES_summary!I$19)</f>
        <v>10.6590839648353</v>
      </c>
      <c r="J4" s="69">
        <f>IF(RES_hh_emih!J4=0,0,RES_hh_emih!J4/RES_summary!J$19)</f>
        <v>8.6871387244765472</v>
      </c>
      <c r="K4" s="69">
        <f>IF(RES_hh_emih!K4=0,0,RES_hh_emih!K4/RES_summary!K$19)</f>
        <v>9.2931497936369603</v>
      </c>
      <c r="L4" s="69">
        <f>IF(RES_hh_emih!L4=0,0,RES_hh_emih!L4/RES_summary!L$19)</f>
        <v>7.4742022733334199</v>
      </c>
      <c r="M4" s="69">
        <f>IF(RES_hh_emih!M4=0,0,RES_hh_emih!M4/RES_summary!M$19)</f>
        <v>8.3236235273908044</v>
      </c>
      <c r="N4" s="69">
        <f>IF(RES_hh_emih!N4=0,0,RES_hh_emih!N4/RES_summary!N$19)</f>
        <v>7.7780559840506962</v>
      </c>
      <c r="O4" s="69">
        <f>IF(RES_hh_emih!O4=0,0,RES_hh_emih!O4/RES_summary!O$19)</f>
        <v>6.0778966445936344</v>
      </c>
      <c r="P4" s="69">
        <f>IF(RES_hh_emih!P4=0,0,RES_hh_emih!P4/RES_summary!P$19)</f>
        <v>5.3335803739603627</v>
      </c>
      <c r="Q4" s="69">
        <f>IF(RES_hh_emih!Q4=0,0,RES_hh_emih!Q4/RES_summary!Q$19)</f>
        <v>6.3978267671392546</v>
      </c>
      <c r="R4" s="69">
        <f>IF(RES_hh_emih!R4=0,0,RES_hh_emih!R4/RES_summary!R$19)</f>
        <v>6.4446135072322654</v>
      </c>
      <c r="S4" s="69">
        <f>IF(RES_hh_emih!S4=0,0,RES_hh_emih!S4/RES_summary!S$19)</f>
        <v>6.1558171448585259</v>
      </c>
      <c r="T4" s="69">
        <f>IF(RES_hh_emih!T4=0,0,RES_hh_emih!T4/RES_summary!T$19)</f>
        <v>4.6244302065615264</v>
      </c>
      <c r="U4" s="69">
        <f>IF(RES_hh_emih!U4=0,0,RES_hh_emih!U4/RES_summary!U$19)</f>
        <v>5.20316384404647</v>
      </c>
      <c r="V4" s="69">
        <f>IF(RES_hh_emih!V4=0,0,RES_hh_emih!V4/RES_summary!V$19)</f>
        <v>5.0819650757383235</v>
      </c>
      <c r="W4" s="69">
        <f>IF(RES_hh_emih!W4=0,0,RES_hh_emih!W4/RES_summary!W$19)</f>
        <v>4.3689838102188912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15.109730656704356</v>
      </c>
      <c r="C6" s="72">
        <f>IF(RES_hh_emih!C6=0,0,RES_hh_emih!C6/RES_summary!C$19)</f>
        <v>15.008388527050519</v>
      </c>
      <c r="D6" s="72">
        <f>IF(RES_hh_emih!D6=0,0,RES_hh_emih!D6/RES_summary!D$19)</f>
        <v>14.839752675735966</v>
      </c>
      <c r="E6" s="72">
        <f>IF(RES_hh_emih!E6=0,0,RES_hh_emih!E6/RES_summary!E$19)</f>
        <v>15.807430535462727</v>
      </c>
      <c r="F6" s="72">
        <f>IF(RES_hh_emih!F6=0,0,RES_hh_emih!F6/RES_summary!F$19)</f>
        <v>14.774855438357198</v>
      </c>
      <c r="G6" s="72">
        <f>IF(RES_hh_emih!G6=0,0,RES_hh_emih!G6/RES_summary!G$19)</f>
        <v>14.145378503325057</v>
      </c>
      <c r="H6" s="72">
        <f>IF(RES_hh_emih!H6=0,0,RES_hh_emih!H6/RES_summary!H$19)</f>
        <v>9.1671264492732583</v>
      </c>
      <c r="I6" s="72">
        <f>IF(RES_hh_emih!I6=0,0,RES_hh_emih!I6/RES_summary!I$19)</f>
        <v>9.7414388818104847</v>
      </c>
      <c r="J6" s="72">
        <f>IF(RES_hh_emih!J6=0,0,RES_hh_emih!J6/RES_summary!J$19)</f>
        <v>8.9780125229093759</v>
      </c>
      <c r="K6" s="72">
        <f>IF(RES_hh_emih!K6=0,0,RES_hh_emih!K6/RES_summary!K$19)</f>
        <v>9.761008189565656</v>
      </c>
      <c r="L6" s="72">
        <f>IF(RES_hh_emih!L6=0,0,RES_hh_emih!L6/RES_summary!L$19)</f>
        <v>8.1199456778240346</v>
      </c>
      <c r="M6" s="72">
        <f>IF(RES_hh_emih!M6=0,0,RES_hh_emih!M6/RES_summary!M$19)</f>
        <v>8.9610352793324086</v>
      </c>
      <c r="N6" s="72">
        <f>IF(RES_hh_emih!N6=0,0,RES_hh_emih!N6/RES_summary!N$19)</f>
        <v>8.2246499157125683</v>
      </c>
      <c r="O6" s="72">
        <f>IF(RES_hh_emih!O6=0,0,RES_hh_emih!O6/RES_summary!O$19)</f>
        <v>6.5845330647469238</v>
      </c>
      <c r="P6" s="72">
        <f>IF(RES_hh_emih!P6=0,0,RES_hh_emih!P6/RES_summary!P$19)</f>
        <v>5.9109311567131666</v>
      </c>
      <c r="Q6" s="72">
        <f>IF(RES_hh_emih!Q6=0,0,RES_hh_emih!Q6/RES_summary!Q$19)</f>
        <v>7.2779458500745333</v>
      </c>
      <c r="R6" s="72">
        <f>IF(RES_hh_emih!R6=0,0,RES_hh_emih!R6/RES_summary!R$19)</f>
        <v>8.2893218458323972</v>
      </c>
      <c r="S6" s="72">
        <f>IF(RES_hh_emih!S6=0,0,RES_hh_emih!S6/RES_summary!S$19)</f>
        <v>8.0285714016652623</v>
      </c>
      <c r="T6" s="72">
        <f>IF(RES_hh_emih!T6=0,0,RES_hh_emih!T6/RES_summary!T$19)</f>
        <v>6.9502002177555786</v>
      </c>
      <c r="U6" s="72">
        <f>IF(RES_hh_emih!U6=0,0,RES_hh_emih!U6/RES_summary!U$19)</f>
        <v>8.7954098534272003</v>
      </c>
      <c r="V6" s="72">
        <f>IF(RES_hh_emih!V6=0,0,RES_hh_emih!V6/RES_summary!V$19)</f>
        <v>8.9001685136885644</v>
      </c>
      <c r="W6" s="72">
        <f>IF(RES_hh_emih!W6=0,0,RES_hh_emih!W6/RES_summary!W$19)</f>
        <v>8.8537107091429519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18.696074526814026</v>
      </c>
      <c r="C7" s="72">
        <f>IF(RES_hh_emih!C7=0,0,RES_hh_emih!C7/RES_summary!C$19)</f>
        <v>18.500540370255127</v>
      </c>
      <c r="D7" s="72">
        <f>IF(RES_hh_emih!D7=0,0,RES_hh_emih!D7/RES_summary!D$19)</f>
        <v>18.756007611846783</v>
      </c>
      <c r="E7" s="72">
        <f>IF(RES_hh_emih!E7=0,0,RES_hh_emih!E7/RES_summary!E$19)</f>
        <v>18.867075877433567</v>
      </c>
      <c r="F7" s="72">
        <f>IF(RES_hh_emih!F7=0,0,RES_hh_emih!F7/RES_summary!F$19)</f>
        <v>16.121595655814343</v>
      </c>
      <c r="G7" s="72">
        <f>IF(RES_hh_emih!G7=0,0,RES_hh_emih!G7/RES_summary!G$19)</f>
        <v>13.102930082724608</v>
      </c>
      <c r="H7" s="72">
        <f>IF(RES_hh_emih!H7=0,0,RES_hh_emih!H7/RES_summary!H$19)</f>
        <v>14.899814792741456</v>
      </c>
      <c r="I7" s="72">
        <f>IF(RES_hh_emih!I7=0,0,RES_hh_emih!I7/RES_summary!I$19)</f>
        <v>13.225131507098565</v>
      </c>
      <c r="J7" s="72">
        <f>IF(RES_hh_emih!J7=0,0,RES_hh_emih!J7/RES_summary!J$19)</f>
        <v>10.717311959239167</v>
      </c>
      <c r="K7" s="72">
        <f>IF(RES_hh_emih!K7=0,0,RES_hh_emih!K7/RES_summary!K$19)</f>
        <v>11.691415087994374</v>
      </c>
      <c r="L7" s="72">
        <f>IF(RES_hh_emih!L7=0,0,RES_hh_emih!L7/RES_summary!L$19)</f>
        <v>9.3591616354507305</v>
      </c>
      <c r="M7" s="72">
        <f>IF(RES_hh_emih!M7=0,0,RES_hh_emih!M7/RES_summary!M$19)</f>
        <v>10.622026909019439</v>
      </c>
      <c r="N7" s="72">
        <f>IF(RES_hh_emih!N7=0,0,RES_hh_emih!N7/RES_summary!N$19)</f>
        <v>10.146811752275827</v>
      </c>
      <c r="O7" s="72">
        <f>IF(RES_hh_emih!O7=0,0,RES_hh_emih!O7/RES_summary!O$19)</f>
        <v>8.1061069076093926</v>
      </c>
      <c r="P7" s="72">
        <f>IF(RES_hh_emih!P7=0,0,RES_hh_emih!P7/RES_summary!P$19)</f>
        <v>7.2218282579247211</v>
      </c>
      <c r="Q7" s="72">
        <f>IF(RES_hh_emih!Q7=0,0,RES_hh_emih!Q7/RES_summary!Q$19)</f>
        <v>8.9873088267887269</v>
      </c>
      <c r="R7" s="72">
        <f>IF(RES_hh_emih!R7=0,0,RES_hh_emih!R7/RES_summary!R$19)</f>
        <v>9.3466049741940065</v>
      </c>
      <c r="S7" s="72">
        <f>IF(RES_hh_emih!S7=0,0,RES_hh_emih!S7/RES_summary!S$19)</f>
        <v>9.8401975543042308</v>
      </c>
      <c r="T7" s="72">
        <f>IF(RES_hh_emih!T7=0,0,RES_hh_emih!T7/RES_summary!T$19)</f>
        <v>8.4815409190675908</v>
      </c>
      <c r="U7" s="72">
        <f>IF(RES_hh_emih!U7=0,0,RES_hh_emih!U7/RES_summary!U$19)</f>
        <v>10.30865709751448</v>
      </c>
      <c r="V7" s="72">
        <f>IF(RES_hh_emih!V7=0,0,RES_hh_emih!V7/RES_summary!V$19)</f>
        <v>10.629613832850083</v>
      </c>
      <c r="W7" s="72">
        <f>IF(RES_hh_emih!W7=0,0,RES_hh_emih!W7/RES_summary!W$19)</f>
        <v>9.0219339792479811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0</v>
      </c>
      <c r="C8" s="72">
        <f>IF(RES_hh_emih!C8=0,0,RES_hh_emih!C8/RES_summary!C$19)</f>
        <v>0</v>
      </c>
      <c r="D8" s="72">
        <f>IF(RES_hh_emih!D8=0,0,RES_hh_emih!D8/RES_summary!D$19)</f>
        <v>0</v>
      </c>
      <c r="E8" s="72">
        <f>IF(RES_hh_emih!E8=0,0,RES_hh_emih!E8/RES_summary!E$19)</f>
        <v>0</v>
      </c>
      <c r="F8" s="72">
        <f>IF(RES_hh_emih!F8=0,0,RES_hh_emih!F8/RES_summary!F$19)</f>
        <v>0</v>
      </c>
      <c r="G8" s="72">
        <f>IF(RES_hh_emih!G8=0,0,RES_hh_emih!G8/RES_summary!G$19)</f>
        <v>0</v>
      </c>
      <c r="H8" s="72">
        <f>IF(RES_hh_emih!H8=0,0,RES_hh_emih!H8/RES_summary!H$19)</f>
        <v>0</v>
      </c>
      <c r="I8" s="72">
        <f>IF(RES_hh_emih!I8=0,0,RES_hh_emih!I8/RES_summary!I$19)</f>
        <v>0</v>
      </c>
      <c r="J8" s="72">
        <f>IF(RES_hh_emih!J8=0,0,RES_hh_emih!J8/RES_summary!J$19)</f>
        <v>0</v>
      </c>
      <c r="K8" s="72">
        <f>IF(RES_hh_emih!K8=0,0,RES_hh_emih!K8/RES_summary!K$19)</f>
        <v>0</v>
      </c>
      <c r="L8" s="72">
        <f>IF(RES_hh_emih!L8=0,0,RES_hh_emih!L8/RES_summary!L$19)</f>
        <v>0</v>
      </c>
      <c r="M8" s="72">
        <f>IF(RES_hh_emih!M8=0,0,RES_hh_emih!M8/RES_summary!M$19)</f>
        <v>0</v>
      </c>
      <c r="N8" s="72">
        <f>IF(RES_hh_emih!N8=0,0,RES_hh_emih!N8/RES_summary!N$19)</f>
        <v>0</v>
      </c>
      <c r="O8" s="72">
        <f>IF(RES_hh_emih!O8=0,0,RES_hh_emih!O8/RES_summary!O$19)</f>
        <v>0</v>
      </c>
      <c r="P8" s="72">
        <f>IF(RES_hh_emih!P8=0,0,RES_hh_emih!P8/RES_summary!P$19)</f>
        <v>0</v>
      </c>
      <c r="Q8" s="72">
        <f>IF(RES_hh_emih!Q8=0,0,RES_hh_emih!Q8/RES_summary!Q$19)</f>
        <v>0</v>
      </c>
      <c r="R8" s="72">
        <f>IF(RES_hh_emih!R8=0,0,RES_hh_emih!R8/RES_summary!R$19)</f>
        <v>0</v>
      </c>
      <c r="S8" s="72">
        <f>IF(RES_hh_emih!S8=0,0,RES_hh_emih!S8/RES_summary!S$19)</f>
        <v>0</v>
      </c>
      <c r="T8" s="72">
        <f>IF(RES_hh_emih!T8=0,0,RES_hh_emih!T8/RES_summary!T$19)</f>
        <v>0</v>
      </c>
      <c r="U8" s="72">
        <f>IF(RES_hh_emih!U8=0,0,RES_hh_emih!U8/RES_summary!U$19)</f>
        <v>0</v>
      </c>
      <c r="V8" s="72">
        <f>IF(RES_hh_emih!V8=0,0,RES_hh_emih!V8/RES_summary!V$19)</f>
        <v>0</v>
      </c>
      <c r="W8" s="72">
        <f>IF(RES_hh_emih!W8=0,0,RES_hh_emih!W8/RES_summary!W$19)</f>
        <v>0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0.44275866143766257</v>
      </c>
      <c r="C17" s="69">
        <f>IF(RES_hh_emih!C17=0,0,RES_hh_emih!C17/RES_summary!C$19)</f>
        <v>0.40353598961735193</v>
      </c>
      <c r="D17" s="69">
        <f>IF(RES_hh_emih!D17=0,0,RES_hh_emih!D17/RES_summary!D$19)</f>
        <v>0.42135136465856698</v>
      </c>
      <c r="E17" s="69">
        <f>IF(RES_hh_emih!E17=0,0,RES_hh_emih!E17/RES_summary!E$19)</f>
        <v>0.4363033110744815</v>
      </c>
      <c r="F17" s="69">
        <f>IF(RES_hh_emih!F17=0,0,RES_hh_emih!F17/RES_summary!F$19)</f>
        <v>0.42350701238930866</v>
      </c>
      <c r="G17" s="69">
        <f>IF(RES_hh_emih!G17=0,0,RES_hh_emih!G17/RES_summary!G$19)</f>
        <v>0.43534087705594965</v>
      </c>
      <c r="H17" s="69">
        <f>IF(RES_hh_emih!H17=0,0,RES_hh_emih!H17/RES_summary!H$19)</f>
        <v>0.48449003182508604</v>
      </c>
      <c r="I17" s="69">
        <f>IF(RES_hh_emih!I17=0,0,RES_hh_emih!I17/RES_summary!I$19)</f>
        <v>0.50017071950578496</v>
      </c>
      <c r="J17" s="69">
        <f>IF(RES_hh_emih!J17=0,0,RES_hh_emih!J17/RES_summary!J$19)</f>
        <v>0.46693452311027145</v>
      </c>
      <c r="K17" s="69">
        <f>IF(RES_hh_emih!K17=0,0,RES_hh_emih!K17/RES_summary!K$19)</f>
        <v>0.45438101349061089</v>
      </c>
      <c r="L17" s="69">
        <f>IF(RES_hh_emih!L17=0,0,RES_hh_emih!L17/RES_summary!L$19)</f>
        <v>0.43758906686870064</v>
      </c>
      <c r="M17" s="69">
        <f>IF(RES_hh_emih!M17=0,0,RES_hh_emih!M17/RES_summary!M$19)</f>
        <v>0.42134285260666438</v>
      </c>
      <c r="N17" s="69">
        <f>IF(RES_hh_emih!N17=0,0,RES_hh_emih!N17/RES_summary!N$19)</f>
        <v>0.40506842004679999</v>
      </c>
      <c r="O17" s="69">
        <f>IF(RES_hh_emih!O17=0,0,RES_hh_emih!O17/RES_summary!O$19)</f>
        <v>0.39220181681930011</v>
      </c>
      <c r="P17" s="69">
        <f>IF(RES_hh_emih!P17=0,0,RES_hh_emih!P17/RES_summary!P$19)</f>
        <v>0.39843647261349097</v>
      </c>
      <c r="Q17" s="69">
        <f>IF(RES_hh_emih!Q17=0,0,RES_hh_emih!Q17/RES_summary!Q$19)</f>
        <v>0.41550696330396297</v>
      </c>
      <c r="R17" s="69">
        <f>IF(RES_hh_emih!R17=0,0,RES_hh_emih!R17/RES_summary!R$19)</f>
        <v>0.42694986186638645</v>
      </c>
      <c r="S17" s="69">
        <f>IF(RES_hh_emih!S17=0,0,RES_hh_emih!S17/RES_summary!S$19)</f>
        <v>0.43486856348348024</v>
      </c>
      <c r="T17" s="69">
        <f>IF(RES_hh_emih!T17=0,0,RES_hh_emih!T17/RES_summary!T$19)</f>
        <v>0.42548651081169525</v>
      </c>
      <c r="U17" s="69">
        <f>IF(RES_hh_emih!U17=0,0,RES_hh_emih!U17/RES_summary!U$19)</f>
        <v>0.55736213433769777</v>
      </c>
      <c r="V17" s="69">
        <f>IF(RES_hh_emih!V17=0,0,RES_hh_emih!V17/RES_summary!V$19)</f>
        <v>0.5388494169888679</v>
      </c>
      <c r="W17" s="69">
        <f>IF(RES_hh_emih!W17=0,0,RES_hh_emih!W17/RES_summary!W$19)</f>
        <v>0.48544734245160043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7.402396215337709</v>
      </c>
      <c r="C19" s="72">
        <f>IF(RES_hh_emih!C19=0,0,RES_hh_emih!C19/RES_summary!C$19)</f>
        <v>7.1281841943815403</v>
      </c>
      <c r="D19" s="72">
        <f>IF(RES_hh_emih!D19=0,0,RES_hh_emih!D19/RES_summary!D$19)</f>
        <v>7.6720872311752712</v>
      </c>
      <c r="E19" s="72">
        <f>IF(RES_hh_emih!E19=0,0,RES_hh_emih!E19/RES_summary!E$19)</f>
        <v>8.1268229837192916</v>
      </c>
      <c r="F19" s="72">
        <f>IF(RES_hh_emih!F19=0,0,RES_hh_emih!F19/RES_summary!F$19)</f>
        <v>8.3067207414307038</v>
      </c>
      <c r="G19" s="72">
        <f>IF(RES_hh_emih!G19=0,0,RES_hh_emih!G19/RES_summary!G$19)</f>
        <v>9.0795492382150886</v>
      </c>
      <c r="H19" s="72">
        <f>IF(RES_hh_emih!H19=0,0,RES_hh_emih!H19/RES_summary!H$19)</f>
        <v>9.0909999326599031</v>
      </c>
      <c r="I19" s="72">
        <f>IF(RES_hh_emih!I19=0,0,RES_hh_emih!I19/RES_summary!I$19)</f>
        <v>9.2844625640086988</v>
      </c>
      <c r="J19" s="72">
        <f>IF(RES_hh_emih!J19=0,0,RES_hh_emih!J19/RES_summary!J$19)</f>
        <v>9.4725783866937974</v>
      </c>
      <c r="K19" s="72">
        <f>IF(RES_hh_emih!K19=0,0,RES_hh_emih!K19/RES_summary!K$19)</f>
        <v>9.3996464952177927</v>
      </c>
      <c r="L19" s="72">
        <f>IF(RES_hh_emih!L19=0,0,RES_hh_emih!L19/RES_summary!L$19)</f>
        <v>9.0134850521965681</v>
      </c>
      <c r="M19" s="72">
        <f>IF(RES_hh_emih!M19=0,0,RES_hh_emih!M19/RES_summary!M$19)</f>
        <v>8.5601141260561544</v>
      </c>
      <c r="N19" s="72">
        <f>IF(RES_hh_emih!N19=0,0,RES_hh_emih!N19/RES_summary!N$19)</f>
        <v>7.7475546872687868</v>
      </c>
      <c r="O19" s="72">
        <f>IF(RES_hh_emih!O19=0,0,RES_hh_emih!O19/RES_summary!O$19)</f>
        <v>7.0013303371026989</v>
      </c>
      <c r="P19" s="72">
        <f>IF(RES_hh_emih!P19=0,0,RES_hh_emih!P19/RES_summary!P$19)</f>
        <v>7.618475808948312</v>
      </c>
      <c r="Q19" s="72">
        <f>IF(RES_hh_emih!Q19=0,0,RES_hh_emih!Q19/RES_summary!Q$19)</f>
        <v>6.7828634906911827</v>
      </c>
      <c r="R19" s="72">
        <f>IF(RES_hh_emih!R19=0,0,RES_hh_emih!R19/RES_summary!R$19)</f>
        <v>6.7359977754920886</v>
      </c>
      <c r="S19" s="72">
        <f>IF(RES_hh_emih!S19=0,0,RES_hh_emih!S19/RES_summary!S$19)</f>
        <v>6.7254377444468991</v>
      </c>
      <c r="T19" s="72">
        <f>IF(RES_hh_emih!T19=0,0,RES_hh_emih!T19/RES_summary!T$19)</f>
        <v>6.3293854326373813</v>
      </c>
      <c r="U19" s="72">
        <f>IF(RES_hh_emih!U19=0,0,RES_hh_emih!U19/RES_summary!U$19)</f>
        <v>5.9366050077372892</v>
      </c>
      <c r="V19" s="72">
        <f>IF(RES_hh_emih!V19=0,0,RES_hh_emih!V19/RES_summary!V$19)</f>
        <v>5.5271728096582358</v>
      </c>
      <c r="W19" s="72">
        <f>IF(RES_hh_emih!W19=0,0,RES_hh_emih!W19/RES_summary!W$19)</f>
        <v>6.7307558209188372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8.9038421512772334</v>
      </c>
      <c r="C20" s="72">
        <f>IF(RES_hh_emih!C20=0,0,RES_hh_emih!C20/RES_summary!C$19)</f>
        <v>8.1633124457760413</v>
      </c>
      <c r="D20" s="72">
        <f>IF(RES_hh_emih!D20=0,0,RES_hh_emih!D20/RES_summary!D$19)</f>
        <v>8.9197900269101353</v>
      </c>
      <c r="E20" s="72">
        <f>IF(RES_hh_emih!E20=0,0,RES_hh_emih!E20/RES_summary!E$19)</f>
        <v>9.7506507178381892</v>
      </c>
      <c r="F20" s="72">
        <f>IF(RES_hh_emih!F20=0,0,RES_hh_emih!F20/RES_summary!F$19)</f>
        <v>9.7669794925618021</v>
      </c>
      <c r="G20" s="72">
        <f>IF(RES_hh_emih!G20=0,0,RES_hh_emih!G20/RES_summary!G$19)</f>
        <v>10.090731282415835</v>
      </c>
      <c r="H20" s="72">
        <f>IF(RES_hh_emih!H20=0,0,RES_hh_emih!H20/RES_summary!H$19)</f>
        <v>11.362790503051372</v>
      </c>
      <c r="I20" s="72">
        <f>IF(RES_hh_emih!I20=0,0,RES_hh_emih!I20/RES_summary!I$19)</f>
        <v>11.958584954990309</v>
      </c>
      <c r="J20" s="72">
        <f>IF(RES_hh_emih!J20=0,0,RES_hh_emih!J20/RES_summary!J$19)</f>
        <v>11.37036560803169</v>
      </c>
      <c r="K20" s="72">
        <f>IF(RES_hh_emih!K20=0,0,RES_hh_emih!K20/RES_summary!K$19)</f>
        <v>11.244213608378724</v>
      </c>
      <c r="L20" s="72">
        <f>IF(RES_hh_emih!L20=0,0,RES_hh_emih!L20/RES_summary!L$19)</f>
        <v>10.881582690731946</v>
      </c>
      <c r="M20" s="72">
        <f>IF(RES_hh_emih!M20=0,0,RES_hh_emih!M20/RES_summary!M$19)</f>
        <v>10.273482473945272</v>
      </c>
      <c r="N20" s="72">
        <f>IF(RES_hh_emih!N20=0,0,RES_hh_emih!N20/RES_summary!N$19)</f>
        <v>9.3284463505108288</v>
      </c>
      <c r="O20" s="72">
        <f>IF(RES_hh_emih!O20=0,0,RES_hh_emih!O20/RES_summary!O$19)</f>
        <v>8.6140944500817742</v>
      </c>
      <c r="P20" s="72">
        <f>IF(RES_hh_emih!P20=0,0,RES_hh_emih!P20/RES_summary!P$19)</f>
        <v>8.9798185971489222</v>
      </c>
      <c r="Q20" s="72">
        <f>IF(RES_hh_emih!Q20=0,0,RES_hh_emih!Q20/RES_summary!Q$19)</f>
        <v>8.6306113445221619</v>
      </c>
      <c r="R20" s="72">
        <f>IF(RES_hh_emih!R20=0,0,RES_hh_emih!R20/RES_summary!R$19)</f>
        <v>8.3900209021883647</v>
      </c>
      <c r="S20" s="72">
        <f>IF(RES_hh_emih!S20=0,0,RES_hh_emih!S20/RES_summary!S$19)</f>
        <v>8.4117618308088495</v>
      </c>
      <c r="T20" s="72">
        <f>IF(RES_hh_emih!T20=0,0,RES_hh_emih!T20/RES_summary!T$19)</f>
        <v>7.3834878960207346</v>
      </c>
      <c r="U20" s="72">
        <f>IF(RES_hh_emih!U20=0,0,RES_hh_emih!U20/RES_summary!U$19)</f>
        <v>9.3471059266195393</v>
      </c>
      <c r="V20" s="72">
        <f>IF(RES_hh_emih!V20=0,0,RES_hh_emih!V20/RES_summary!V$19)</f>
        <v>8.9966344785357641</v>
      </c>
      <c r="W20" s="72">
        <f>IF(RES_hh_emih!W20=0,0,RES_hh_emih!W20/RES_summary!W$19)</f>
        <v>7.4535958296355904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0</v>
      </c>
      <c r="C21" s="72">
        <f>IF(RES_hh_emih!C21=0,0,RES_hh_emih!C21/RES_summary!C$19)</f>
        <v>0</v>
      </c>
      <c r="D21" s="72">
        <f>IF(RES_hh_emih!D21=0,0,RES_hh_emih!D21/RES_summary!D$19)</f>
        <v>0</v>
      </c>
      <c r="E21" s="72">
        <f>IF(RES_hh_emih!E21=0,0,RES_hh_emih!E21/RES_summary!E$19)</f>
        <v>0</v>
      </c>
      <c r="F21" s="72">
        <f>IF(RES_hh_emih!F21=0,0,RES_hh_emih!F21/RES_summary!F$19)</f>
        <v>0</v>
      </c>
      <c r="G21" s="72">
        <f>IF(RES_hh_emih!G21=0,0,RES_hh_emih!G21/RES_summary!G$19)</f>
        <v>0</v>
      </c>
      <c r="H21" s="72">
        <f>IF(RES_hh_emih!H21=0,0,RES_hh_emih!H21/RES_summary!H$19)</f>
        <v>0</v>
      </c>
      <c r="I21" s="72">
        <f>IF(RES_hh_emih!I21=0,0,RES_hh_emih!I21/RES_summary!I$19)</f>
        <v>0</v>
      </c>
      <c r="J21" s="72">
        <f>IF(RES_hh_emih!J21=0,0,RES_hh_emih!J21/RES_summary!J$19)</f>
        <v>0</v>
      </c>
      <c r="K21" s="72">
        <f>IF(RES_hh_emih!K21=0,0,RES_hh_emih!K21/RES_summary!K$19)</f>
        <v>0</v>
      </c>
      <c r="L21" s="72">
        <f>IF(RES_hh_emih!L21=0,0,RES_hh_emih!L21/RES_summary!L$19)</f>
        <v>0</v>
      </c>
      <c r="M21" s="72">
        <f>IF(RES_hh_emih!M21=0,0,RES_hh_emih!M21/RES_summary!M$19)</f>
        <v>0</v>
      </c>
      <c r="N21" s="72">
        <f>IF(RES_hh_emih!N21=0,0,RES_hh_emih!N21/RES_summary!N$19)</f>
        <v>0</v>
      </c>
      <c r="O21" s="72">
        <f>IF(RES_hh_emih!O21=0,0,RES_hh_emih!O21/RES_summary!O$19)</f>
        <v>0</v>
      </c>
      <c r="P21" s="72">
        <f>IF(RES_hh_emih!P21=0,0,RES_hh_emih!P21/RES_summary!P$19)</f>
        <v>0</v>
      </c>
      <c r="Q21" s="72">
        <f>IF(RES_hh_emih!Q21=0,0,RES_hh_emih!Q21/RES_summary!Q$19)</f>
        <v>0</v>
      </c>
      <c r="R21" s="72">
        <f>IF(RES_hh_emih!R21=0,0,RES_hh_emih!R21/RES_summary!R$19)</f>
        <v>0</v>
      </c>
      <c r="S21" s="72">
        <f>IF(RES_hh_emih!S21=0,0,RES_hh_emih!S21/RES_summary!S$19)</f>
        <v>0</v>
      </c>
      <c r="T21" s="72">
        <f>IF(RES_hh_emih!T21=0,0,RES_hh_emih!T21/RES_summary!T$19)</f>
        <v>0</v>
      </c>
      <c r="U21" s="72">
        <f>IF(RES_hh_emih!U21=0,0,RES_hh_emih!U21/RES_summary!U$19)</f>
        <v>0</v>
      </c>
      <c r="V21" s="72">
        <f>IF(RES_hh_emih!V21=0,0,RES_hh_emih!V21/RES_summary!V$19)</f>
        <v>0</v>
      </c>
      <c r="W21" s="72">
        <f>IF(RES_hh_emih!W21=0,0,RES_hh_emih!W21/RES_summary!W$19)</f>
        <v>0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1.4896065738227535</v>
      </c>
      <c r="C27" s="69">
        <f>IF(RES_hh_emih!C27=0,0,RES_hh_emih!C27/RES_summary!C$19)</f>
        <v>1.454422230347912</v>
      </c>
      <c r="D27" s="69">
        <f>IF(RES_hh_emih!D27=0,0,RES_hh_emih!D27/RES_summary!D$19)</f>
        <v>1.4140758805762319</v>
      </c>
      <c r="E27" s="69">
        <f>IF(RES_hh_emih!E27=0,0,RES_hh_emih!E27/RES_summary!E$19)</f>
        <v>1.4385070141393594</v>
      </c>
      <c r="F27" s="69">
        <f>IF(RES_hh_emih!F27=0,0,RES_hh_emih!F27/RES_summary!F$19)</f>
        <v>1.4262610899819217</v>
      </c>
      <c r="G27" s="69">
        <f>IF(RES_hh_emih!G27=0,0,RES_hh_emih!G27/RES_summary!G$19)</f>
        <v>1.3418194744235297</v>
      </c>
      <c r="H27" s="69">
        <f>IF(RES_hh_emih!H27=0,0,RES_hh_emih!H27/RES_summary!H$19)</f>
        <v>1.2019578328196079</v>
      </c>
      <c r="I27" s="69">
        <f>IF(RES_hh_emih!I27=0,0,RES_hh_emih!I27/RES_summary!I$19)</f>
        <v>1.2206059829766356</v>
      </c>
      <c r="J27" s="69">
        <f>IF(RES_hh_emih!J27=0,0,RES_hh_emih!J27/RES_summary!J$19)</f>
        <v>1.1173036950617194</v>
      </c>
      <c r="K27" s="69">
        <f>IF(RES_hh_emih!K27=0,0,RES_hh_emih!K27/RES_summary!K$19)</f>
        <v>1.0848123642093874</v>
      </c>
      <c r="L27" s="69">
        <f>IF(RES_hh_emih!L27=0,0,RES_hh_emih!L27/RES_summary!L$19)</f>
        <v>1.0514721096122439</v>
      </c>
      <c r="M27" s="69">
        <f>IF(RES_hh_emih!M27=0,0,RES_hh_emih!M27/RES_summary!M$19)</f>
        <v>1.0749363807670711</v>
      </c>
      <c r="N27" s="69">
        <f>IF(RES_hh_emih!N27=0,0,RES_hh_emih!N27/RES_summary!N$19)</f>
        <v>1.0281054780288801</v>
      </c>
      <c r="O27" s="69">
        <f>IF(RES_hh_emih!O27=0,0,RES_hh_emih!O27/RES_summary!O$19)</f>
        <v>0.99883241670253142</v>
      </c>
      <c r="P27" s="69">
        <f>IF(RES_hh_emih!P27=0,0,RES_hh_emih!P27/RES_summary!P$19)</f>
        <v>0.96832820475234804</v>
      </c>
      <c r="Q27" s="69">
        <f>IF(RES_hh_emih!Q27=0,0,RES_hh_emih!Q27/RES_summary!Q$19)</f>
        <v>0.98386592600172607</v>
      </c>
      <c r="R27" s="69">
        <f>IF(RES_hh_emih!R27=0,0,RES_hh_emih!R27/RES_summary!R$19)</f>
        <v>0.96980285565856084</v>
      </c>
      <c r="S27" s="69">
        <f>IF(RES_hh_emih!S27=0,0,RES_hh_emih!S27/RES_summary!S$19)</f>
        <v>0.96415903768140387</v>
      </c>
      <c r="T27" s="69">
        <f>IF(RES_hh_emih!T27=0,0,RES_hh_emih!T27/RES_summary!T$19)</f>
        <v>0.9420040722181694</v>
      </c>
      <c r="U27" s="69">
        <f>IF(RES_hh_emih!U27=0,0,RES_hh_emih!U27/RES_summary!U$19)</f>
        <v>1.0123287573504973</v>
      </c>
      <c r="V27" s="69">
        <f>IF(RES_hh_emih!V27=0,0,RES_hh_emih!V27/RES_summary!V$19)</f>
        <v>0.92775624051796901</v>
      </c>
      <c r="W27" s="69">
        <f>IF(RES_hh_emih!W27=0,0,RES_hh_emih!W27/RES_summary!W$19)</f>
        <v>0.94915496353791728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2.0832343944546414</v>
      </c>
      <c r="C29" s="72">
        <f>IF(RES_hh_emih!C29=0,0,RES_hh_emih!C29/RES_summary!C$19)</f>
        <v>2.1157689363430845</v>
      </c>
      <c r="D29" s="72">
        <f>IF(RES_hh_emih!D29=0,0,RES_hh_emih!D29/RES_summary!D$19)</f>
        <v>2.1193588800604766</v>
      </c>
      <c r="E29" s="72">
        <f>IF(RES_hh_emih!E29=0,0,RES_hh_emih!E29/RES_summary!E$19)</f>
        <v>2.2010283927867227</v>
      </c>
      <c r="F29" s="72">
        <f>IF(RES_hh_emih!F29=0,0,RES_hh_emih!F29/RES_summary!F$19)</f>
        <v>2.2426658211565553</v>
      </c>
      <c r="G29" s="72">
        <f>IF(RES_hh_emih!G29=0,0,RES_hh_emih!G29/RES_summary!G$19)</f>
        <v>2.1461106199191367</v>
      </c>
      <c r="H29" s="72">
        <f>IF(RES_hh_emih!H29=0,0,RES_hh_emih!H29/RES_summary!H$19)</f>
        <v>1.9216890374810127</v>
      </c>
      <c r="I29" s="72">
        <f>IF(RES_hh_emih!I29=0,0,RES_hh_emih!I29/RES_summary!I$19)</f>
        <v>1.9341315545048561</v>
      </c>
      <c r="J29" s="72">
        <f>IF(RES_hh_emih!J29=0,0,RES_hh_emih!J29/RES_summary!J$19)</f>
        <v>1.7391153560214423</v>
      </c>
      <c r="K29" s="72">
        <f>IF(RES_hh_emih!K29=0,0,RES_hh_emih!K29/RES_summary!K$19)</f>
        <v>1.7057128958810424</v>
      </c>
      <c r="L29" s="72">
        <f>IF(RES_hh_emih!L29=0,0,RES_hh_emih!L29/RES_summary!L$19)</f>
        <v>1.655577951746859</v>
      </c>
      <c r="M29" s="72">
        <f>IF(RES_hh_emih!M29=0,0,RES_hh_emih!M29/RES_summary!M$19)</f>
        <v>1.6891156461479788</v>
      </c>
      <c r="N29" s="72">
        <f>IF(RES_hh_emih!N29=0,0,RES_hh_emih!N29/RES_summary!N$19)</f>
        <v>1.5962823954377727</v>
      </c>
      <c r="O29" s="72">
        <f>IF(RES_hh_emih!O29=0,0,RES_hh_emih!O29/RES_summary!O$19)</f>
        <v>1.5971968030046801</v>
      </c>
      <c r="P29" s="72">
        <f>IF(RES_hh_emih!P29=0,0,RES_hh_emih!P29/RES_summary!P$19)</f>
        <v>1.6158888681434238</v>
      </c>
      <c r="Q29" s="72">
        <f>IF(RES_hh_emih!Q29=0,0,RES_hh_emih!Q29/RES_summary!Q$19)</f>
        <v>1.6800418090218143</v>
      </c>
      <c r="R29" s="72">
        <f>IF(RES_hh_emih!R29=0,0,RES_hh_emih!R29/RES_summary!R$19)</f>
        <v>1.6883472614292716</v>
      </c>
      <c r="S29" s="72">
        <f>IF(RES_hh_emih!S29=0,0,RES_hh_emih!S29/RES_summary!S$19)</f>
        <v>1.7067398608343787</v>
      </c>
      <c r="T29" s="72">
        <f>IF(RES_hh_emih!T29=0,0,RES_hh_emih!T29/RES_summary!T$19)</f>
        <v>1.7284569143658326</v>
      </c>
      <c r="U29" s="72">
        <f>IF(RES_hh_emih!U29=0,0,RES_hh_emih!U29/RES_summary!U$19)</f>
        <v>1.8708336989846539</v>
      </c>
      <c r="V29" s="72">
        <f>IF(RES_hh_emih!V29=0,0,RES_hh_emih!V29/RES_summary!V$19)</f>
        <v>1.7647759911085914</v>
      </c>
      <c r="W29" s="72">
        <f>IF(RES_hh_emih!W29=0,0,RES_hh_emih!W29/RES_summary!W$19)</f>
        <v>1.8817091300178082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</v>
      </c>
      <c r="C30" s="72">
        <f>IF(RES_hh_emih!C30=0,0,RES_hh_emih!C30/RES_summary!C$19)</f>
        <v>0</v>
      </c>
      <c r="D30" s="72">
        <f>IF(RES_hh_emih!D30=0,0,RES_hh_emih!D30/RES_summary!D$19)</f>
        <v>0</v>
      </c>
      <c r="E30" s="72">
        <f>IF(RES_hh_emih!E30=0,0,RES_hh_emih!E30/RES_summary!E$19)</f>
        <v>0</v>
      </c>
      <c r="F30" s="72">
        <f>IF(RES_hh_emih!F30=0,0,RES_hh_emih!F30/RES_summary!F$19)</f>
        <v>0</v>
      </c>
      <c r="G30" s="72">
        <f>IF(RES_hh_emih!G30=0,0,RES_hh_emih!G30/RES_summary!G$19)</f>
        <v>0</v>
      </c>
      <c r="H30" s="72">
        <f>IF(RES_hh_emih!H30=0,0,RES_hh_emih!H30/RES_summary!H$19)</f>
        <v>0</v>
      </c>
      <c r="I30" s="72">
        <f>IF(RES_hh_emih!I30=0,0,RES_hh_emih!I30/RES_summary!I$19)</f>
        <v>0</v>
      </c>
      <c r="J30" s="72">
        <f>IF(RES_hh_emih!J30=0,0,RES_hh_emih!J30/RES_summary!J$19)</f>
        <v>0</v>
      </c>
      <c r="K30" s="72">
        <f>IF(RES_hh_emih!K30=0,0,RES_hh_emih!K30/RES_summary!K$19)</f>
        <v>0</v>
      </c>
      <c r="L30" s="72">
        <f>IF(RES_hh_emih!L30=0,0,RES_hh_emih!L30/RES_summary!L$19)</f>
        <v>0</v>
      </c>
      <c r="M30" s="72">
        <f>IF(RES_hh_emih!M30=0,0,RES_hh_emih!M30/RES_summary!M$19)</f>
        <v>0</v>
      </c>
      <c r="N30" s="72">
        <f>IF(RES_hh_emih!N30=0,0,RES_hh_emih!N30/RES_summary!N$19)</f>
        <v>0</v>
      </c>
      <c r="O30" s="72">
        <f>IF(RES_hh_emih!O30=0,0,RES_hh_emih!O30/RES_summary!O$19)</f>
        <v>0</v>
      </c>
      <c r="P30" s="72">
        <f>IF(RES_hh_emih!P30=0,0,RES_hh_emih!P30/RES_summary!P$19)</f>
        <v>0</v>
      </c>
      <c r="Q30" s="72">
        <f>IF(RES_hh_emih!Q30=0,0,RES_hh_emih!Q30/RES_summary!Q$19)</f>
        <v>0</v>
      </c>
      <c r="R30" s="72">
        <f>IF(RES_hh_emih!R30=0,0,RES_hh_emih!R30/RES_summary!R$19)</f>
        <v>0</v>
      </c>
      <c r="S30" s="72">
        <f>IF(RES_hh_emih!S30=0,0,RES_hh_emih!S30/RES_summary!S$19)</f>
        <v>0</v>
      </c>
      <c r="T30" s="72">
        <f>IF(RES_hh_emih!T30=0,0,RES_hh_emih!T30/RES_summary!T$19)</f>
        <v>0</v>
      </c>
      <c r="U30" s="72">
        <f>IF(RES_hh_emih!U30=0,0,RES_hh_emih!U30/RES_summary!U$19)</f>
        <v>0</v>
      </c>
      <c r="V30" s="72">
        <f>IF(RES_hh_emih!V30=0,0,RES_hh_emih!V30/RES_summary!V$19)</f>
        <v>0</v>
      </c>
      <c r="W30" s="72">
        <f>IF(RES_hh_emih!W30=0,0,RES_hh_emih!W30/RES_summary!W$19)</f>
        <v>0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10204</v>
      </c>
      <c r="D3" s="67">
        <f t="shared" si="0"/>
        <v>10763</v>
      </c>
      <c r="E3" s="67">
        <f t="shared" si="0"/>
        <v>11104</v>
      </c>
      <c r="F3" s="67">
        <f t="shared" si="0"/>
        <v>11726</v>
      </c>
      <c r="G3" s="67">
        <f t="shared" si="0"/>
        <v>12383</v>
      </c>
      <c r="H3" s="67">
        <f t="shared" si="0"/>
        <v>9139</v>
      </c>
      <c r="I3" s="67">
        <f t="shared" si="0"/>
        <v>13445</v>
      </c>
      <c r="J3" s="67">
        <f t="shared" si="0"/>
        <v>23689</v>
      </c>
      <c r="K3" s="67">
        <f t="shared" si="0"/>
        <v>15621</v>
      </c>
      <c r="L3" s="67">
        <f t="shared" si="0"/>
        <v>14519</v>
      </c>
      <c r="M3" s="67">
        <f t="shared" si="0"/>
        <v>15860</v>
      </c>
      <c r="N3" s="67">
        <f t="shared" si="0"/>
        <v>15300</v>
      </c>
      <c r="O3" s="67">
        <f t="shared" si="0"/>
        <v>9652</v>
      </c>
      <c r="P3" s="67">
        <f t="shared" si="0"/>
        <v>9589</v>
      </c>
      <c r="Q3" s="67">
        <f t="shared" si="0"/>
        <v>7489</v>
      </c>
      <c r="R3" s="67">
        <f t="shared" si="0"/>
        <v>7350</v>
      </c>
      <c r="S3" s="67">
        <f t="shared" si="0"/>
        <v>11421</v>
      </c>
      <c r="T3" s="67">
        <f t="shared" si="0"/>
        <v>14389</v>
      </c>
      <c r="U3" s="67">
        <f t="shared" si="0"/>
        <v>12385</v>
      </c>
      <c r="V3" s="67">
        <f t="shared" si="0"/>
        <v>12929</v>
      </c>
      <c r="W3" s="67">
        <f t="shared" si="0"/>
        <v>13855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10204</v>
      </c>
      <c r="D4" s="71">
        <f t="shared" si="1"/>
        <v>10763</v>
      </c>
      <c r="E4" s="71">
        <f t="shared" si="1"/>
        <v>11104</v>
      </c>
      <c r="F4" s="71">
        <f t="shared" si="1"/>
        <v>11726</v>
      </c>
      <c r="G4" s="71">
        <f t="shared" si="1"/>
        <v>12383</v>
      </c>
      <c r="H4" s="71">
        <f t="shared" si="1"/>
        <v>9139</v>
      </c>
      <c r="I4" s="71">
        <f t="shared" si="1"/>
        <v>13445</v>
      </c>
      <c r="J4" s="71">
        <f t="shared" si="1"/>
        <v>23689</v>
      </c>
      <c r="K4" s="71">
        <f t="shared" si="1"/>
        <v>15621</v>
      </c>
      <c r="L4" s="71">
        <f t="shared" si="1"/>
        <v>14519</v>
      </c>
      <c r="M4" s="71">
        <f t="shared" si="1"/>
        <v>15860</v>
      </c>
      <c r="N4" s="71">
        <f t="shared" si="1"/>
        <v>15300</v>
      </c>
      <c r="O4" s="71">
        <f t="shared" si="1"/>
        <v>9652</v>
      </c>
      <c r="P4" s="71">
        <f t="shared" si="1"/>
        <v>9589</v>
      </c>
      <c r="Q4" s="71">
        <f t="shared" si="1"/>
        <v>7489</v>
      </c>
      <c r="R4" s="71">
        <f t="shared" ref="R4:V4" si="2">SUM(R5:R13)</f>
        <v>7350</v>
      </c>
      <c r="S4" s="71">
        <f t="shared" si="2"/>
        <v>11421</v>
      </c>
      <c r="T4" s="71">
        <f t="shared" si="2"/>
        <v>14389</v>
      </c>
      <c r="U4" s="71">
        <f t="shared" si="2"/>
        <v>12385</v>
      </c>
      <c r="V4" s="71">
        <f t="shared" si="2"/>
        <v>12929</v>
      </c>
      <c r="W4" s="71">
        <f t="shared" ref="W4" si="3">SUM(W5:W13)</f>
        <v>13855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2096</v>
      </c>
      <c r="D6" s="82">
        <v>2925</v>
      </c>
      <c r="E6" s="82">
        <v>2571</v>
      </c>
      <c r="F6" s="82">
        <v>2349</v>
      </c>
      <c r="G6" s="82">
        <v>1349</v>
      </c>
      <c r="H6" s="82">
        <v>0</v>
      </c>
      <c r="I6" s="82">
        <v>0</v>
      </c>
      <c r="J6" s="82">
        <v>1800</v>
      </c>
      <c r="K6" s="82">
        <v>2514</v>
      </c>
      <c r="L6" s="82">
        <v>3770</v>
      </c>
      <c r="M6" s="82">
        <v>3909</v>
      </c>
      <c r="N6" s="82">
        <v>3479</v>
      </c>
      <c r="O6" s="82">
        <v>2166</v>
      </c>
      <c r="P6" s="82">
        <v>1155</v>
      </c>
      <c r="Q6" s="82">
        <v>138</v>
      </c>
      <c r="R6" s="82">
        <v>3</v>
      </c>
      <c r="S6" s="82">
        <v>0</v>
      </c>
      <c r="T6" s="82">
        <v>0</v>
      </c>
      <c r="U6" s="82">
        <v>0</v>
      </c>
      <c r="V6" s="82">
        <v>876</v>
      </c>
      <c r="W6" s="82">
        <v>1964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6966</v>
      </c>
      <c r="D7" s="82">
        <v>6073</v>
      </c>
      <c r="E7" s="82">
        <v>6729</v>
      </c>
      <c r="F7" s="82">
        <v>7096</v>
      </c>
      <c r="G7" s="82">
        <v>8197</v>
      </c>
      <c r="H7" s="82">
        <v>6700</v>
      </c>
      <c r="I7" s="82">
        <v>9797</v>
      </c>
      <c r="J7" s="82">
        <v>16577</v>
      </c>
      <c r="K7" s="82">
        <v>9028</v>
      </c>
      <c r="L7" s="82">
        <v>8725</v>
      </c>
      <c r="M7" s="82">
        <v>8785</v>
      </c>
      <c r="N7" s="82">
        <v>8452</v>
      </c>
      <c r="O7" s="82">
        <v>4415</v>
      </c>
      <c r="P7" s="82">
        <v>4200</v>
      </c>
      <c r="Q7" s="82">
        <v>1939</v>
      </c>
      <c r="R7" s="82">
        <v>1752</v>
      </c>
      <c r="S7" s="82">
        <v>2309</v>
      </c>
      <c r="T7" s="82">
        <v>0</v>
      </c>
      <c r="U7" s="82">
        <v>2244</v>
      </c>
      <c r="V7" s="82">
        <v>4600</v>
      </c>
      <c r="W7" s="82">
        <v>6454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0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276</v>
      </c>
      <c r="D9" s="82">
        <v>378</v>
      </c>
      <c r="E9" s="82">
        <v>478</v>
      </c>
      <c r="F9" s="82">
        <v>788</v>
      </c>
      <c r="G9" s="82">
        <v>1137</v>
      </c>
      <c r="H9" s="82">
        <v>1126</v>
      </c>
      <c r="I9" s="82">
        <v>2828</v>
      </c>
      <c r="J9" s="82">
        <v>4018</v>
      </c>
      <c r="K9" s="82">
        <v>2380</v>
      </c>
      <c r="L9" s="82">
        <v>756</v>
      </c>
      <c r="M9" s="82">
        <v>1327</v>
      </c>
      <c r="N9" s="82">
        <v>1515</v>
      </c>
      <c r="O9" s="82">
        <v>1414</v>
      </c>
      <c r="P9" s="82">
        <v>1696</v>
      </c>
      <c r="Q9" s="82">
        <v>3061</v>
      </c>
      <c r="R9" s="82">
        <v>2428</v>
      </c>
      <c r="S9" s="82">
        <v>2628</v>
      </c>
      <c r="T9" s="82">
        <v>1614</v>
      </c>
      <c r="U9" s="82">
        <v>995</v>
      </c>
      <c r="V9" s="82">
        <v>1119</v>
      </c>
      <c r="W9" s="82">
        <v>1716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24</v>
      </c>
      <c r="D12" s="82">
        <v>55</v>
      </c>
      <c r="E12" s="82">
        <v>57</v>
      </c>
      <c r="F12" s="82">
        <v>63</v>
      </c>
      <c r="G12" s="82">
        <v>120</v>
      </c>
      <c r="H12" s="82">
        <v>149</v>
      </c>
      <c r="I12" s="82">
        <v>368</v>
      </c>
      <c r="J12" s="82">
        <v>682</v>
      </c>
      <c r="K12" s="82">
        <v>785</v>
      </c>
      <c r="L12" s="82">
        <v>1268</v>
      </c>
      <c r="M12" s="82">
        <v>1265</v>
      </c>
      <c r="N12" s="82">
        <v>1390</v>
      </c>
      <c r="O12" s="82">
        <v>748</v>
      </c>
      <c r="P12" s="82">
        <v>614</v>
      </c>
      <c r="Q12" s="82">
        <v>490</v>
      </c>
      <c r="R12" s="82">
        <v>1446</v>
      </c>
      <c r="S12" s="82">
        <v>4698</v>
      </c>
      <c r="T12" s="82">
        <v>10612</v>
      </c>
      <c r="U12" s="82">
        <v>5882</v>
      </c>
      <c r="V12" s="82">
        <v>3158</v>
      </c>
      <c r="W12" s="82">
        <v>1977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842</v>
      </c>
      <c r="D13" s="83">
        <v>1332</v>
      </c>
      <c r="E13" s="83">
        <v>1269</v>
      </c>
      <c r="F13" s="83">
        <v>1430</v>
      </c>
      <c r="G13" s="83">
        <v>1580</v>
      </c>
      <c r="H13" s="83">
        <v>1164</v>
      </c>
      <c r="I13" s="83">
        <v>452</v>
      </c>
      <c r="J13" s="83">
        <v>612</v>
      </c>
      <c r="K13" s="83">
        <v>914</v>
      </c>
      <c r="L13" s="83">
        <v>0</v>
      </c>
      <c r="M13" s="83">
        <v>574</v>
      </c>
      <c r="N13" s="83">
        <v>464</v>
      </c>
      <c r="O13" s="83">
        <v>909</v>
      </c>
      <c r="P13" s="83">
        <v>1924</v>
      </c>
      <c r="Q13" s="83">
        <v>1861</v>
      </c>
      <c r="R13" s="83">
        <v>1721</v>
      </c>
      <c r="S13" s="83">
        <v>1786</v>
      </c>
      <c r="T13" s="83">
        <v>2163</v>
      </c>
      <c r="U13" s="83">
        <v>3264</v>
      </c>
      <c r="V13" s="83">
        <v>3176</v>
      </c>
      <c r="W13" s="83">
        <v>1744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9338</v>
      </c>
      <c r="D14" s="85">
        <f t="shared" si="4"/>
        <v>9376</v>
      </c>
      <c r="E14" s="85">
        <f t="shared" si="4"/>
        <v>9778</v>
      </c>
      <c r="F14" s="85">
        <f t="shared" si="4"/>
        <v>10233</v>
      </c>
      <c r="G14" s="85">
        <f t="shared" si="4"/>
        <v>10683</v>
      </c>
      <c r="H14" s="85">
        <f t="shared" si="4"/>
        <v>7826</v>
      </c>
      <c r="I14" s="85">
        <f t="shared" si="4"/>
        <v>12625</v>
      </c>
      <c r="J14" s="85">
        <f t="shared" si="4"/>
        <v>22395</v>
      </c>
      <c r="K14" s="85">
        <f t="shared" si="4"/>
        <v>13922</v>
      </c>
      <c r="L14" s="85">
        <f t="shared" si="4"/>
        <v>13251</v>
      </c>
      <c r="M14" s="85">
        <f t="shared" si="4"/>
        <v>14021</v>
      </c>
      <c r="N14" s="85">
        <f t="shared" si="4"/>
        <v>13446</v>
      </c>
      <c r="O14" s="85">
        <f t="shared" si="4"/>
        <v>7995</v>
      </c>
      <c r="P14" s="85">
        <f t="shared" si="4"/>
        <v>7051</v>
      </c>
      <c r="Q14" s="85">
        <f t="shared" si="4"/>
        <v>5138</v>
      </c>
      <c r="R14" s="85">
        <f t="shared" ref="R14:V14" si="5">SUM(R5:R11)</f>
        <v>4183</v>
      </c>
      <c r="S14" s="85">
        <f t="shared" si="5"/>
        <v>4937</v>
      </c>
      <c r="T14" s="85">
        <f t="shared" si="5"/>
        <v>1614</v>
      </c>
      <c r="U14" s="85">
        <f t="shared" si="5"/>
        <v>3239</v>
      </c>
      <c r="V14" s="85">
        <f t="shared" si="5"/>
        <v>6595</v>
      </c>
      <c r="W14" s="85">
        <f t="shared" ref="W14" si="6">SUM(W5:W11)</f>
        <v>10134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0</v>
      </c>
      <c r="D15" s="71">
        <f t="shared" si="7"/>
        <v>2691</v>
      </c>
      <c r="E15" s="71">
        <f t="shared" si="7"/>
        <v>6881</v>
      </c>
      <c r="F15" s="71">
        <f t="shared" si="7"/>
        <v>8727</v>
      </c>
      <c r="G15" s="71">
        <f t="shared" si="7"/>
        <v>11429</v>
      </c>
      <c r="H15" s="71">
        <f t="shared" si="7"/>
        <v>8637</v>
      </c>
      <c r="I15" s="71">
        <f t="shared" si="7"/>
        <v>12880</v>
      </c>
      <c r="J15" s="71">
        <f t="shared" si="7"/>
        <v>13575</v>
      </c>
      <c r="K15" s="71">
        <f t="shared" si="7"/>
        <v>7852</v>
      </c>
      <c r="L15" s="71">
        <f t="shared" si="7"/>
        <v>8819</v>
      </c>
      <c r="M15" s="71">
        <f t="shared" si="7"/>
        <v>8748</v>
      </c>
      <c r="N15" s="71">
        <f t="shared" si="7"/>
        <v>8132</v>
      </c>
      <c r="O15" s="71">
        <f t="shared" si="7"/>
        <v>4500</v>
      </c>
      <c r="P15" s="71">
        <f t="shared" si="7"/>
        <v>4363</v>
      </c>
      <c r="Q15" s="71">
        <f t="shared" si="7"/>
        <v>3756</v>
      </c>
      <c r="R15" s="71">
        <f t="shared" si="7"/>
        <v>4688</v>
      </c>
      <c r="S15" s="71">
        <f t="shared" si="7"/>
        <v>8370</v>
      </c>
      <c r="T15" s="71">
        <f t="shared" si="7"/>
        <v>12961</v>
      </c>
      <c r="U15" s="71">
        <f t="shared" si="7"/>
        <v>9861</v>
      </c>
      <c r="V15" s="71">
        <f t="shared" si="7"/>
        <v>8672</v>
      </c>
      <c r="W15" s="71">
        <f t="shared" si="7"/>
        <v>7287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0</v>
      </c>
      <c r="D16" s="82">
        <v>2691</v>
      </c>
      <c r="E16" s="82">
        <v>6881</v>
      </c>
      <c r="F16" s="82">
        <v>8727</v>
      </c>
      <c r="G16" s="82">
        <v>11429</v>
      </c>
      <c r="H16" s="82">
        <v>8637</v>
      </c>
      <c r="I16" s="82">
        <v>12880</v>
      </c>
      <c r="J16" s="82">
        <v>13575</v>
      </c>
      <c r="K16" s="82">
        <v>7852</v>
      </c>
      <c r="L16" s="82">
        <v>8819</v>
      </c>
      <c r="M16" s="82">
        <v>8748</v>
      </c>
      <c r="N16" s="82">
        <v>8132</v>
      </c>
      <c r="O16" s="82">
        <v>4500</v>
      </c>
      <c r="P16" s="82">
        <v>4363</v>
      </c>
      <c r="Q16" s="82">
        <v>3756</v>
      </c>
      <c r="R16" s="82">
        <v>4688</v>
      </c>
      <c r="S16" s="82">
        <v>8370</v>
      </c>
      <c r="T16" s="82">
        <v>12961</v>
      </c>
      <c r="U16" s="82">
        <v>9861</v>
      </c>
      <c r="V16" s="82">
        <v>8672</v>
      </c>
      <c r="W16" s="82">
        <v>7287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10204</v>
      </c>
      <c r="D17" s="71">
        <f t="shared" si="8"/>
        <v>10763</v>
      </c>
      <c r="E17" s="71">
        <f t="shared" si="8"/>
        <v>11104</v>
      </c>
      <c r="F17" s="71">
        <f t="shared" si="8"/>
        <v>11726</v>
      </c>
      <c r="G17" s="71">
        <f t="shared" si="8"/>
        <v>12383</v>
      </c>
      <c r="H17" s="71">
        <f t="shared" si="8"/>
        <v>9139</v>
      </c>
      <c r="I17" s="71">
        <f t="shared" si="8"/>
        <v>13445</v>
      </c>
      <c r="J17" s="71">
        <f t="shared" si="8"/>
        <v>23689</v>
      </c>
      <c r="K17" s="71">
        <f t="shared" si="8"/>
        <v>15621</v>
      </c>
      <c r="L17" s="71">
        <f t="shared" si="8"/>
        <v>14519</v>
      </c>
      <c r="M17" s="71">
        <f t="shared" si="8"/>
        <v>15860</v>
      </c>
      <c r="N17" s="71">
        <f t="shared" si="8"/>
        <v>15300</v>
      </c>
      <c r="O17" s="71">
        <f t="shared" si="8"/>
        <v>9652</v>
      </c>
      <c r="P17" s="71">
        <f t="shared" si="8"/>
        <v>9589</v>
      </c>
      <c r="Q17" s="71">
        <f t="shared" si="8"/>
        <v>7489</v>
      </c>
      <c r="R17" s="71">
        <f t="shared" ref="R17:V17" si="9">SUM(R18:R25)</f>
        <v>7350</v>
      </c>
      <c r="S17" s="71">
        <f t="shared" si="9"/>
        <v>11421</v>
      </c>
      <c r="T17" s="71">
        <f t="shared" si="9"/>
        <v>14389</v>
      </c>
      <c r="U17" s="71">
        <f t="shared" si="9"/>
        <v>12385</v>
      </c>
      <c r="V17" s="71">
        <f t="shared" si="9"/>
        <v>12929</v>
      </c>
      <c r="W17" s="71">
        <f t="shared" ref="W17" si="10">SUM(W18:W25)</f>
        <v>13855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214</v>
      </c>
      <c r="D19" s="82">
        <v>181</v>
      </c>
      <c r="E19" s="82">
        <v>175</v>
      </c>
      <c r="F19" s="82">
        <v>175</v>
      </c>
      <c r="G19" s="82">
        <v>180</v>
      </c>
      <c r="H19" s="82">
        <v>176</v>
      </c>
      <c r="I19" s="82">
        <v>121</v>
      </c>
      <c r="J19" s="82">
        <v>232</v>
      </c>
      <c r="K19" s="82">
        <v>236</v>
      </c>
      <c r="L19" s="82">
        <v>214</v>
      </c>
      <c r="M19" s="82">
        <v>263</v>
      </c>
      <c r="N19" s="82">
        <v>324</v>
      </c>
      <c r="O19" s="82">
        <v>247</v>
      </c>
      <c r="P19" s="82">
        <v>85</v>
      </c>
      <c r="Q19" s="82">
        <v>350</v>
      </c>
      <c r="R19" s="82">
        <v>182</v>
      </c>
      <c r="S19" s="82">
        <v>271</v>
      </c>
      <c r="T19" s="82">
        <v>388</v>
      </c>
      <c r="U19" s="82">
        <v>390</v>
      </c>
      <c r="V19" s="82">
        <v>305</v>
      </c>
      <c r="W19" s="82">
        <v>246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21</v>
      </c>
      <c r="D20" s="82">
        <v>27</v>
      </c>
      <c r="E20" s="82">
        <v>27</v>
      </c>
      <c r="F20" s="82">
        <v>35</v>
      </c>
      <c r="G20" s="82">
        <v>49</v>
      </c>
      <c r="H20" s="82">
        <v>57</v>
      </c>
      <c r="I20" s="82">
        <v>76</v>
      </c>
      <c r="J20" s="82">
        <v>335</v>
      </c>
      <c r="K20" s="82">
        <v>128</v>
      </c>
      <c r="L20" s="82">
        <v>136</v>
      </c>
      <c r="M20" s="82">
        <v>186</v>
      </c>
      <c r="N20" s="82">
        <v>255</v>
      </c>
      <c r="O20" s="82">
        <v>147</v>
      </c>
      <c r="P20" s="82">
        <v>7</v>
      </c>
      <c r="Q20" s="82">
        <v>37</v>
      </c>
      <c r="R20" s="82">
        <v>31</v>
      </c>
      <c r="S20" s="82">
        <v>68</v>
      </c>
      <c r="T20" s="82">
        <v>0</v>
      </c>
      <c r="U20" s="82">
        <v>220</v>
      </c>
      <c r="V20" s="82">
        <v>224</v>
      </c>
      <c r="W20" s="82">
        <v>317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0</v>
      </c>
      <c r="D22" s="82">
        <v>1</v>
      </c>
      <c r="E22" s="82">
        <v>1</v>
      </c>
      <c r="F22" s="82">
        <v>3</v>
      </c>
      <c r="G22" s="82">
        <v>6</v>
      </c>
      <c r="H22" s="82">
        <v>6</v>
      </c>
      <c r="I22" s="82">
        <v>19</v>
      </c>
      <c r="J22" s="82">
        <v>31</v>
      </c>
      <c r="K22" s="82">
        <v>11</v>
      </c>
      <c r="L22" s="82">
        <v>1</v>
      </c>
      <c r="M22" s="82">
        <v>2</v>
      </c>
      <c r="N22" s="82">
        <v>5</v>
      </c>
      <c r="O22" s="82">
        <v>5</v>
      </c>
      <c r="P22" s="82">
        <v>2</v>
      </c>
      <c r="Q22" s="82">
        <v>8</v>
      </c>
      <c r="R22" s="82">
        <v>3</v>
      </c>
      <c r="S22" s="82">
        <v>7</v>
      </c>
      <c r="T22" s="82">
        <v>7</v>
      </c>
      <c r="U22" s="82">
        <v>5</v>
      </c>
      <c r="V22" s="82">
        <v>4</v>
      </c>
      <c r="W22" s="82">
        <v>7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9969</v>
      </c>
      <c r="D25" s="83">
        <v>10554</v>
      </c>
      <c r="E25" s="83">
        <v>10901</v>
      </c>
      <c r="F25" s="83">
        <v>11513</v>
      </c>
      <c r="G25" s="83">
        <v>12148</v>
      </c>
      <c r="H25" s="83">
        <v>8900</v>
      </c>
      <c r="I25" s="83">
        <v>13229</v>
      </c>
      <c r="J25" s="83">
        <v>23091</v>
      </c>
      <c r="K25" s="83">
        <v>15246</v>
      </c>
      <c r="L25" s="83">
        <v>14168</v>
      </c>
      <c r="M25" s="83">
        <v>15409</v>
      </c>
      <c r="N25" s="83">
        <v>14716</v>
      </c>
      <c r="O25" s="83">
        <v>9253</v>
      </c>
      <c r="P25" s="83">
        <v>9495</v>
      </c>
      <c r="Q25" s="83">
        <v>7094</v>
      </c>
      <c r="R25" s="83">
        <v>7134</v>
      </c>
      <c r="S25" s="83">
        <v>11075</v>
      </c>
      <c r="T25" s="83">
        <v>13994</v>
      </c>
      <c r="U25" s="83">
        <v>11770</v>
      </c>
      <c r="V25" s="83">
        <v>12396</v>
      </c>
      <c r="W25" s="83">
        <v>13285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9916</v>
      </c>
      <c r="D26" s="85">
        <v>10554</v>
      </c>
      <c r="E26" s="85">
        <v>10901</v>
      </c>
      <c r="F26" s="85">
        <v>11513</v>
      </c>
      <c r="G26" s="85">
        <v>12148</v>
      </c>
      <c r="H26" s="85">
        <v>8831</v>
      </c>
      <c r="I26" s="85">
        <v>13253</v>
      </c>
      <c r="J26" s="85">
        <v>23137</v>
      </c>
      <c r="K26" s="85">
        <v>15246</v>
      </c>
      <c r="L26" s="85">
        <v>14190</v>
      </c>
      <c r="M26" s="85">
        <v>15419</v>
      </c>
      <c r="N26" s="85">
        <v>14789</v>
      </c>
      <c r="O26" s="85">
        <v>8712</v>
      </c>
      <c r="P26" s="85">
        <v>8882</v>
      </c>
      <c r="Q26" s="85">
        <v>7094</v>
      </c>
      <c r="R26" s="85">
        <v>7134</v>
      </c>
      <c r="S26" s="85">
        <v>11075</v>
      </c>
      <c r="T26" s="85">
        <v>13994</v>
      </c>
      <c r="U26" s="85">
        <v>11597</v>
      </c>
      <c r="V26" s="85">
        <v>12401</v>
      </c>
      <c r="W26" s="85">
        <v>13131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10204</v>
      </c>
      <c r="D27" s="71">
        <f t="shared" si="11"/>
        <v>10763</v>
      </c>
      <c r="E27" s="71">
        <f t="shared" si="11"/>
        <v>11104</v>
      </c>
      <c r="F27" s="71">
        <f t="shared" si="11"/>
        <v>11726</v>
      </c>
      <c r="G27" s="71">
        <f t="shared" si="11"/>
        <v>12383</v>
      </c>
      <c r="H27" s="71">
        <f t="shared" si="11"/>
        <v>9139</v>
      </c>
      <c r="I27" s="71">
        <f t="shared" si="11"/>
        <v>13445</v>
      </c>
      <c r="J27" s="71">
        <f t="shared" si="11"/>
        <v>23689</v>
      </c>
      <c r="K27" s="71">
        <f t="shared" si="11"/>
        <v>15621</v>
      </c>
      <c r="L27" s="71">
        <f t="shared" si="11"/>
        <v>14519</v>
      </c>
      <c r="M27" s="71">
        <f t="shared" si="11"/>
        <v>15860</v>
      </c>
      <c r="N27" s="71">
        <f t="shared" si="11"/>
        <v>15300</v>
      </c>
      <c r="O27" s="71">
        <f t="shared" si="11"/>
        <v>9652</v>
      </c>
      <c r="P27" s="71">
        <f t="shared" si="11"/>
        <v>9589</v>
      </c>
      <c r="Q27" s="71">
        <f t="shared" si="11"/>
        <v>7489</v>
      </c>
      <c r="R27" s="71">
        <f t="shared" ref="R27:V27" si="12">SUM(R28:R32)</f>
        <v>7350</v>
      </c>
      <c r="S27" s="71">
        <f t="shared" si="12"/>
        <v>11421</v>
      </c>
      <c r="T27" s="71">
        <f t="shared" si="12"/>
        <v>14389</v>
      </c>
      <c r="U27" s="71">
        <f t="shared" si="12"/>
        <v>12385</v>
      </c>
      <c r="V27" s="71">
        <f t="shared" si="12"/>
        <v>12929</v>
      </c>
      <c r="W27" s="71">
        <f t="shared" ref="W27" si="13">SUM(W28:W32)</f>
        <v>13855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5691</v>
      </c>
      <c r="D29" s="82">
        <v>6399</v>
      </c>
      <c r="E29" s="82">
        <v>6959</v>
      </c>
      <c r="F29" s="82">
        <v>7025</v>
      </c>
      <c r="G29" s="82">
        <v>7806</v>
      </c>
      <c r="H29" s="82">
        <v>6223</v>
      </c>
      <c r="I29" s="82">
        <v>9138</v>
      </c>
      <c r="J29" s="82">
        <v>15953</v>
      </c>
      <c r="K29" s="82">
        <v>8888</v>
      </c>
      <c r="L29" s="82">
        <v>8963</v>
      </c>
      <c r="M29" s="82">
        <v>10163</v>
      </c>
      <c r="N29" s="82">
        <v>10428</v>
      </c>
      <c r="O29" s="82">
        <v>5187</v>
      </c>
      <c r="P29" s="82">
        <v>4357</v>
      </c>
      <c r="Q29" s="82">
        <v>4055</v>
      </c>
      <c r="R29" s="82">
        <v>4075</v>
      </c>
      <c r="S29" s="82">
        <v>6211</v>
      </c>
      <c r="T29" s="82">
        <v>7191</v>
      </c>
      <c r="U29" s="82">
        <v>7144</v>
      </c>
      <c r="V29" s="82">
        <v>6266</v>
      </c>
      <c r="W29" s="82">
        <v>5388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4513</v>
      </c>
      <c r="D32" s="86">
        <v>4364</v>
      </c>
      <c r="E32" s="86">
        <v>4145</v>
      </c>
      <c r="F32" s="86">
        <v>4701</v>
      </c>
      <c r="G32" s="86">
        <v>4577</v>
      </c>
      <c r="H32" s="86">
        <v>2916</v>
      </c>
      <c r="I32" s="86">
        <v>4307</v>
      </c>
      <c r="J32" s="86">
        <v>7736</v>
      </c>
      <c r="K32" s="86">
        <v>6733</v>
      </c>
      <c r="L32" s="86">
        <v>5556</v>
      </c>
      <c r="M32" s="86">
        <v>5697</v>
      </c>
      <c r="N32" s="86">
        <v>4872</v>
      </c>
      <c r="O32" s="86">
        <v>4465</v>
      </c>
      <c r="P32" s="86">
        <v>5232</v>
      </c>
      <c r="Q32" s="86">
        <v>3434</v>
      </c>
      <c r="R32" s="86">
        <v>3275</v>
      </c>
      <c r="S32" s="86">
        <v>5210</v>
      </c>
      <c r="T32" s="86">
        <v>7198</v>
      </c>
      <c r="U32" s="86">
        <v>5241</v>
      </c>
      <c r="V32" s="86">
        <v>6663</v>
      </c>
      <c r="W32" s="86">
        <v>8467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9.9277816651709809</v>
      </c>
      <c r="D3" s="65">
        <f t="shared" si="0"/>
        <v>11.15899974911007</v>
      </c>
      <c r="E3" s="65">
        <f t="shared" si="0"/>
        <v>12.615887506511886</v>
      </c>
      <c r="F3" s="65">
        <f t="shared" si="0"/>
        <v>12.327152541328257</v>
      </c>
      <c r="G3" s="65">
        <f t="shared" si="0"/>
        <v>12.17812750153846</v>
      </c>
      <c r="H3" s="65">
        <f t="shared" si="0"/>
        <v>9.2630952125314607</v>
      </c>
      <c r="I3" s="65">
        <f t="shared" si="0"/>
        <v>13.392229171385033</v>
      </c>
      <c r="J3" s="65">
        <f t="shared" si="0"/>
        <v>20.177831402372746</v>
      </c>
      <c r="K3" s="65">
        <f t="shared" si="0"/>
        <v>13.33232163720044</v>
      </c>
      <c r="L3" s="65">
        <f t="shared" si="0"/>
        <v>11.182643747834712</v>
      </c>
      <c r="M3" s="65">
        <f t="shared" si="0"/>
        <v>12.497454636639191</v>
      </c>
      <c r="N3" s="65">
        <f t="shared" si="0"/>
        <v>11.209334267233393</v>
      </c>
      <c r="O3" s="65">
        <f t="shared" si="0"/>
        <v>5.6960421843374522</v>
      </c>
      <c r="P3" s="65">
        <f t="shared" si="0"/>
        <v>5.0377320450453125</v>
      </c>
      <c r="Q3" s="65">
        <f t="shared" si="0"/>
        <v>4.5015138732241304</v>
      </c>
      <c r="R3" s="65">
        <f t="shared" ref="R3:V3" si="1">SUM(R4,R15,R17,R27)</f>
        <v>4.3364285605615986</v>
      </c>
      <c r="S3" s="65">
        <f t="shared" si="1"/>
        <v>6.5031456037409363</v>
      </c>
      <c r="T3" s="65">
        <f t="shared" si="1"/>
        <v>7.4543476050567632</v>
      </c>
      <c r="U3" s="65">
        <f t="shared" si="1"/>
        <v>7.1555837005837581</v>
      </c>
      <c r="V3" s="65">
        <f t="shared" si="1"/>
        <v>8.0079373855042544</v>
      </c>
      <c r="W3" s="65">
        <f t="shared" ref="W3" si="2">SUM(W4,W15,W17,W27)</f>
        <v>8.3783132713394188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7.0421670638247482</v>
      </c>
      <c r="D4" s="69">
        <f t="shared" si="3"/>
        <v>7.373514599183931</v>
      </c>
      <c r="E4" s="69">
        <f t="shared" si="3"/>
        <v>7.6689679837029221</v>
      </c>
      <c r="F4" s="69">
        <f t="shared" si="3"/>
        <v>7.0331907708067822</v>
      </c>
      <c r="G4" s="69">
        <f t="shared" si="3"/>
        <v>6.1363498871590814</v>
      </c>
      <c r="H4" s="69">
        <f t="shared" si="3"/>
        <v>4.7465771248752038</v>
      </c>
      <c r="I4" s="69">
        <f t="shared" si="3"/>
        <v>6.2950364936481895</v>
      </c>
      <c r="J4" s="69">
        <f t="shared" si="3"/>
        <v>9.5448127508166483</v>
      </c>
      <c r="K4" s="69">
        <f t="shared" si="3"/>
        <v>6.641426530163776</v>
      </c>
      <c r="L4" s="69">
        <f t="shared" si="3"/>
        <v>4.8597214578559331</v>
      </c>
      <c r="M4" s="69">
        <f t="shared" si="3"/>
        <v>5.8622320239033145</v>
      </c>
      <c r="N4" s="69">
        <f t="shared" si="3"/>
        <v>5.1871162986118682</v>
      </c>
      <c r="O4" s="69">
        <f t="shared" si="3"/>
        <v>2.398682624055505</v>
      </c>
      <c r="P4" s="69">
        <f t="shared" si="3"/>
        <v>1.9010443023062751</v>
      </c>
      <c r="Q4" s="69">
        <f t="shared" si="3"/>
        <v>1.9381111429593456</v>
      </c>
      <c r="R4" s="69">
        <f t="shared" ref="R4:V4" si="4">SUM(R5:R14)</f>
        <v>1.6266973422621709</v>
      </c>
      <c r="S4" s="69">
        <f t="shared" si="4"/>
        <v>2.0209253389882007</v>
      </c>
      <c r="T4" s="69">
        <f t="shared" si="4"/>
        <v>1.6472514646233241</v>
      </c>
      <c r="U4" s="69">
        <f t="shared" si="4"/>
        <v>2.1592248805527676</v>
      </c>
      <c r="V4" s="69">
        <f t="shared" si="4"/>
        <v>3.0352593788905251</v>
      </c>
      <c r="W4" s="69">
        <f t="shared" ref="W4" si="5">SUM(W5:W14)</f>
        <v>3.3388034774624296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1.4290457234382974</v>
      </c>
      <c r="D6" s="72">
        <v>1.9775469192189223</v>
      </c>
      <c r="E6" s="72">
        <v>1.8427044709382323</v>
      </c>
      <c r="F6" s="72">
        <v>1.5717222597563496</v>
      </c>
      <c r="G6" s="72">
        <v>0.86327226809292767</v>
      </c>
      <c r="H6" s="72">
        <v>0</v>
      </c>
      <c r="I6" s="72">
        <v>0</v>
      </c>
      <c r="J6" s="72">
        <v>0.72217954503729154</v>
      </c>
      <c r="K6" s="72">
        <v>1.1030684146682723</v>
      </c>
      <c r="L6" s="72">
        <v>1.3946689540975299</v>
      </c>
      <c r="M6" s="72">
        <v>1.6061128880590603</v>
      </c>
      <c r="N6" s="72">
        <v>1.308542534950299</v>
      </c>
      <c r="O6" s="72">
        <v>0.63873996958938417</v>
      </c>
      <c r="P6" s="72">
        <v>0.29005812519239133</v>
      </c>
      <c r="Q6" s="72">
        <v>4.0557271617078401E-2</v>
      </c>
      <c r="R6" s="72">
        <v>9.7497285417238295E-4</v>
      </c>
      <c r="S6" s="72">
        <v>0</v>
      </c>
      <c r="T6" s="72">
        <v>0</v>
      </c>
      <c r="U6" s="72">
        <v>0</v>
      </c>
      <c r="V6" s="72">
        <v>0.28022719443209876</v>
      </c>
      <c r="W6" s="72">
        <v>0.62777097618272759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4.9967154106488367</v>
      </c>
      <c r="D7" s="72">
        <v>4.3968642654810823</v>
      </c>
      <c r="E7" s="72">
        <v>4.8504573001926818</v>
      </c>
      <c r="F7" s="72">
        <v>4.348477499709241</v>
      </c>
      <c r="G7" s="72">
        <v>4.0816357874569595</v>
      </c>
      <c r="H7" s="72">
        <v>3.8043032776504213</v>
      </c>
      <c r="I7" s="72">
        <v>4.9956219245140812</v>
      </c>
      <c r="J7" s="72">
        <v>6.8843323360619131</v>
      </c>
      <c r="K7" s="72">
        <v>4.0828601159636095</v>
      </c>
      <c r="L7" s="72">
        <v>3.1472657103020034</v>
      </c>
      <c r="M7" s="72">
        <v>3.5549603562708412</v>
      </c>
      <c r="N7" s="72">
        <v>3.1994215484837203</v>
      </c>
      <c r="O7" s="72">
        <v>1.2779691464015586</v>
      </c>
      <c r="P7" s="72">
        <v>1.0114146258624714</v>
      </c>
      <c r="Q7" s="72">
        <v>0.5485473870170694</v>
      </c>
      <c r="R7" s="72">
        <v>0.5013454313757254</v>
      </c>
      <c r="S7" s="72">
        <v>0.68470006651193693</v>
      </c>
      <c r="T7" s="72">
        <v>0</v>
      </c>
      <c r="U7" s="72">
        <v>0.6730782522048232</v>
      </c>
      <c r="V7" s="72">
        <v>1.4238382366680811</v>
      </c>
      <c r="W7" s="72">
        <v>1.7240389216209131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0.17355425959236534</v>
      </c>
      <c r="D9" s="72">
        <v>0.25210469413804215</v>
      </c>
      <c r="E9" s="72">
        <v>0.27414396648440026</v>
      </c>
      <c r="F9" s="72">
        <v>0.41176732546348882</v>
      </c>
      <c r="G9" s="72">
        <v>0.55332836154295917</v>
      </c>
      <c r="H9" s="72">
        <v>0.45576427406035019</v>
      </c>
      <c r="I9" s="72">
        <v>1.0362601479017979</v>
      </c>
      <c r="J9" s="72">
        <v>1.6381452136154009</v>
      </c>
      <c r="K9" s="72">
        <v>1.0910524647825128</v>
      </c>
      <c r="L9" s="72">
        <v>0.21450614723002434</v>
      </c>
      <c r="M9" s="72">
        <v>0.43343914415035223</v>
      </c>
      <c r="N9" s="72">
        <v>0.51761257143575734</v>
      </c>
      <c r="O9" s="72">
        <v>0.38648125148968665</v>
      </c>
      <c r="P9" s="72">
        <v>0.33727672183388252</v>
      </c>
      <c r="Q9" s="72">
        <v>0.89980039096030862</v>
      </c>
      <c r="R9" s="72">
        <v>0.69657436732029732</v>
      </c>
      <c r="S9" s="72">
        <v>0.80563280449609909</v>
      </c>
      <c r="T9" s="72">
        <v>0.48613371735063271</v>
      </c>
      <c r="U9" s="72">
        <v>0.30199107558779126</v>
      </c>
      <c r="V9" s="72">
        <v>0.34982509981802934</v>
      </c>
      <c r="W9" s="72">
        <v>0.47783833579104185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3.9866758103300915E-3</v>
      </c>
      <c r="D12" s="72">
        <v>8.8469481904229832E-3</v>
      </c>
      <c r="E12" s="72">
        <v>9.8741557349164167E-3</v>
      </c>
      <c r="F12" s="72">
        <v>8.1466869680173644E-3</v>
      </c>
      <c r="G12" s="72">
        <v>1.0446664144636388E-2</v>
      </c>
      <c r="H12" s="72">
        <v>1.246795676077477E-2</v>
      </c>
      <c r="I12" s="72">
        <v>3.6238023779682708E-2</v>
      </c>
      <c r="J12" s="72">
        <v>4.6761118705401818E-2</v>
      </c>
      <c r="K12" s="72">
        <v>4.3989526063623233E-2</v>
      </c>
      <c r="L12" s="72">
        <v>8.5221483965203876E-2</v>
      </c>
      <c r="M12" s="72">
        <v>7.8615986918450384E-2</v>
      </c>
      <c r="N12" s="72">
        <v>8.4257835781040347E-2</v>
      </c>
      <c r="O12" s="72">
        <v>3.5756958977373916E-2</v>
      </c>
      <c r="P12" s="72">
        <v>2.6753657145887118E-2</v>
      </c>
      <c r="Q12" s="72">
        <v>1.8792638787130968E-2</v>
      </c>
      <c r="R12" s="72">
        <v>4.2607260567070065E-2</v>
      </c>
      <c r="S12" s="72">
        <v>7.9669838640220481E-2</v>
      </c>
      <c r="T12" s="72">
        <v>0.70820678377965562</v>
      </c>
      <c r="U12" s="72">
        <v>0.34258242290238156</v>
      </c>
      <c r="V12" s="72">
        <v>0.16430271705270533</v>
      </c>
      <c r="W12" s="72">
        <v>9.9238384998416418E-2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0.4124791613491518</v>
      </c>
      <c r="D13" s="74">
        <v>0.70920042212132495</v>
      </c>
      <c r="E13" s="74">
        <v>0.66263835164059859</v>
      </c>
      <c r="F13" s="74">
        <v>0.6642409433092743</v>
      </c>
      <c r="G13" s="74">
        <v>0.60320546871210157</v>
      </c>
      <c r="H13" s="74">
        <v>0.45682650484013715</v>
      </c>
      <c r="I13" s="74">
        <v>0.20558335567544658</v>
      </c>
      <c r="J13" s="74">
        <v>0.22236473651205796</v>
      </c>
      <c r="K13" s="74">
        <v>0.29777619935768945</v>
      </c>
      <c r="L13" s="74">
        <v>0</v>
      </c>
      <c r="M13" s="74">
        <v>0.16456752904603608</v>
      </c>
      <c r="N13" s="74">
        <v>5.9729059377436805E-2</v>
      </c>
      <c r="O13" s="74">
        <v>5.0241163878608962E-2</v>
      </c>
      <c r="P13" s="74">
        <v>0.2265688497971998</v>
      </c>
      <c r="Q13" s="74">
        <v>0.42478757954830604</v>
      </c>
      <c r="R13" s="74">
        <v>0.38046952590099731</v>
      </c>
      <c r="S13" s="74">
        <v>0.44402493609361826</v>
      </c>
      <c r="T13" s="74">
        <v>0.45171538496396213</v>
      </c>
      <c r="U13" s="74">
        <v>0.83658942536456193</v>
      </c>
      <c r="V13" s="74">
        <v>0.80556823536648769</v>
      </c>
      <c r="W13" s="74">
        <v>0.39412576633764185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2.6385832985766848E-2</v>
      </c>
      <c r="D14" s="76">
        <v>2.8951350034136205E-2</v>
      </c>
      <c r="E14" s="76">
        <v>2.9149738712092955E-2</v>
      </c>
      <c r="F14" s="76">
        <v>2.8836055600410183E-2</v>
      </c>
      <c r="G14" s="76">
        <v>2.4461337209497745E-2</v>
      </c>
      <c r="H14" s="76">
        <v>1.7215111563520534E-2</v>
      </c>
      <c r="I14" s="76">
        <v>2.1333041777181452E-2</v>
      </c>
      <c r="J14" s="76">
        <v>3.1029800884583656E-2</v>
      </c>
      <c r="K14" s="76">
        <v>2.2679809328068866E-2</v>
      </c>
      <c r="L14" s="76">
        <v>1.8059162261171612E-2</v>
      </c>
      <c r="M14" s="76">
        <v>2.4536119458574531E-2</v>
      </c>
      <c r="N14" s="76">
        <v>1.7552748583615194E-2</v>
      </c>
      <c r="O14" s="76">
        <v>9.4941337188924058E-3</v>
      </c>
      <c r="P14" s="76">
        <v>8.9723224744429238E-3</v>
      </c>
      <c r="Q14" s="76">
        <v>5.6258750294522685E-3</v>
      </c>
      <c r="R14" s="76">
        <v>4.7257842439086565E-3</v>
      </c>
      <c r="S14" s="76">
        <v>6.8976932463261755E-3</v>
      </c>
      <c r="T14" s="76">
        <v>1.1955785290734924E-3</v>
      </c>
      <c r="U14" s="76">
        <v>4.9837044932098794E-3</v>
      </c>
      <c r="V14" s="76">
        <v>1.1497895553122809E-2</v>
      </c>
      <c r="W14" s="76">
        <v>1.5791092531688644E-2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0.47592501280415095</v>
      </c>
      <c r="E15" s="69">
        <f t="shared" si="6"/>
        <v>1.2653507588497843</v>
      </c>
      <c r="F15" s="69">
        <f t="shared" si="6"/>
        <v>1.2816859852591858</v>
      </c>
      <c r="G15" s="69">
        <f t="shared" si="6"/>
        <v>1.4845925627815606</v>
      </c>
      <c r="H15" s="69">
        <f t="shared" si="6"/>
        <v>1.2507867083762423</v>
      </c>
      <c r="I15" s="69">
        <f t="shared" si="6"/>
        <v>2.058536829847847</v>
      </c>
      <c r="J15" s="69">
        <f t="shared" si="6"/>
        <v>2.187750559895183</v>
      </c>
      <c r="K15" s="69">
        <f t="shared" si="6"/>
        <v>1.1740883247553153</v>
      </c>
      <c r="L15" s="69">
        <f t="shared" si="6"/>
        <v>1.3381829036239052</v>
      </c>
      <c r="M15" s="69">
        <f t="shared" si="6"/>
        <v>1.1036453162290596</v>
      </c>
      <c r="N15" s="69">
        <f t="shared" si="6"/>
        <v>1.2018611157641652</v>
      </c>
      <c r="O15" s="69">
        <f t="shared" si="6"/>
        <v>0.53303461580836109</v>
      </c>
      <c r="P15" s="69">
        <f t="shared" si="6"/>
        <v>0.43681544986423737</v>
      </c>
      <c r="Q15" s="69">
        <f t="shared" si="6"/>
        <v>0.38450716435233684</v>
      </c>
      <c r="R15" s="69">
        <f t="shared" si="6"/>
        <v>0.52777060874327519</v>
      </c>
      <c r="S15" s="69">
        <f t="shared" si="6"/>
        <v>0.87960815709778817</v>
      </c>
      <c r="T15" s="69">
        <f t="shared" si="6"/>
        <v>1.5022730332802776</v>
      </c>
      <c r="U15" s="69">
        <f t="shared" si="6"/>
        <v>1.1373178107140571</v>
      </c>
      <c r="V15" s="69">
        <f t="shared" si="6"/>
        <v>0.95080081521768844</v>
      </c>
      <c r="W15" s="69">
        <f t="shared" si="6"/>
        <v>0.77417579471842057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0.47592501280415095</v>
      </c>
      <c r="E16" s="72">
        <v>1.2653507588497843</v>
      </c>
      <c r="F16" s="72">
        <v>1.2816859852591858</v>
      </c>
      <c r="G16" s="72">
        <v>1.4845925627815606</v>
      </c>
      <c r="H16" s="72">
        <v>1.2507867083762423</v>
      </c>
      <c r="I16" s="72">
        <v>2.058536829847847</v>
      </c>
      <c r="J16" s="72">
        <v>2.187750559895183</v>
      </c>
      <c r="K16" s="72">
        <v>1.1740883247553153</v>
      </c>
      <c r="L16" s="72">
        <v>1.3381829036239052</v>
      </c>
      <c r="M16" s="72">
        <v>1.1036453162290596</v>
      </c>
      <c r="N16" s="72">
        <v>1.2018611157641652</v>
      </c>
      <c r="O16" s="72">
        <v>0.53303461580836109</v>
      </c>
      <c r="P16" s="72">
        <v>0.43681544986423737</v>
      </c>
      <c r="Q16" s="72">
        <v>0.38450716435233684</v>
      </c>
      <c r="R16" s="72">
        <v>0.52777060874327519</v>
      </c>
      <c r="S16" s="72">
        <v>0.87960815709778817</v>
      </c>
      <c r="T16" s="72">
        <v>1.5022730332802776</v>
      </c>
      <c r="U16" s="72">
        <v>1.1373178107140571</v>
      </c>
      <c r="V16" s="72">
        <v>0.95080081521768844</v>
      </c>
      <c r="W16" s="72">
        <v>0.77417579471842057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1.8914039322629965</v>
      </c>
      <c r="D17" s="69">
        <f t="shared" si="7"/>
        <v>2.2408547881916334</v>
      </c>
      <c r="E17" s="69">
        <f t="shared" si="7"/>
        <v>2.5584718641429851</v>
      </c>
      <c r="F17" s="69">
        <f t="shared" si="7"/>
        <v>2.8013875876718819</v>
      </c>
      <c r="G17" s="69">
        <f t="shared" si="7"/>
        <v>3.3168993077062519</v>
      </c>
      <c r="H17" s="69">
        <f t="shared" si="7"/>
        <v>2.4188645762497423</v>
      </c>
      <c r="I17" s="69">
        <f t="shared" si="7"/>
        <v>3.812992890983423</v>
      </c>
      <c r="J17" s="69">
        <f t="shared" si="7"/>
        <v>6.4794270967978242</v>
      </c>
      <c r="K17" s="69">
        <f t="shared" si="7"/>
        <v>4.2552265105190807</v>
      </c>
      <c r="L17" s="69">
        <f t="shared" si="7"/>
        <v>3.8358579622429536</v>
      </c>
      <c r="M17" s="69">
        <f t="shared" si="7"/>
        <v>4.2020103851244333</v>
      </c>
      <c r="N17" s="69">
        <f t="shared" si="7"/>
        <v>3.6625054865674711</v>
      </c>
      <c r="O17" s="69">
        <f t="shared" si="7"/>
        <v>2.0519442318662864</v>
      </c>
      <c r="P17" s="69">
        <f t="shared" si="7"/>
        <v>1.9370240447185982</v>
      </c>
      <c r="Q17" s="69">
        <f t="shared" si="7"/>
        <v>1.5892150146395172</v>
      </c>
      <c r="R17" s="69">
        <f t="shared" ref="R17:V17" si="8">SUM(R18:R26)</f>
        <v>1.6049065546483066</v>
      </c>
      <c r="S17" s="69">
        <f t="shared" si="8"/>
        <v>2.6723275728516409</v>
      </c>
      <c r="T17" s="69">
        <f t="shared" si="8"/>
        <v>3.2238869311893827</v>
      </c>
      <c r="U17" s="69">
        <f t="shared" si="8"/>
        <v>2.7701733812751335</v>
      </c>
      <c r="V17" s="69">
        <f t="shared" si="8"/>
        <v>2.9099200946892898</v>
      </c>
      <c r="W17" s="69">
        <f t="shared" ref="W17" si="9">SUM(W18:W26)</f>
        <v>3.1343245178503021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7.2873940216534344E-2</v>
      </c>
      <c r="D19" s="72">
        <v>7.2770119916356832E-2</v>
      </c>
      <c r="E19" s="72">
        <v>7.3831332490601531E-2</v>
      </c>
      <c r="F19" s="72">
        <v>7.5230564016880386E-2</v>
      </c>
      <c r="G19" s="72">
        <v>8.4059939351067051E-2</v>
      </c>
      <c r="H19" s="72">
        <v>7.8310952356171998E-2</v>
      </c>
      <c r="I19" s="72">
        <v>5.3195314885341086E-2</v>
      </c>
      <c r="J19" s="72">
        <v>0.10698236631776466</v>
      </c>
      <c r="K19" s="72">
        <v>0.11095021110618344</v>
      </c>
      <c r="L19" s="72">
        <v>9.8188283697896395E-2</v>
      </c>
      <c r="M19" s="72">
        <v>0.11603350392015184</v>
      </c>
      <c r="N19" s="72">
        <v>0.11701230403065831</v>
      </c>
      <c r="O19" s="72">
        <v>3.6884707585454132E-2</v>
      </c>
      <c r="P19" s="72">
        <v>3.6452195902475348E-3</v>
      </c>
      <c r="Q19" s="72">
        <v>0.12845144469838343</v>
      </c>
      <c r="R19" s="72">
        <v>6.501245012068263E-2</v>
      </c>
      <c r="S19" s="72">
        <v>9.5445370874336008E-2</v>
      </c>
      <c r="T19" s="72">
        <v>0.13155857253194547</v>
      </c>
      <c r="U19" s="72">
        <v>0.12222328540423649</v>
      </c>
      <c r="V19" s="72">
        <v>7.7190044653077355E-2</v>
      </c>
      <c r="W19" s="72">
        <v>5.3879523670399707E-2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6.8048227458267748E-3</v>
      </c>
      <c r="D20" s="72">
        <v>1.0787320013139033E-2</v>
      </c>
      <c r="E20" s="72">
        <v>1.167967807672019E-2</v>
      </c>
      <c r="F20" s="72">
        <v>1.5102822073042569E-2</v>
      </c>
      <c r="G20" s="72">
        <v>2.1644885415529575E-2</v>
      </c>
      <c r="H20" s="72">
        <v>2.8295748641635129E-2</v>
      </c>
      <c r="I20" s="72">
        <v>3.6721879626754064E-2</v>
      </c>
      <c r="J20" s="72">
        <v>0.16030538642821923</v>
      </c>
      <c r="K20" s="72">
        <v>6.1219118058844606E-2</v>
      </c>
      <c r="L20" s="72">
        <v>6.0984684648065092E-2</v>
      </c>
      <c r="M20" s="72">
        <v>8.260892722327895E-2</v>
      </c>
      <c r="N20" s="72">
        <v>9.5105134500328051E-2</v>
      </c>
      <c r="O20" s="72">
        <v>2.4171005745390096E-2</v>
      </c>
      <c r="P20" s="72">
        <v>3.0862997167205372E-5</v>
      </c>
      <c r="Q20" s="72">
        <v>1.4421745261848549E-2</v>
      </c>
      <c r="R20" s="72">
        <v>1.1329968885727909E-2</v>
      </c>
      <c r="S20" s="72">
        <v>2.4286988233731707E-2</v>
      </c>
      <c r="T20" s="72">
        <v>0</v>
      </c>
      <c r="U20" s="72">
        <v>8.7687148889187383E-2</v>
      </c>
      <c r="V20" s="72">
        <v>8.9064404680560566E-2</v>
      </c>
      <c r="W20" s="72">
        <v>0.10527020023773363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2.968173391891188E-4</v>
      </c>
      <c r="E22" s="72">
        <v>2.6219010628404893E-4</v>
      </c>
      <c r="F22" s="72">
        <v>8.3530573698427672E-4</v>
      </c>
      <c r="G22" s="72">
        <v>1.9499523807324825E-3</v>
      </c>
      <c r="H22" s="72">
        <v>1.6349569603706043E-3</v>
      </c>
      <c r="I22" s="72">
        <v>5.1287145583424273E-3</v>
      </c>
      <c r="J22" s="72">
        <v>1.0815495086834413E-2</v>
      </c>
      <c r="K22" s="72">
        <v>3.9988912476530362E-3</v>
      </c>
      <c r="L22" s="72">
        <v>2.9785652069972318E-4</v>
      </c>
      <c r="M22" s="72">
        <v>6.11545944983137E-4</v>
      </c>
      <c r="N22" s="72">
        <v>1.1761356645872848E-3</v>
      </c>
      <c r="O22" s="72">
        <v>1.2789575239164879E-4</v>
      </c>
      <c r="P22" s="72">
        <v>2.6765435792583259E-5</v>
      </c>
      <c r="Q22" s="72">
        <v>2.3636010761893473E-3</v>
      </c>
      <c r="R22" s="72">
        <v>8.9126534579987671E-4</v>
      </c>
      <c r="S22" s="72">
        <v>2.092687884502586E-3</v>
      </c>
      <c r="T22" s="72">
        <v>2.0162042373069789E-3</v>
      </c>
      <c r="U22" s="72">
        <v>1.4688175692456117E-3</v>
      </c>
      <c r="V22" s="72">
        <v>1.1385156183219695E-3</v>
      </c>
      <c r="W22" s="72">
        <v>1.8700977306022432E-3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0.44367081993859586</v>
      </c>
      <c r="D25" s="74">
        <v>0.70936361566399531</v>
      </c>
      <c r="E25" s="74">
        <v>0.98178672043527759</v>
      </c>
      <c r="F25" s="74">
        <v>1.0360070731711803</v>
      </c>
      <c r="G25" s="74">
        <v>1.4228958441847928</v>
      </c>
      <c r="H25" s="74">
        <v>0.96564782501648572</v>
      </c>
      <c r="I25" s="74">
        <v>1.3037956260079386</v>
      </c>
      <c r="J25" s="74">
        <v>2.09873137083405</v>
      </c>
      <c r="K25" s="74">
        <v>1.3836195950964976</v>
      </c>
      <c r="L25" s="74">
        <v>1.1205801699326714</v>
      </c>
      <c r="M25" s="74">
        <v>1.2274390742887522</v>
      </c>
      <c r="N25" s="74">
        <v>0.78601673633434677</v>
      </c>
      <c r="O25" s="74">
        <v>0.39244253305922899</v>
      </c>
      <c r="P25" s="74">
        <v>0.28579641008543677</v>
      </c>
      <c r="Q25" s="74">
        <v>0.10245405878529835</v>
      </c>
      <c r="R25" s="74">
        <v>0.15532486711450824</v>
      </c>
      <c r="S25" s="74">
        <v>0.41382740626221448</v>
      </c>
      <c r="T25" s="74">
        <v>0.39501787196159399</v>
      </c>
      <c r="U25" s="74">
        <v>0.32041973287012171</v>
      </c>
      <c r="V25" s="74">
        <v>0.36012727013931656</v>
      </c>
      <c r="W25" s="74">
        <v>0.46705934832284052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1.3680543493620396</v>
      </c>
      <c r="D26" s="77">
        <v>1.4476369152589532</v>
      </c>
      <c r="E26" s="77">
        <v>1.4909119430341018</v>
      </c>
      <c r="F26" s="77">
        <v>1.6742118226737941</v>
      </c>
      <c r="G26" s="77">
        <v>1.7863486863741302</v>
      </c>
      <c r="H26" s="77">
        <v>1.3449750932750786</v>
      </c>
      <c r="I26" s="77">
        <v>2.4141513559050467</v>
      </c>
      <c r="J26" s="77">
        <v>4.1025924781309557</v>
      </c>
      <c r="K26" s="77">
        <v>2.6954386950099019</v>
      </c>
      <c r="L26" s="77">
        <v>2.5558069674436208</v>
      </c>
      <c r="M26" s="77">
        <v>2.7753173337472674</v>
      </c>
      <c r="N26" s="77">
        <v>2.6631951760375507</v>
      </c>
      <c r="O26" s="77">
        <v>1.5983180897238214</v>
      </c>
      <c r="P26" s="77">
        <v>1.6475247866099543</v>
      </c>
      <c r="Q26" s="77">
        <v>1.3415241648177976</v>
      </c>
      <c r="R26" s="77">
        <v>1.3723480031815878</v>
      </c>
      <c r="S26" s="77">
        <v>2.1366751195968563</v>
      </c>
      <c r="T26" s="77">
        <v>2.6952942824585362</v>
      </c>
      <c r="U26" s="77">
        <v>2.2383743965423424</v>
      </c>
      <c r="V26" s="77">
        <v>2.3823998595980131</v>
      </c>
      <c r="W26" s="77">
        <v>2.5062453478887261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0.99421066908323608</v>
      </c>
      <c r="D27" s="69">
        <f t="shared" si="10"/>
        <v>1.0687053489303548</v>
      </c>
      <c r="E27" s="69">
        <f t="shared" si="10"/>
        <v>1.123096899816193</v>
      </c>
      <c r="F27" s="69">
        <f t="shared" si="10"/>
        <v>1.2108881975904064</v>
      </c>
      <c r="G27" s="69">
        <f t="shared" si="10"/>
        <v>1.2402857438915666</v>
      </c>
      <c r="H27" s="69">
        <f t="shared" si="10"/>
        <v>0.8468668030302724</v>
      </c>
      <c r="I27" s="69">
        <f t="shared" si="10"/>
        <v>1.2256629569055733</v>
      </c>
      <c r="J27" s="69">
        <f t="shared" si="10"/>
        <v>1.9658409948630904</v>
      </c>
      <c r="K27" s="69">
        <f t="shared" si="10"/>
        <v>1.2615802717622686</v>
      </c>
      <c r="L27" s="69">
        <f t="shared" si="10"/>
        <v>1.1488814241119196</v>
      </c>
      <c r="M27" s="69">
        <f t="shared" si="10"/>
        <v>1.3295669113823825</v>
      </c>
      <c r="N27" s="69">
        <f t="shared" si="10"/>
        <v>1.1578513662898879</v>
      </c>
      <c r="O27" s="69">
        <f t="shared" si="10"/>
        <v>0.71238071260729963</v>
      </c>
      <c r="P27" s="69">
        <f t="shared" si="10"/>
        <v>0.76284824815620222</v>
      </c>
      <c r="Q27" s="69">
        <f t="shared" si="10"/>
        <v>0.58968055127293051</v>
      </c>
      <c r="R27" s="69">
        <f t="shared" ref="R27:V27" si="11">SUM(R28:R32)</f>
        <v>0.57705405490784578</v>
      </c>
      <c r="S27" s="69">
        <f t="shared" si="11"/>
        <v>0.93028453480330608</v>
      </c>
      <c r="T27" s="69">
        <f t="shared" si="11"/>
        <v>1.0809361759637792</v>
      </c>
      <c r="U27" s="69">
        <f t="shared" si="11"/>
        <v>1.0888676280417999</v>
      </c>
      <c r="V27" s="69">
        <f t="shared" si="11"/>
        <v>1.1119570967067514</v>
      </c>
      <c r="W27" s="69">
        <f t="shared" ref="W27" si="12">SUM(W28:W32)</f>
        <v>1.1310094813082672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0.61258680456488013</v>
      </c>
      <c r="D29" s="72">
        <v>0.69091932819929147</v>
      </c>
      <c r="E29" s="72">
        <v>0.78190260246400545</v>
      </c>
      <c r="F29" s="72">
        <v>0.80645209867804979</v>
      </c>
      <c r="G29" s="72">
        <v>0.86089232259335802</v>
      </c>
      <c r="H29" s="72">
        <v>0.61709164700080033</v>
      </c>
      <c r="I29" s="72">
        <v>0.9163232960076072</v>
      </c>
      <c r="J29" s="72">
        <v>1.4484586580577112</v>
      </c>
      <c r="K29" s="72">
        <v>0.79535712984360041</v>
      </c>
      <c r="L29" s="72">
        <v>0.78227661250722513</v>
      </c>
      <c r="M29" s="72">
        <v>0.9104896129154032</v>
      </c>
      <c r="N29" s="72">
        <v>0.88881431122241339</v>
      </c>
      <c r="O29" s="72">
        <v>0.44449186007207986</v>
      </c>
      <c r="P29" s="72">
        <v>0.37943640364609321</v>
      </c>
      <c r="Q29" s="72">
        <v>0.36856748867312811</v>
      </c>
      <c r="R29" s="72">
        <v>0.37209296435876393</v>
      </c>
      <c r="S29" s="72">
        <v>0.57281188377657655</v>
      </c>
      <c r="T29" s="72">
        <v>0.67176951627732251</v>
      </c>
      <c r="U29" s="72">
        <v>0.72315366351655408</v>
      </c>
      <c r="V29" s="72">
        <v>0.59976141156264862</v>
      </c>
      <c r="W29" s="72">
        <v>0.55160938875717525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0.38162386451835595</v>
      </c>
      <c r="D32" s="77">
        <v>0.37778602073106343</v>
      </c>
      <c r="E32" s="77">
        <v>0.34119429735218765</v>
      </c>
      <c r="F32" s="77">
        <v>0.40443609891235655</v>
      </c>
      <c r="G32" s="77">
        <v>0.37939342129820852</v>
      </c>
      <c r="H32" s="77">
        <v>0.22977515602947213</v>
      </c>
      <c r="I32" s="77">
        <v>0.30933966089796605</v>
      </c>
      <c r="J32" s="77">
        <v>0.51738233680537915</v>
      </c>
      <c r="K32" s="77">
        <v>0.46622314191866826</v>
      </c>
      <c r="L32" s="77">
        <v>0.36660481160469455</v>
      </c>
      <c r="M32" s="77">
        <v>0.41907729846697922</v>
      </c>
      <c r="N32" s="77">
        <v>0.2690370550674745</v>
      </c>
      <c r="O32" s="77">
        <v>0.26788885253521971</v>
      </c>
      <c r="P32" s="77">
        <v>0.38341184451010901</v>
      </c>
      <c r="Q32" s="77">
        <v>0.22111306259980237</v>
      </c>
      <c r="R32" s="77">
        <v>0.20496109054908179</v>
      </c>
      <c r="S32" s="77">
        <v>0.35747265102672954</v>
      </c>
      <c r="T32" s="77">
        <v>0.40916665968645677</v>
      </c>
      <c r="U32" s="77">
        <v>0.36571396452524585</v>
      </c>
      <c r="V32" s="77">
        <v>0.51219568514410263</v>
      </c>
      <c r="W32" s="77">
        <v>0.57940009255109193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5.0750290734231189</v>
      </c>
      <c r="D3" s="65">
        <f t="shared" si="0"/>
        <v>6.7979600738824058</v>
      </c>
      <c r="E3" s="65">
        <f t="shared" si="0"/>
        <v>9.3085047434293635</v>
      </c>
      <c r="F3" s="65">
        <f t="shared" si="0"/>
        <v>9.5365124617358639</v>
      </c>
      <c r="G3" s="65">
        <f t="shared" si="0"/>
        <v>10.223919655530008</v>
      </c>
      <c r="H3" s="65">
        <f t="shared" si="0"/>
        <v>8.1884037454173964</v>
      </c>
      <c r="I3" s="65">
        <f t="shared" si="0"/>
        <v>12.959792574979723</v>
      </c>
      <c r="J3" s="65">
        <f t="shared" si="0"/>
        <v>17.738929038011822</v>
      </c>
      <c r="K3" s="65">
        <f t="shared" si="0"/>
        <v>11.239170336469943</v>
      </c>
      <c r="L3" s="65">
        <f t="shared" si="0"/>
        <v>10.773474661014749</v>
      </c>
      <c r="M3" s="65">
        <f t="shared" si="0"/>
        <v>11.120020500219827</v>
      </c>
      <c r="N3" s="65">
        <f t="shared" si="0"/>
        <v>10.980377549602462</v>
      </c>
      <c r="O3" s="65">
        <f t="shared" si="0"/>
        <v>5.6534661309651444</v>
      </c>
      <c r="P3" s="65">
        <f t="shared" si="0"/>
        <v>5.1927286350540314</v>
      </c>
      <c r="Q3" s="65">
        <f t="shared" si="0"/>
        <v>4.6628456841978316</v>
      </c>
      <c r="R3" s="65">
        <f t="shared" ref="R3:V3" si="1">SUM(R4,R15,R17,R27)</f>
        <v>5.2308888188582907</v>
      </c>
      <c r="S3" s="65">
        <f t="shared" si="1"/>
        <v>8.3517544772269225</v>
      </c>
      <c r="T3" s="65">
        <f t="shared" si="1"/>
        <v>13.528161845257673</v>
      </c>
      <c r="U3" s="65">
        <f t="shared" si="1"/>
        <v>10.851190703454893</v>
      </c>
      <c r="V3" s="65">
        <f t="shared" si="1"/>
        <v>10.30709753467508</v>
      </c>
      <c r="W3" s="65">
        <f t="shared" ref="W3" si="2">SUM(W4,W15,W17,W27)</f>
        <v>9.712546509872281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2.8415115821677417</v>
      </c>
      <c r="D4" s="69">
        <f t="shared" si="3"/>
        <v>3.0859390681107186</v>
      </c>
      <c r="E4" s="69">
        <f t="shared" si="3"/>
        <v>3.2487901591401269</v>
      </c>
      <c r="F4" s="69">
        <f t="shared" si="3"/>
        <v>3.0444144573155651</v>
      </c>
      <c r="G4" s="69">
        <f t="shared" si="3"/>
        <v>2.7161888651374437</v>
      </c>
      <c r="H4" s="69">
        <f t="shared" si="3"/>
        <v>2.140344025642515</v>
      </c>
      <c r="I4" s="69">
        <f t="shared" si="3"/>
        <v>2.8965831514208089</v>
      </c>
      <c r="J4" s="69">
        <f t="shared" si="3"/>
        <v>4.4591440449352309</v>
      </c>
      <c r="K4" s="69">
        <f t="shared" si="3"/>
        <v>3.2110304877123323</v>
      </c>
      <c r="L4" s="69">
        <f t="shared" si="3"/>
        <v>2.4437332500710789</v>
      </c>
      <c r="M4" s="69">
        <f t="shared" si="3"/>
        <v>3.0233966064681126</v>
      </c>
      <c r="N4" s="69">
        <f t="shared" si="3"/>
        <v>2.8216703364822942</v>
      </c>
      <c r="O4" s="69">
        <f t="shared" si="3"/>
        <v>1.3725610399201442</v>
      </c>
      <c r="P4" s="69">
        <f t="shared" si="3"/>
        <v>1.1685776619952895</v>
      </c>
      <c r="Q4" s="69">
        <f t="shared" si="3"/>
        <v>1.2348241865089205</v>
      </c>
      <c r="R4" s="69">
        <f t="shared" ref="R4:V4" si="4">SUM(R5:R14)</f>
        <v>1.1501658447783045</v>
      </c>
      <c r="S4" s="69">
        <f t="shared" si="4"/>
        <v>1.543438762218232</v>
      </c>
      <c r="T4" s="69">
        <f t="shared" si="4"/>
        <v>3.3071904247073145</v>
      </c>
      <c r="U4" s="69">
        <f t="shared" si="4"/>
        <v>2.5816344792066266</v>
      </c>
      <c r="V4" s="69">
        <f t="shared" si="4"/>
        <v>2.5871785786663275</v>
      </c>
      <c r="W4" s="69">
        <f t="shared" ref="W4" si="5">SUM(W5:W14)</f>
        <v>2.4990346361657116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0.57814886689890654</v>
      </c>
      <c r="D6" s="72">
        <v>0.80988223021102956</v>
      </c>
      <c r="E6" s="72">
        <v>0.76413214394125795</v>
      </c>
      <c r="F6" s="72">
        <v>0.65980098119795894</v>
      </c>
      <c r="G6" s="72">
        <v>0.36693953243422345</v>
      </c>
      <c r="H6" s="72">
        <v>0</v>
      </c>
      <c r="I6" s="72">
        <v>0</v>
      </c>
      <c r="J6" s="72">
        <v>0.31908751918087913</v>
      </c>
      <c r="K6" s="72">
        <v>0.49434753394939157</v>
      </c>
      <c r="L6" s="72">
        <v>0.63451025205097888</v>
      </c>
      <c r="M6" s="72">
        <v>0.7481502696132496</v>
      </c>
      <c r="N6" s="72">
        <v>0.63043479794678026</v>
      </c>
      <c r="O6" s="72">
        <v>0.32157646164451742</v>
      </c>
      <c r="P6" s="72">
        <v>0.15323397154454083</v>
      </c>
      <c r="Q6" s="72">
        <v>2.2259282301392212E-2</v>
      </c>
      <c r="R6" s="72">
        <v>5.4488442300455004E-4</v>
      </c>
      <c r="S6" s="72">
        <v>0</v>
      </c>
      <c r="T6" s="72">
        <v>0</v>
      </c>
      <c r="U6" s="72">
        <v>0</v>
      </c>
      <c r="V6" s="72">
        <v>0.16222549452349203</v>
      </c>
      <c r="W6" s="72">
        <v>0.36490842742877982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1.9319573432931705</v>
      </c>
      <c r="D7" s="72">
        <v>1.7310294587816226</v>
      </c>
      <c r="E7" s="72">
        <v>1.9450214929485505</v>
      </c>
      <c r="F7" s="72">
        <v>1.77532656642474</v>
      </c>
      <c r="G7" s="72">
        <v>1.696914309512052</v>
      </c>
      <c r="H7" s="72">
        <v>1.6107379692287327</v>
      </c>
      <c r="I7" s="72">
        <v>2.1545282825819587</v>
      </c>
      <c r="J7" s="72">
        <v>3.0265839728325599</v>
      </c>
      <c r="K7" s="72">
        <v>1.8317425328625212</v>
      </c>
      <c r="L7" s="72">
        <v>1.4425288455292005</v>
      </c>
      <c r="M7" s="72">
        <v>1.6846784856282646</v>
      </c>
      <c r="N7" s="72">
        <v>1.589474450266922</v>
      </c>
      <c r="O7" s="72">
        <v>0.67465363278141555</v>
      </c>
      <c r="P7" s="72">
        <v>0.57000725016475562</v>
      </c>
      <c r="Q7" s="72">
        <v>0.32533771103264258</v>
      </c>
      <c r="R7" s="72">
        <v>0.30458053091049964</v>
      </c>
      <c r="S7" s="72">
        <v>0.42304578306109319</v>
      </c>
      <c r="T7" s="72">
        <v>0</v>
      </c>
      <c r="U7" s="72">
        <v>0.42492592131067414</v>
      </c>
      <c r="V7" s="72">
        <v>0.90617527972513257</v>
      </c>
      <c r="W7" s="72">
        <v>1.1029304131000912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7.4380750470226575E-2</v>
      </c>
      <c r="D9" s="72">
        <v>0.11092541023762008</v>
      </c>
      <c r="E9" s="72">
        <v>0.123784208260142</v>
      </c>
      <c r="F9" s="72">
        <v>0.1907141505599752</v>
      </c>
      <c r="G9" s="72">
        <v>0.26276265649130942</v>
      </c>
      <c r="H9" s="72">
        <v>0.221805181128509</v>
      </c>
      <c r="I9" s="72">
        <v>0.51658859734047191</v>
      </c>
      <c r="J9" s="72">
        <v>0.83607221017400246</v>
      </c>
      <c r="K9" s="72">
        <v>0.56976054338703952</v>
      </c>
      <c r="L9" s="72">
        <v>0.11454034257143896</v>
      </c>
      <c r="M9" s="72">
        <v>0.23613903694412813</v>
      </c>
      <c r="N9" s="72">
        <v>0.28688435386926653</v>
      </c>
      <c r="O9" s="72">
        <v>0.21722188471004722</v>
      </c>
      <c r="P9" s="72">
        <v>0.19187222170466253</v>
      </c>
      <c r="Q9" s="72">
        <v>0.51920778369340892</v>
      </c>
      <c r="R9" s="72">
        <v>0.41030043100205765</v>
      </c>
      <c r="S9" s="72">
        <v>0.48537431031596984</v>
      </c>
      <c r="T9" s="72">
        <v>0.29945395472979419</v>
      </c>
      <c r="U9" s="72">
        <v>0.18978330481509137</v>
      </c>
      <c r="V9" s="72">
        <v>0.22349463448159421</v>
      </c>
      <c r="W9" s="72">
        <v>0.30928997178155448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6.2751076648035475E-3</v>
      </c>
      <c r="D12" s="72">
        <v>1.496209641541091E-2</v>
      </c>
      <c r="E12" s="72">
        <v>1.7889675063132968E-2</v>
      </c>
      <c r="F12" s="72">
        <v>1.5765264539691612E-2</v>
      </c>
      <c r="G12" s="72">
        <v>2.1539496679543604E-2</v>
      </c>
      <c r="H12" s="72">
        <v>2.7326348503700318E-2</v>
      </c>
      <c r="I12" s="72">
        <v>8.4248531288855483E-2</v>
      </c>
      <c r="J12" s="72">
        <v>0.115108955672865</v>
      </c>
      <c r="K12" s="72">
        <v>0.11447462930079888</v>
      </c>
      <c r="L12" s="72">
        <v>0.23409464765828875</v>
      </c>
      <c r="M12" s="72">
        <v>0.22844830001247179</v>
      </c>
      <c r="N12" s="72">
        <v>0.25967569764864606</v>
      </c>
      <c r="O12" s="72">
        <v>0.11704121941485529</v>
      </c>
      <c r="P12" s="72">
        <v>9.270907874994623E-2</v>
      </c>
      <c r="Q12" s="72">
        <v>6.8080300784038192E-2</v>
      </c>
      <c r="R12" s="72">
        <v>0.15703102571963512</v>
      </c>
      <c r="S12" s="72">
        <v>0.29679550817982236</v>
      </c>
      <c r="T12" s="72">
        <v>2.6563609856906631</v>
      </c>
      <c r="U12" s="72">
        <v>1.2919221902399274</v>
      </c>
      <c r="V12" s="72">
        <v>0.62363302018387157</v>
      </c>
      <c r="W12" s="72">
        <v>0.37945283380888178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0.22436368085486766</v>
      </c>
      <c r="D13" s="74">
        <v>0.39018852243089913</v>
      </c>
      <c r="E13" s="74">
        <v>0.36881290021495033</v>
      </c>
      <c r="F13" s="74">
        <v>0.37397143899278978</v>
      </c>
      <c r="G13" s="74">
        <v>0.34357153281081776</v>
      </c>
      <c r="H13" s="74">
        <v>0.26325941521805268</v>
      </c>
      <c r="I13" s="74">
        <v>0.11988469843234117</v>
      </c>
      <c r="J13" s="74">
        <v>0.13126158619034145</v>
      </c>
      <c r="K13" s="74">
        <v>0.17802543888451247</v>
      </c>
      <c r="L13" s="74">
        <v>0</v>
      </c>
      <c r="M13" s="74">
        <v>0.10144439481142326</v>
      </c>
      <c r="N13" s="74">
        <v>3.7648288167064059E-2</v>
      </c>
      <c r="O13" s="74">
        <v>3.2573707650415958E-2</v>
      </c>
      <c r="P13" s="74">
        <v>0.15178281735694127</v>
      </c>
      <c r="Q13" s="74">
        <v>0.29431323366798645</v>
      </c>
      <c r="R13" s="74">
        <v>0.27298318847919895</v>
      </c>
      <c r="S13" s="74">
        <v>0.33132546741502023</v>
      </c>
      <c r="T13" s="74">
        <v>0.35017990575778379</v>
      </c>
      <c r="U13" s="74">
        <v>0.67001935834772397</v>
      </c>
      <c r="V13" s="74">
        <v>0.66015225419911461</v>
      </c>
      <c r="W13" s="74">
        <v>0.32666189751471619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2.6385832985766848E-2</v>
      </c>
      <c r="D14" s="76">
        <v>2.8951350034136205E-2</v>
      </c>
      <c r="E14" s="76">
        <v>2.9149738712092955E-2</v>
      </c>
      <c r="F14" s="76">
        <v>2.8836055600410183E-2</v>
      </c>
      <c r="G14" s="76">
        <v>2.4461337209497745E-2</v>
      </c>
      <c r="H14" s="76">
        <v>1.7215111563520534E-2</v>
      </c>
      <c r="I14" s="76">
        <v>2.1333041777181452E-2</v>
      </c>
      <c r="J14" s="76">
        <v>3.1029800884583656E-2</v>
      </c>
      <c r="K14" s="76">
        <v>2.2679809328068866E-2</v>
      </c>
      <c r="L14" s="76">
        <v>1.8059162261171612E-2</v>
      </c>
      <c r="M14" s="76">
        <v>2.4536119458574531E-2</v>
      </c>
      <c r="N14" s="76">
        <v>1.7552748583615194E-2</v>
      </c>
      <c r="O14" s="76">
        <v>9.4941337188924058E-3</v>
      </c>
      <c r="P14" s="76">
        <v>8.9723224744429238E-3</v>
      </c>
      <c r="Q14" s="76">
        <v>5.6258750294522685E-3</v>
      </c>
      <c r="R14" s="76">
        <v>4.7257842439086565E-3</v>
      </c>
      <c r="S14" s="76">
        <v>6.8976932463261755E-3</v>
      </c>
      <c r="T14" s="76">
        <v>1.1955785290734924E-3</v>
      </c>
      <c r="U14" s="76">
        <v>4.9837044932098794E-3</v>
      </c>
      <c r="V14" s="76">
        <v>1.1497895553122809E-2</v>
      </c>
      <c r="W14" s="76">
        <v>1.5791092531688644E-2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1.2255965783826273</v>
      </c>
      <c r="E15" s="69">
        <f t="shared" si="6"/>
        <v>3.3700719366466245</v>
      </c>
      <c r="F15" s="69">
        <f t="shared" si="6"/>
        <v>3.5266951792954555</v>
      </c>
      <c r="G15" s="69">
        <f t="shared" si="6"/>
        <v>4.2172838399992525</v>
      </c>
      <c r="H15" s="69">
        <f t="shared" si="6"/>
        <v>3.6654790542514344</v>
      </c>
      <c r="I15" s="69">
        <f t="shared" si="6"/>
        <v>6.2194523780571718</v>
      </c>
      <c r="J15" s="69">
        <f t="shared" si="6"/>
        <v>6.8120404636063894</v>
      </c>
      <c r="K15" s="69">
        <f t="shared" si="6"/>
        <v>3.7669762017399857</v>
      </c>
      <c r="L15" s="69">
        <f t="shared" si="6"/>
        <v>4.4234633783252146</v>
      </c>
      <c r="M15" s="69">
        <f t="shared" si="6"/>
        <v>3.7762423934257181</v>
      </c>
      <c r="N15" s="69">
        <f t="shared" si="6"/>
        <v>4.2809222717721491</v>
      </c>
      <c r="O15" s="69">
        <f t="shared" si="6"/>
        <v>1.9879295923875255</v>
      </c>
      <c r="P15" s="69">
        <f t="shared" si="6"/>
        <v>1.7084536914100004</v>
      </c>
      <c r="Q15" s="69">
        <f t="shared" si="6"/>
        <v>1.5639085489908273</v>
      </c>
      <c r="R15" s="69">
        <f t="shared" si="6"/>
        <v>2.198306338600184</v>
      </c>
      <c r="S15" s="69">
        <f t="shared" si="6"/>
        <v>3.7323898155627022</v>
      </c>
      <c r="T15" s="69">
        <f t="shared" si="6"/>
        <v>6.4723793053710654</v>
      </c>
      <c r="U15" s="69">
        <f t="shared" si="6"/>
        <v>4.9674640112780075</v>
      </c>
      <c r="V15" s="69">
        <f t="shared" si="6"/>
        <v>4.2103114651695979</v>
      </c>
      <c r="W15" s="69">
        <f t="shared" si="6"/>
        <v>3.4740194720931239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1.2255965783826273</v>
      </c>
      <c r="E16" s="72">
        <v>3.3700719366466245</v>
      </c>
      <c r="F16" s="72">
        <v>3.5266951792954555</v>
      </c>
      <c r="G16" s="72">
        <v>4.2172838399992525</v>
      </c>
      <c r="H16" s="72">
        <v>3.6654790542514344</v>
      </c>
      <c r="I16" s="72">
        <v>6.2194523780571718</v>
      </c>
      <c r="J16" s="72">
        <v>6.8120404636063894</v>
      </c>
      <c r="K16" s="72">
        <v>3.7669762017399857</v>
      </c>
      <c r="L16" s="72">
        <v>4.4234633783252146</v>
      </c>
      <c r="M16" s="72">
        <v>3.7762423934257181</v>
      </c>
      <c r="N16" s="72">
        <v>4.2809222717721491</v>
      </c>
      <c r="O16" s="72">
        <v>1.9879295923875255</v>
      </c>
      <c r="P16" s="72">
        <v>1.7084536914100004</v>
      </c>
      <c r="Q16" s="72">
        <v>1.5639085489908273</v>
      </c>
      <c r="R16" s="72">
        <v>2.198306338600184</v>
      </c>
      <c r="S16" s="72">
        <v>3.7323898155627022</v>
      </c>
      <c r="T16" s="72">
        <v>6.4723793053710654</v>
      </c>
      <c r="U16" s="72">
        <v>4.9674640112780075</v>
      </c>
      <c r="V16" s="72">
        <v>4.2103114651695979</v>
      </c>
      <c r="W16" s="72">
        <v>3.4740194720931239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1.6162226869002332</v>
      </c>
      <c r="D17" s="69">
        <f t="shared" si="7"/>
        <v>1.8272107185207764</v>
      </c>
      <c r="E17" s="69">
        <f t="shared" si="7"/>
        <v>2.0052937753310633</v>
      </c>
      <c r="F17" s="69">
        <f t="shared" si="7"/>
        <v>2.2196306391152421</v>
      </c>
      <c r="G17" s="69">
        <f t="shared" si="7"/>
        <v>2.5312151930488933</v>
      </c>
      <c r="H17" s="69">
        <f t="shared" si="7"/>
        <v>1.8683637172958103</v>
      </c>
      <c r="I17" s="69">
        <f t="shared" si="7"/>
        <v>3.1022289381317583</v>
      </c>
      <c r="J17" s="69">
        <f t="shared" si="7"/>
        <v>5.2722218875919147</v>
      </c>
      <c r="K17" s="69">
        <f t="shared" si="7"/>
        <v>3.4679531765980744</v>
      </c>
      <c r="L17" s="69">
        <f t="shared" si="7"/>
        <v>3.1929586059691473</v>
      </c>
      <c r="M17" s="69">
        <f t="shared" si="7"/>
        <v>3.4940589643905899</v>
      </c>
      <c r="N17" s="69">
        <f t="shared" si="7"/>
        <v>3.1749101220432694</v>
      </c>
      <c r="O17" s="69">
        <f t="shared" si="7"/>
        <v>1.8394216321208712</v>
      </c>
      <c r="P17" s="69">
        <f t="shared" si="7"/>
        <v>1.8080901666421059</v>
      </c>
      <c r="Q17" s="69">
        <f t="shared" si="7"/>
        <v>1.4849321368241992</v>
      </c>
      <c r="R17" s="69">
        <f t="shared" ref="R17:V17" si="8">SUM(R18:R26)</f>
        <v>1.5100043611598088</v>
      </c>
      <c r="S17" s="69">
        <f t="shared" si="8"/>
        <v>2.4608493980132131</v>
      </c>
      <c r="T17" s="69">
        <f t="shared" si="8"/>
        <v>3.0244063505208953</v>
      </c>
      <c r="U17" s="69">
        <f t="shared" si="8"/>
        <v>2.5738795483142227</v>
      </c>
      <c r="V17" s="69">
        <f t="shared" si="8"/>
        <v>2.7192861612568384</v>
      </c>
      <c r="W17" s="69">
        <f t="shared" ref="W17" si="9">SUM(W18:W26)</f>
        <v>2.9109918348542489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3.1313174079490809E-2</v>
      </c>
      <c r="D19" s="72">
        <v>3.1411646480854129E-2</v>
      </c>
      <c r="E19" s="72">
        <v>3.2038926497507003E-2</v>
      </c>
      <c r="F19" s="72">
        <v>3.2821866872402898E-2</v>
      </c>
      <c r="G19" s="72">
        <v>3.6895551054605069E-2</v>
      </c>
      <c r="H19" s="72">
        <v>3.4599653694400864E-2</v>
      </c>
      <c r="I19" s="72">
        <v>2.3675094361879642E-2</v>
      </c>
      <c r="J19" s="72">
        <v>4.8022758658305818E-2</v>
      </c>
      <c r="K19" s="72">
        <v>5.0317944951653808E-2</v>
      </c>
      <c r="L19" s="72">
        <v>4.5070260634150497E-2</v>
      </c>
      <c r="M19" s="72">
        <v>5.4603918793822113E-2</v>
      </c>
      <c r="N19" s="72">
        <v>5.7321462661450322E-2</v>
      </c>
      <c r="O19" s="72">
        <v>1.9115898834434434E-2</v>
      </c>
      <c r="P19" s="72">
        <v>2.0152488374388486E-3</v>
      </c>
      <c r="Q19" s="72">
        <v>7.5047712014817289E-2</v>
      </c>
      <c r="R19" s="72">
        <v>3.9361305517249409E-2</v>
      </c>
      <c r="S19" s="72">
        <v>5.973590315108912E-2</v>
      </c>
      <c r="T19" s="72">
        <v>8.4771147506877975E-2</v>
      </c>
      <c r="U19" s="72">
        <v>8.063968931340644E-2</v>
      </c>
      <c r="V19" s="72">
        <v>5.1790505245043139E-2</v>
      </c>
      <c r="W19" s="72">
        <v>3.6433566600471194E-2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2.9009016450353624E-3</v>
      </c>
      <c r="D20" s="72">
        <v>4.6148393662406428E-3</v>
      </c>
      <c r="E20" s="72">
        <v>5.0170305830945054E-3</v>
      </c>
      <c r="F20" s="72">
        <v>6.5143899229221933E-3</v>
      </c>
      <c r="G20" s="72">
        <v>9.379781667863905E-3</v>
      </c>
      <c r="H20" s="72">
        <v>1.2324676553721291E-2</v>
      </c>
      <c r="I20" s="72">
        <v>1.6085548527753124E-2</v>
      </c>
      <c r="J20" s="72">
        <v>7.0687926356684569E-2</v>
      </c>
      <c r="K20" s="72">
        <v>2.7211646752406678E-2</v>
      </c>
      <c r="L20" s="72">
        <v>2.7363580854092309E-2</v>
      </c>
      <c r="M20" s="72">
        <v>3.7796032641050969E-2</v>
      </c>
      <c r="N20" s="72">
        <v>4.4914117787927858E-2</v>
      </c>
      <c r="O20" s="72">
        <v>1.193883267078635E-2</v>
      </c>
      <c r="P20" s="72">
        <v>1.6059291711511205E-5</v>
      </c>
      <c r="Q20" s="72">
        <v>7.8500396776515127E-3</v>
      </c>
      <c r="R20" s="72">
        <v>6.3504719274390465E-3</v>
      </c>
      <c r="S20" s="72">
        <v>1.3991640993516755E-2</v>
      </c>
      <c r="T20" s="72">
        <v>0</v>
      </c>
      <c r="U20" s="72">
        <v>5.278662336547435E-2</v>
      </c>
      <c r="V20" s="72">
        <v>5.4375664052747928E-2</v>
      </c>
      <c r="W20" s="72">
        <v>6.469215291636278E-2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1.7350637446541641E-4</v>
      </c>
      <c r="E22" s="72">
        <v>1.5633441290848E-4</v>
      </c>
      <c r="F22" s="72">
        <v>5.0792444783442469E-4</v>
      </c>
      <c r="G22" s="72">
        <v>1.2089011222348846E-3</v>
      </c>
      <c r="H22" s="72">
        <v>1.0331836467974392E-3</v>
      </c>
      <c r="I22" s="72">
        <v>3.3026818740184189E-3</v>
      </c>
      <c r="J22" s="72">
        <v>7.0950070959483582E-3</v>
      </c>
      <c r="K22" s="72">
        <v>2.6713313361077704E-3</v>
      </c>
      <c r="L22" s="72">
        <v>2.0252959327676933E-4</v>
      </c>
      <c r="M22" s="72">
        <v>4.2254897492832277E-4</v>
      </c>
      <c r="N22" s="72">
        <v>8.2392717226966795E-4</v>
      </c>
      <c r="O22" s="72">
        <v>9.0609136211031196E-5</v>
      </c>
      <c r="P22" s="72">
        <v>1.9148019351572062E-5</v>
      </c>
      <c r="Q22" s="72">
        <v>1.7104514978754579E-3</v>
      </c>
      <c r="R22" s="72">
        <v>6.5583400423663057E-4</v>
      </c>
      <c r="S22" s="72">
        <v>1.5684692908722697E-3</v>
      </c>
      <c r="T22" s="72">
        <v>1.5388074032036819E-3</v>
      </c>
      <c r="U22" s="72">
        <v>1.1395939966390074E-3</v>
      </c>
      <c r="V22" s="72">
        <v>8.9538751410550132E-4</v>
      </c>
      <c r="W22" s="72">
        <v>1.4866767251083949E-3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0.21395426181366739</v>
      </c>
      <c r="D25" s="74">
        <v>0.3433738110402631</v>
      </c>
      <c r="E25" s="74">
        <v>0.47716954080345131</v>
      </c>
      <c r="F25" s="74">
        <v>0.50557463519828871</v>
      </c>
      <c r="G25" s="74">
        <v>0.69738227283005927</v>
      </c>
      <c r="H25" s="74">
        <v>0.47543111012581218</v>
      </c>
      <c r="I25" s="74">
        <v>0.6450142574630604</v>
      </c>
      <c r="J25" s="74">
        <v>1.0438237173500207</v>
      </c>
      <c r="K25" s="74">
        <v>0.69231355854800436</v>
      </c>
      <c r="L25" s="74">
        <v>0.56451526744400693</v>
      </c>
      <c r="M25" s="74">
        <v>0.62591913023352119</v>
      </c>
      <c r="N25" s="74">
        <v>0.40865543838407076</v>
      </c>
      <c r="O25" s="74">
        <v>0.209958201755618</v>
      </c>
      <c r="P25" s="74">
        <v>0.15851492388364971</v>
      </c>
      <c r="Q25" s="74">
        <v>5.8799768816057307E-2</v>
      </c>
      <c r="R25" s="74">
        <v>9.1288746529295917E-2</v>
      </c>
      <c r="S25" s="74">
        <v>0.24887826498087853</v>
      </c>
      <c r="T25" s="74">
        <v>0.24280211315227762</v>
      </c>
      <c r="U25" s="74">
        <v>0.20093924509636038</v>
      </c>
      <c r="V25" s="74">
        <v>0.22982474484692844</v>
      </c>
      <c r="W25" s="74">
        <v>0.30213409072358061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1.3680543493620396</v>
      </c>
      <c r="D26" s="77">
        <v>1.4476369152589532</v>
      </c>
      <c r="E26" s="77">
        <v>1.4909119430341018</v>
      </c>
      <c r="F26" s="77">
        <v>1.6742118226737941</v>
      </c>
      <c r="G26" s="77">
        <v>1.7863486863741302</v>
      </c>
      <c r="H26" s="77">
        <v>1.3449750932750786</v>
      </c>
      <c r="I26" s="77">
        <v>2.4141513559050467</v>
      </c>
      <c r="J26" s="77">
        <v>4.1025924781309557</v>
      </c>
      <c r="K26" s="77">
        <v>2.6954386950099019</v>
      </c>
      <c r="L26" s="77">
        <v>2.5558069674436208</v>
      </c>
      <c r="M26" s="77">
        <v>2.7753173337472674</v>
      </c>
      <c r="N26" s="77">
        <v>2.6631951760375507</v>
      </c>
      <c r="O26" s="77">
        <v>1.5983180897238214</v>
      </c>
      <c r="P26" s="77">
        <v>1.6475247866099543</v>
      </c>
      <c r="Q26" s="77">
        <v>1.3415241648177976</v>
      </c>
      <c r="R26" s="77">
        <v>1.3723480031815878</v>
      </c>
      <c r="S26" s="77">
        <v>2.1366751195968563</v>
      </c>
      <c r="T26" s="77">
        <v>2.6952942824585362</v>
      </c>
      <c r="U26" s="77">
        <v>2.2383743965423424</v>
      </c>
      <c r="V26" s="77">
        <v>2.3823998595980131</v>
      </c>
      <c r="W26" s="77">
        <v>2.5062453478887261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0.6172948043551435</v>
      </c>
      <c r="D27" s="69">
        <f t="shared" si="10"/>
        <v>0.6592137088682839</v>
      </c>
      <c r="E27" s="69">
        <f t="shared" si="10"/>
        <v>0.68434887231154884</v>
      </c>
      <c r="F27" s="69">
        <f t="shared" si="10"/>
        <v>0.74577218600960204</v>
      </c>
      <c r="G27" s="69">
        <f t="shared" si="10"/>
        <v>0.75923175734441739</v>
      </c>
      <c r="H27" s="69">
        <f t="shared" si="10"/>
        <v>0.51421694822763708</v>
      </c>
      <c r="I27" s="69">
        <f t="shared" si="10"/>
        <v>0.74152810736998398</v>
      </c>
      <c r="J27" s="69">
        <f t="shared" si="10"/>
        <v>1.1955226418782863</v>
      </c>
      <c r="K27" s="69">
        <f t="shared" si="10"/>
        <v>0.79321047041955128</v>
      </c>
      <c r="L27" s="69">
        <f t="shared" si="10"/>
        <v>0.71331942664930725</v>
      </c>
      <c r="M27" s="69">
        <f t="shared" si="10"/>
        <v>0.82632253593540628</v>
      </c>
      <c r="N27" s="69">
        <f t="shared" si="10"/>
        <v>0.70287481930474982</v>
      </c>
      <c r="O27" s="69">
        <f t="shared" si="10"/>
        <v>0.45355386653660335</v>
      </c>
      <c r="P27" s="69">
        <f t="shared" si="10"/>
        <v>0.50760711500663591</v>
      </c>
      <c r="Q27" s="69">
        <f t="shared" si="10"/>
        <v>0.37918081187388547</v>
      </c>
      <c r="R27" s="69">
        <f t="shared" ref="R27:V27" si="11">SUM(R28:R32)</f>
        <v>0.37241227431999346</v>
      </c>
      <c r="S27" s="69">
        <f t="shared" si="11"/>
        <v>0.61507650143277592</v>
      </c>
      <c r="T27" s="69">
        <f t="shared" si="11"/>
        <v>0.72418576465839724</v>
      </c>
      <c r="U27" s="69">
        <f t="shared" si="11"/>
        <v>0.7282126646560354</v>
      </c>
      <c r="V27" s="69">
        <f t="shared" si="11"/>
        <v>0.79032132958231527</v>
      </c>
      <c r="W27" s="69">
        <f t="shared" ref="W27" si="12">SUM(W28:W32)</f>
        <v>0.82850056675919626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0.33934999850189784</v>
      </c>
      <c r="D29" s="72">
        <v>0.38341852756367101</v>
      </c>
      <c r="E29" s="72">
        <v>0.43466216160810439</v>
      </c>
      <c r="F29" s="72">
        <v>0.44908485227921069</v>
      </c>
      <c r="G29" s="72">
        <v>0.48021767417017996</v>
      </c>
      <c r="H29" s="72">
        <v>0.34480087054935349</v>
      </c>
      <c r="I29" s="72">
        <v>0.51284329389646865</v>
      </c>
      <c r="J29" s="72">
        <v>0.81196780904022525</v>
      </c>
      <c r="K29" s="72">
        <v>0.44654378121354033</v>
      </c>
      <c r="L29" s="72">
        <v>0.43984735539814185</v>
      </c>
      <c r="M29" s="72">
        <v>0.51234266912652582</v>
      </c>
      <c r="N29" s="72">
        <v>0.50014573489907199</v>
      </c>
      <c r="O29" s="72">
        <v>0.25012053159523856</v>
      </c>
      <c r="P29" s="72">
        <v>0.21351310004002397</v>
      </c>
      <c r="Q29" s="72">
        <v>0.20739704025332595</v>
      </c>
      <c r="R29" s="72">
        <v>0.21042790165572925</v>
      </c>
      <c r="S29" s="72">
        <v>0.32657521096340553</v>
      </c>
      <c r="T29" s="72">
        <v>0.38659982314742147</v>
      </c>
      <c r="U29" s="72">
        <v>0.42019186787448509</v>
      </c>
      <c r="V29" s="72">
        <v>0.35159891330530257</v>
      </c>
      <c r="W29" s="72">
        <v>0.32601461370037771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0.27794480585324566</v>
      </c>
      <c r="D32" s="77">
        <v>0.27579518130461289</v>
      </c>
      <c r="E32" s="77">
        <v>0.24968671070344448</v>
      </c>
      <c r="F32" s="77">
        <v>0.29668733373039136</v>
      </c>
      <c r="G32" s="77">
        <v>0.27901408317423737</v>
      </c>
      <c r="H32" s="77">
        <v>0.16941607767828365</v>
      </c>
      <c r="I32" s="77">
        <v>0.2286848134735153</v>
      </c>
      <c r="J32" s="77">
        <v>0.38355483283806102</v>
      </c>
      <c r="K32" s="77">
        <v>0.34666668920601101</v>
      </c>
      <c r="L32" s="77">
        <v>0.27347207125116546</v>
      </c>
      <c r="M32" s="77">
        <v>0.31397986680888046</v>
      </c>
      <c r="N32" s="77">
        <v>0.2027290844056778</v>
      </c>
      <c r="O32" s="77">
        <v>0.20343333494136479</v>
      </c>
      <c r="P32" s="77">
        <v>0.29409401496661192</v>
      </c>
      <c r="Q32" s="77">
        <v>0.17178377162055952</v>
      </c>
      <c r="R32" s="77">
        <v>0.16198437266426421</v>
      </c>
      <c r="S32" s="77">
        <v>0.28850129046937034</v>
      </c>
      <c r="T32" s="77">
        <v>0.33758594151097576</v>
      </c>
      <c r="U32" s="77">
        <v>0.30802079678155037</v>
      </c>
      <c r="V32" s="77">
        <v>0.43872241627701275</v>
      </c>
      <c r="W32" s="77">
        <v>0.5024859530588186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0.51119467012731834</v>
      </c>
      <c r="D3" s="66">
        <f>IF(RES_hh_tes_in!D3=0,"",RES_hh_tes_in!D3/RES_hh_fec_in!D3)</f>
        <v>0.60919080802242542</v>
      </c>
      <c r="E3" s="66">
        <f>IF(RES_hh_tes_in!E3=0,"",RES_hh_tes_in!E3/RES_hh_fec_in!E3)</f>
        <v>0.7378398656951114</v>
      </c>
      <c r="F3" s="66">
        <f>IF(RES_hh_tes_in!F3=0,"",RES_hh_tes_in!F3/RES_hh_fec_in!F3)</f>
        <v>0.77361843538185826</v>
      </c>
      <c r="G3" s="66">
        <f>IF(RES_hh_tes_in!G3=0,"",RES_hh_tes_in!G3/RES_hh_fec_in!G3)</f>
        <v>0.83953133634365562</v>
      </c>
      <c r="H3" s="66">
        <f>IF(RES_hh_tes_in!H3=0,"",RES_hh_tes_in!H3/RES_hh_fec_in!H3)</f>
        <v>0.88398138608570254</v>
      </c>
      <c r="I3" s="66">
        <f>IF(RES_hh_tes_in!I3=0,"",RES_hh_tes_in!I3/RES_hh_fec_in!I3)</f>
        <v>0.96770988676558112</v>
      </c>
      <c r="J3" s="66">
        <f>IF(RES_hh_tes_in!J3=0,"",RES_hh_tes_in!J3/RES_hh_fec_in!J3)</f>
        <v>0.87912960933581152</v>
      </c>
      <c r="K3" s="66">
        <f>IF(RES_hh_tes_in!K3=0,"",RES_hh_tes_in!K3/RES_hh_fec_in!K3)</f>
        <v>0.84300173985526328</v>
      </c>
      <c r="L3" s="66">
        <f>IF(RES_hh_tes_in!L3=0,"",RES_hh_tes_in!L3/RES_hh_fec_in!L3)</f>
        <v>0.96341034409692339</v>
      </c>
      <c r="M3" s="66">
        <f>IF(RES_hh_tes_in!M3=0,"",RES_hh_tes_in!M3/RES_hh_fec_in!M3)</f>
        <v>0.8897828256658683</v>
      </c>
      <c r="N3" s="66">
        <f>IF(RES_hh_tes_in!N3=0,"",RES_hh_tes_in!N3/RES_hh_fec_in!N3)</f>
        <v>0.97957445891321071</v>
      </c>
      <c r="O3" s="66">
        <f>IF(RES_hh_tes_in!O3=0,"",RES_hh_tes_in!O3/RES_hh_fec_in!O3)</f>
        <v>0.99252532688585415</v>
      </c>
      <c r="P3" s="66">
        <f>IF(RES_hh_tes_in!P3=0,"",RES_hh_tes_in!P3/RES_hh_fec_in!P3)</f>
        <v>1.0307671366048856</v>
      </c>
      <c r="Q3" s="66">
        <f>IF(RES_hh_tes_in!Q3=0,"",RES_hh_tes_in!Q3/RES_hh_fec_in!Q3)</f>
        <v>1.0358394565733395</v>
      </c>
      <c r="R3" s="66">
        <f>IF(RES_hh_tes_in!R3=0,"",RES_hh_tes_in!R3/RES_hh_fec_in!R3)</f>
        <v>1.206266573011606</v>
      </c>
      <c r="S3" s="66">
        <f>IF(RES_hh_tes_in!S3=0,"",RES_hh_tes_in!S3/RES_hh_fec_in!S3)</f>
        <v>1.2842637988026246</v>
      </c>
      <c r="T3" s="66">
        <f>IF(RES_hh_tes_in!T3=0,"",RES_hh_tes_in!T3/RES_hh_fec_in!T3)</f>
        <v>1.8148015845250698</v>
      </c>
      <c r="U3" s="66">
        <f>IF(RES_hh_tes_in!U3=0,"",RES_hh_tes_in!U3/RES_hh_fec_in!U3)</f>
        <v>1.5164647857546052</v>
      </c>
      <c r="V3" s="66">
        <f>IF(RES_hh_tes_in!V3=0,"",RES_hh_tes_in!V3/RES_hh_fec_in!V3)</f>
        <v>1.2871101556479076</v>
      </c>
      <c r="W3" s="66">
        <f>IF(RES_hh_tes_in!W3=0,"",RES_hh_tes_in!W3/RES_hh_fec_in!W3)</f>
        <v>1.1592484304802753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0.4034995984069224</v>
      </c>
      <c r="D4" s="70">
        <f>IF(RES_hh_tes_in!D4=0,"",RES_hh_tes_in!D4/RES_hh_fec_in!D4)</f>
        <v>0.41851670958273507</v>
      </c>
      <c r="E4" s="70">
        <f>IF(RES_hh_tes_in!E4=0,"",RES_hh_tes_in!E4/RES_hh_fec_in!E4)</f>
        <v>0.42362807695168719</v>
      </c>
      <c r="F4" s="70">
        <f>IF(RES_hh_tes_in!F4=0,"",RES_hh_tes_in!F4/RES_hh_fec_in!F4)</f>
        <v>0.43286391006941766</v>
      </c>
      <c r="G4" s="70">
        <f>IF(RES_hh_tes_in!G4=0,"",RES_hh_tes_in!G4/RES_hh_fec_in!G4)</f>
        <v>0.44263917721206503</v>
      </c>
      <c r="H4" s="70">
        <f>IF(RES_hh_tes_in!H4=0,"",RES_hh_tes_in!H4/RES_hh_fec_in!H4)</f>
        <v>0.45092368022963253</v>
      </c>
      <c r="I4" s="70">
        <f>IF(RES_hh_tes_in!I4=0,"",RES_hh_tes_in!I4/RES_hh_fec_in!I4)</f>
        <v>0.46013762657984841</v>
      </c>
      <c r="J4" s="70">
        <f>IF(RES_hh_tes_in!J4=0,"",RES_hh_tes_in!J4/RES_hh_fec_in!J4)</f>
        <v>0.46717983488504888</v>
      </c>
      <c r="K4" s="70">
        <f>IF(RES_hh_tes_in!K4=0,"",RES_hh_tes_in!K4/RES_hh_fec_in!K4)</f>
        <v>0.48348505748405063</v>
      </c>
      <c r="L4" s="70">
        <f>IF(RES_hh_tes_in!L4=0,"",RES_hh_tes_in!L4/RES_hh_fec_in!L4)</f>
        <v>0.50285459182453485</v>
      </c>
      <c r="M4" s="70">
        <f>IF(RES_hh_tes_in!M4=0,"",RES_hh_tes_in!M4/RES_hh_fec_in!M4)</f>
        <v>0.51574154590609522</v>
      </c>
      <c r="N4" s="70">
        <f>IF(RES_hh_tes_in!N4=0,"",RES_hh_tes_in!N4/RES_hh_fec_in!N4)</f>
        <v>0.54397668647556741</v>
      </c>
      <c r="O4" s="70">
        <f>IF(RES_hh_tes_in!O4=0,"",RES_hh_tes_in!O4/RES_hh_fec_in!O4)</f>
        <v>0.57221452565472186</v>
      </c>
      <c r="P4" s="70">
        <f>IF(RES_hh_tes_in!P4=0,"",RES_hh_tes_in!P4/RES_hh_fec_in!P4)</f>
        <v>0.61470301380015979</v>
      </c>
      <c r="Q4" s="70">
        <f>IF(RES_hh_tes_in!Q4=0,"",RES_hh_tes_in!Q4/RES_hh_fec_in!Q4)</f>
        <v>0.63712764409549782</v>
      </c>
      <c r="R4" s="70">
        <f>IF(RES_hh_tes_in!R4=0,"",RES_hh_tes_in!R4/RES_hh_fec_in!R4)</f>
        <v>0.70705583324973253</v>
      </c>
      <c r="S4" s="70">
        <f>IF(RES_hh_tes_in!S4=0,"",RES_hh_tes_in!S4/RES_hh_fec_in!S4)</f>
        <v>0.76372873972225619</v>
      </c>
      <c r="T4" s="70">
        <f>IF(RES_hh_tes_in!T4=0,"",RES_hh_tes_in!T4/RES_hh_fec_in!T4)</f>
        <v>2.007702221387047</v>
      </c>
      <c r="U4" s="70">
        <f>IF(RES_hh_tes_in!U4=0,"",RES_hh_tes_in!U4/RES_hh_fec_in!U4)</f>
        <v>1.1956302015868403</v>
      </c>
      <c r="V4" s="70">
        <f>IF(RES_hh_tes_in!V4=0,"",RES_hh_tes_in!V4/RES_hh_fec_in!V4)</f>
        <v>0.85237479098475466</v>
      </c>
      <c r="W4" s="70">
        <f>IF(RES_hh_tes_in!W4=0,"",RES_hh_tes_in!W4/RES_hh_fec_in!W4)</f>
        <v>0.7484820993612471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0.4045698870347374</v>
      </c>
      <c r="D6" s="78">
        <f>IF(RES_hh_tes_in!D6=0,"",RES_hh_tes_in!D6/RES_hh_fec_in!D6)</f>
        <v>0.40953881920076574</v>
      </c>
      <c r="E6" s="78">
        <f>IF(RES_hh_tes_in!E6=0,"",RES_hh_tes_in!E6/RES_hh_fec_in!E6)</f>
        <v>0.41467970365980178</v>
      </c>
      <c r="F6" s="78">
        <f>IF(RES_hh_tes_in!F6=0,"",RES_hh_tes_in!F6/RES_hh_fec_in!F6)</f>
        <v>0.41979489512367291</v>
      </c>
      <c r="G6" s="78">
        <f>IF(RES_hh_tes_in!G6=0,"",RES_hh_tes_in!G6/RES_hh_fec_in!G6)</f>
        <v>0.42505655051891916</v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>
        <f>IF(RES_hh_tes_in!J6=0,"",RES_hh_tes_in!J6/RES_hh_fec_in!J6)</f>
        <v>0.44183959705533093</v>
      </c>
      <c r="K6" s="78">
        <f>IF(RES_hh_tes_in!K6=0,"",RES_hh_tes_in!K6/RES_hh_fec_in!K6)</f>
        <v>0.44815673024057856</v>
      </c>
      <c r="L6" s="78">
        <f>IF(RES_hh_tes_in!L6=0,"",RES_hh_tes_in!L6/RES_hh_fec_in!L6)</f>
        <v>0.45495402345251262</v>
      </c>
      <c r="M6" s="78">
        <f>IF(RES_hh_tes_in!M6=0,"",RES_hh_tes_in!M6/RES_hh_fec_in!M6)</f>
        <v>0.46581424953096978</v>
      </c>
      <c r="N6" s="78">
        <f>IF(RES_hh_tes_in!N6=0,"",RES_hh_tes_in!N6/RES_hh_fec_in!N6)</f>
        <v>0.48178395513197847</v>
      </c>
      <c r="O6" s="78">
        <f>IF(RES_hh_tes_in!O6=0,"",RES_hh_tes_in!O6/RES_hh_fec_in!O6)</f>
        <v>0.50345442113360117</v>
      </c>
      <c r="P6" s="78">
        <f>IF(RES_hh_tes_in!P6=0,"",RES_hh_tes_in!P6/RES_hh_fec_in!P6)</f>
        <v>0.52828711984159371</v>
      </c>
      <c r="Q6" s="78">
        <f>IF(RES_hh_tes_in!Q6=0,"",RES_hh_tes_in!Q6/RES_hh_fec_in!Q6)</f>
        <v>0.54883579229769919</v>
      </c>
      <c r="R6" s="78">
        <f>IF(RES_hh_tes_in!R6=0,"",RES_hh_tes_in!R6/RES_hh_fec_in!R6)</f>
        <v>0.55887137849297508</v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>
        <f>IF(RES_hh_tes_in!V6=0,"",RES_hh_tes_in!V6/RES_hh_fec_in!V6)</f>
        <v>0.57890703595792714</v>
      </c>
      <c r="W6" s="78">
        <f>IF(RES_hh_tes_in!W6=0,"",RES_hh_tes_in!W6/RES_hh_fec_in!W6)</f>
        <v>0.58127635917109455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0.38664546297270524</v>
      </c>
      <c r="D7" s="78">
        <f>IF(RES_hh_tes_in!D7=0,"",RES_hh_tes_in!D7/RES_hh_fec_in!D7)</f>
        <v>0.39369636046570616</v>
      </c>
      <c r="E7" s="78">
        <f>IF(RES_hh_tes_in!E7=0,"",RES_hh_tes_in!E7/RES_hh_fec_in!E7)</f>
        <v>0.40099754983334984</v>
      </c>
      <c r="F7" s="78">
        <f>IF(RES_hh_tes_in!F7=0,"",RES_hh_tes_in!F7/RES_hh_fec_in!F7)</f>
        <v>0.40826394215985856</v>
      </c>
      <c r="G7" s="78">
        <f>IF(RES_hh_tes_in!G7=0,"",RES_hh_tes_in!G7/RES_hh_fec_in!G7)</f>
        <v>0.41574368656966942</v>
      </c>
      <c r="H7" s="78">
        <f>IF(RES_hh_tes_in!H7=0,"",RES_hh_tes_in!H7/RES_hh_fec_in!H7)</f>
        <v>0.42339893843151793</v>
      </c>
      <c r="I7" s="78">
        <f>IF(RES_hh_tes_in!I7=0,"",RES_hh_tes_in!I7/RES_hh_fec_in!I7)</f>
        <v>0.43128329468037702</v>
      </c>
      <c r="J7" s="78">
        <f>IF(RES_hh_tes_in!J7=0,"",RES_hh_tes_in!J7/RES_hh_fec_in!J7)</f>
        <v>0.43963362387061566</v>
      </c>
      <c r="K7" s="78">
        <f>IF(RES_hh_tes_in!K7=0,"",RES_hh_tes_in!K7/RES_hh_fec_in!K7)</f>
        <v>0.44864200115516462</v>
      </c>
      <c r="L7" s="78">
        <f>IF(RES_hh_tes_in!L7=0,"",RES_hh_tes_in!L7/RES_hh_fec_in!L7)</f>
        <v>0.45834352047472315</v>
      </c>
      <c r="M7" s="78">
        <f>IF(RES_hh_tes_in!M7=0,"",RES_hh_tes_in!M7/RES_hh_fec_in!M7)</f>
        <v>0.4738951540363997</v>
      </c>
      <c r="N7" s="78">
        <f>IF(RES_hh_tes_in!N7=0,"",RES_hh_tes_in!N7/RES_hh_fec_in!N7)</f>
        <v>0.49680057040942627</v>
      </c>
      <c r="O7" s="78">
        <f>IF(RES_hh_tes_in!O7=0,"",RES_hh_tes_in!O7/RES_hh_fec_in!O7)</f>
        <v>0.52791073609333328</v>
      </c>
      <c r="P7" s="78">
        <f>IF(RES_hh_tes_in!P7=0,"",RES_hh_tes_in!P7/RES_hh_fec_in!P7)</f>
        <v>0.56357426083164353</v>
      </c>
      <c r="Q7" s="78">
        <f>IF(RES_hh_tes_in!Q7=0,"",RES_hh_tes_in!Q7/RES_hh_fec_in!Q7)</f>
        <v>0.59308952833006368</v>
      </c>
      <c r="R7" s="78">
        <f>IF(RES_hh_tes_in!R7=0,"",RES_hh_tes_in!R7/RES_hh_fec_in!R7)</f>
        <v>0.60752629195146002</v>
      </c>
      <c r="S7" s="78">
        <f>IF(RES_hh_tes_in!S7=0,"",RES_hh_tes_in!S7/RES_hh_fec_in!S7)</f>
        <v>0.61785561846986892</v>
      </c>
      <c r="T7" s="78" t="str">
        <f>IF(RES_hh_tes_in!T7=0,"",RES_hh_tes_in!T7/RES_hh_fec_in!T7)</f>
        <v/>
      </c>
      <c r="U7" s="78">
        <f>IF(RES_hh_tes_in!U7=0,"",RES_hh_tes_in!U7/RES_hh_fec_in!U7)</f>
        <v>0.63131726499664964</v>
      </c>
      <c r="V7" s="78">
        <f>IF(RES_hh_tes_in!V7=0,"",RES_hh_tes_in!V7/RES_hh_fec_in!V7)</f>
        <v>0.63643134198002027</v>
      </c>
      <c r="W7" s="78">
        <f>IF(RES_hh_tes_in!W7=0,"",RES_hh_tes_in!W7/RES_hh_fec_in!W7)</f>
        <v>0.63973637675368378</v>
      </c>
      <c r="DA7" s="89" t="s">
        <v>724</v>
      </c>
    </row>
    <row r="8" spans="1:105" ht="12" customHeight="1" x14ac:dyDescent="0.25">
      <c r="A8" s="28" t="s">
        <v>192</v>
      </c>
      <c r="B8" s="78"/>
      <c r="C8" s="78" t="str">
        <f>IF(RES_hh_tes_in!C8=0,"",RES_hh_tes_in!C8/RES_hh_fec_in!C8)</f>
        <v/>
      </c>
      <c r="D8" s="78" t="str">
        <f>IF(RES_hh_tes_in!D8=0,"",RES_hh_tes_in!D8/RES_hh_fec_in!D8)</f>
        <v/>
      </c>
      <c r="E8" s="78" t="str">
        <f>IF(RES_hh_tes_in!E8=0,"",RES_hh_tes_in!E8/RES_hh_fec_in!E8)</f>
        <v/>
      </c>
      <c r="F8" s="78" t="str">
        <f>IF(RES_hh_tes_in!F8=0,"",RES_hh_tes_in!F8/RES_hh_fec_in!F8)</f>
        <v/>
      </c>
      <c r="G8" s="78" t="str">
        <f>IF(RES_hh_tes_in!G8=0,"",RES_hh_tes_in!G8/RES_hh_fec_in!G8)</f>
        <v/>
      </c>
      <c r="H8" s="78" t="str">
        <f>IF(RES_hh_tes_in!H8=0,"",RES_hh_tes_in!H8/RES_hh_fec_in!H8)</f>
        <v/>
      </c>
      <c r="I8" s="78" t="str">
        <f>IF(RES_hh_tes_in!I8=0,"",RES_hh_tes_in!I8/RES_hh_fec_in!I8)</f>
        <v/>
      </c>
      <c r="J8" s="78" t="str">
        <f>IF(RES_hh_tes_in!J8=0,"",RES_hh_tes_in!J8/RES_hh_fec_in!J8)</f>
        <v/>
      </c>
      <c r="K8" s="78" t="str">
        <f>IF(RES_hh_tes_in!K8=0,"",RES_hh_tes_in!K8/RES_hh_fec_in!K8)</f>
        <v/>
      </c>
      <c r="L8" s="78" t="str">
        <f>IF(RES_hh_tes_in!L8=0,"",RES_hh_tes_in!L8/RES_hh_fec_in!L8)</f>
        <v/>
      </c>
      <c r="M8" s="78" t="str">
        <f>IF(RES_hh_tes_in!M8=0,"",RES_hh_tes_in!M8/RES_hh_fec_in!M8)</f>
        <v/>
      </c>
      <c r="N8" s="78" t="str">
        <f>IF(RES_hh_tes_in!N8=0,"",RES_hh_tes_in!N8/RES_hh_fec_in!N8)</f>
        <v/>
      </c>
      <c r="O8" s="78" t="str">
        <f>IF(RES_hh_tes_in!O8=0,"",RES_hh_tes_in!O8/RES_hh_fec_in!O8)</f>
        <v/>
      </c>
      <c r="P8" s="78" t="str">
        <f>IF(RES_hh_tes_in!P8=0,"",RES_hh_tes_in!P8/RES_hh_fec_in!P8)</f>
        <v/>
      </c>
      <c r="Q8" s="78" t="str">
        <f>IF(RES_hh_tes_in!Q8=0,"",RES_hh_tes_in!Q8/RES_hh_fec_in!Q8)</f>
        <v/>
      </c>
      <c r="R8" s="78" t="str">
        <f>IF(RES_hh_tes_in!R8=0,"",RES_hh_tes_in!R8/RES_hh_fec_in!R8)</f>
        <v/>
      </c>
      <c r="S8" s="78" t="str">
        <f>IF(RES_hh_tes_in!S8=0,"",RES_hh_tes_in!S8/RES_hh_fec_in!S8)</f>
        <v/>
      </c>
      <c r="T8" s="78" t="str">
        <f>IF(RES_hh_tes_in!T8=0,"",RES_hh_tes_in!T8/RES_hh_fec_in!T8)</f>
        <v/>
      </c>
      <c r="U8" s="78" t="str">
        <f>IF(RES_hh_tes_in!U8=0,"",RES_hh_tes_in!U8/RES_hh_fec_in!U8)</f>
        <v/>
      </c>
      <c r="V8" s="78" t="str">
        <f>IF(RES_hh_tes_in!V8=0,"",RES_hh_tes_in!V8/RES_hh_fec_in!V8)</f>
        <v/>
      </c>
      <c r="W8" s="78" t="str">
        <f>IF(RES_hh_tes_in!W8=0,"",RES_hh_tes_in!W8/RES_hh_fec_in!W8)</f>
        <v/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0.42857346541034474</v>
      </c>
      <c r="D9" s="78">
        <f>IF(RES_hh_tes_in!D9=0,"",RES_hh_tes_in!D9/RES_hh_fec_in!D9)</f>
        <v>0.43999740114669145</v>
      </c>
      <c r="E9" s="78">
        <f>IF(RES_hh_tes_in!E9=0,"",RES_hh_tes_in!E9/RES_hh_fec_in!E9)</f>
        <v>0.45152993825667781</v>
      </c>
      <c r="F9" s="78">
        <f>IF(RES_hh_tes_in!F9=0,"",RES_hh_tes_in!F9/RES_hh_fec_in!F9)</f>
        <v>0.46315999052451706</v>
      </c>
      <c r="G9" s="78">
        <f>IF(RES_hh_tes_in!G9=0,"",RES_hh_tes_in!G9/RES_hh_fec_in!G9)</f>
        <v>0.47487653761067716</v>
      </c>
      <c r="H9" s="78">
        <f>IF(RES_hh_tes_in!H9=0,"",RES_hh_tes_in!H9/RES_hh_fec_in!H9)</f>
        <v>0.48666644963738115</v>
      </c>
      <c r="I9" s="78">
        <f>IF(RES_hh_tes_in!I9=0,"",RES_hh_tes_in!I9/RES_hh_fec_in!I9)</f>
        <v>0.49851246174664904</v>
      </c>
      <c r="J9" s="78">
        <f>IF(RES_hh_tes_in!J9=0,"",RES_hh_tes_in!J9/RES_hh_fec_in!J9)</f>
        <v>0.51037734825033232</v>
      </c>
      <c r="K9" s="78">
        <f>IF(RES_hh_tes_in!K9=0,"",RES_hh_tes_in!K9/RES_hh_fec_in!K9)</f>
        <v>0.52221186586166035</v>
      </c>
      <c r="L9" s="78">
        <f>IF(RES_hh_tes_in!L9=0,"",RES_hh_tes_in!L9/RES_hh_fec_in!L9)</f>
        <v>0.53397230825563391</v>
      </c>
      <c r="M9" s="78">
        <f>IF(RES_hh_tes_in!M9=0,"",RES_hh_tes_in!M9/RES_hh_fec_in!M9)</f>
        <v>0.54480320970321905</v>
      </c>
      <c r="N9" s="78">
        <f>IF(RES_hh_tes_in!N9=0,"",RES_hh_tes_in!N9/RES_hh_fec_in!N9)</f>
        <v>0.55424533657191655</v>
      </c>
      <c r="O9" s="78">
        <f>IF(RES_hh_tes_in!O9=0,"",RES_hh_tes_in!O9/RES_hh_fec_in!O9)</f>
        <v>0.56205025178522494</v>
      </c>
      <c r="P9" s="78">
        <f>IF(RES_hh_tes_in!P9=0,"",RES_hh_tes_in!P9/RES_hh_fec_in!P9)</f>
        <v>0.56888664198759775</v>
      </c>
      <c r="Q9" s="78">
        <f>IF(RES_hh_tes_in!Q9=0,"",RES_hh_tes_in!Q9/RES_hh_fec_in!Q9)</f>
        <v>0.57702551466918828</v>
      </c>
      <c r="R9" s="78">
        <f>IF(RES_hh_tes_in!R9=0,"",RES_hh_tes_in!R9/RES_hh_fec_in!R9)</f>
        <v>0.58902602543425808</v>
      </c>
      <c r="S9" s="78">
        <f>IF(RES_hh_tes_in!S9=0,"",RES_hh_tes_in!S9/RES_hh_fec_in!S9)</f>
        <v>0.60247585203479637</v>
      </c>
      <c r="T9" s="78">
        <f>IF(RES_hh_tes_in!T9=0,"",RES_hh_tes_in!T9/RES_hh_fec_in!T9)</f>
        <v>0.6159909178112154</v>
      </c>
      <c r="U9" s="78">
        <f>IF(RES_hh_tes_in!U9=0,"",RES_hh_tes_in!U9/RES_hh_fec_in!U9)</f>
        <v>0.62844011017775858</v>
      </c>
      <c r="V9" s="78">
        <f>IF(RES_hh_tes_in!V9=0,"",RES_hh_tes_in!V9/RES_hh_fec_in!V9)</f>
        <v>0.63887535399218287</v>
      </c>
      <c r="W9" s="78">
        <f>IF(RES_hh_tes_in!W9=0,"",RES_hh_tes_in!W9/RES_hh_fec_in!W9)</f>
        <v>0.64726906280873753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1.5740200516289227</v>
      </c>
      <c r="D12" s="78">
        <f>IF(RES_hh_tes_in!D12=0,"",RES_hh_tes_in!D12/RES_hh_fec_in!D12)</f>
        <v>1.6912155574289121</v>
      </c>
      <c r="E12" s="78">
        <f>IF(RES_hh_tes_in!E12=0,"",RES_hh_tes_in!E12/RES_hh_fec_in!E12)</f>
        <v>1.8117675620481188</v>
      </c>
      <c r="F12" s="78">
        <f>IF(RES_hh_tes_in!F12=0,"",RES_hh_tes_in!F12/RES_hh_fec_in!F12)</f>
        <v>1.935174949225815</v>
      </c>
      <c r="G12" s="78">
        <f>IF(RES_hh_tes_in!G12=0,"",RES_hh_tes_in!G12/RES_hh_fec_in!G12)</f>
        <v>2.0618540408042687</v>
      </c>
      <c r="H12" s="78">
        <f>IF(RES_hh_tes_in!H12=0,"",RES_hh_tes_in!H12/RES_hh_fec_in!H12)</f>
        <v>2.1917262810592417</v>
      </c>
      <c r="I12" s="78">
        <f>IF(RES_hh_tes_in!I12=0,"",RES_hh_tes_in!I12/RES_hh_fec_in!I12)</f>
        <v>2.3248655004219754</v>
      </c>
      <c r="J12" s="78">
        <f>IF(RES_hh_tes_in!J12=0,"",RES_hh_tes_in!J12/RES_hh_fec_in!J12)</f>
        <v>2.4616381912943344</v>
      </c>
      <c r="K12" s="78">
        <f>IF(RES_hh_tes_in!K12=0,"",RES_hh_tes_in!K12/RES_hh_fec_in!K12)</f>
        <v>2.6023155861063643</v>
      </c>
      <c r="L12" s="78">
        <f>IF(RES_hh_tes_in!L12=0,"",RES_hh_tes_in!L12/RES_hh_fec_in!L12)</f>
        <v>2.7468971058268608</v>
      </c>
      <c r="M12" s="78">
        <f>IF(RES_hh_tes_in!M12=0,"",RES_hh_tes_in!M12/RES_hh_fec_in!M12)</f>
        <v>2.9058758780125071</v>
      </c>
      <c r="N12" s="78">
        <f>IF(RES_hh_tes_in!N12=0,"",RES_hh_tes_in!N12/RES_hh_fec_in!N12)</f>
        <v>3.0819174886411949</v>
      </c>
      <c r="O12" s="78">
        <f>IF(RES_hh_tes_in!O12=0,"",RES_hh_tes_in!O12/RES_hh_fec_in!O12)</f>
        <v>3.2732431046196062</v>
      </c>
      <c r="P12" s="78">
        <f>IF(RES_hh_tes_in!P12=0,"",RES_hh_tes_in!P12/RES_hh_fec_in!P12)</f>
        <v>3.465286194123129</v>
      </c>
      <c r="Q12" s="78">
        <f>IF(RES_hh_tes_in!Q12=0,"",RES_hh_tes_in!Q12/RES_hh_fec_in!Q12)</f>
        <v>3.6227110814612673</v>
      </c>
      <c r="R12" s="78">
        <f>IF(RES_hh_tes_in!R12=0,"",RES_hh_tes_in!R12/RES_hh_fec_in!R12)</f>
        <v>3.6855461634865097</v>
      </c>
      <c r="S12" s="78">
        <f>IF(RES_hh_tes_in!S12=0,"",RES_hh_tes_in!S12/RES_hh_fec_in!S12)</f>
        <v>3.725318304209396</v>
      </c>
      <c r="T12" s="78">
        <f>IF(RES_hh_tes_in!T12=0,"",RES_hh_tes_in!T12/RES_hh_fec_in!T12)</f>
        <v>3.7508268016211725</v>
      </c>
      <c r="U12" s="78">
        <f>IF(RES_hh_tes_in!U12=0,"",RES_hh_tes_in!U12/RES_hh_fec_in!U12)</f>
        <v>3.7711280669179548</v>
      </c>
      <c r="V12" s="78">
        <f>IF(RES_hh_tes_in!V12=0,"",RES_hh_tes_in!V12/RES_hh_fec_in!V12)</f>
        <v>3.7956342498208437</v>
      </c>
      <c r="W12" s="78">
        <f>IF(RES_hh_tes_in!W12=0,"",RES_hh_tes_in!W12/RES_hh_fec_in!W12)</f>
        <v>3.8236498287929299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0.54393943228795072</v>
      </c>
      <c r="D13" s="79">
        <f>IF(RES_hh_tes_in!D13=0,"",RES_hh_tes_in!D13/RES_hh_fec_in!D13)</f>
        <v>0.55018089422985206</v>
      </c>
      <c r="E13" s="79">
        <f>IF(RES_hh_tes_in!E13=0,"",RES_hh_tes_in!E13/RES_hh_fec_in!E13)</f>
        <v>0.55658248470198246</v>
      </c>
      <c r="F13" s="79">
        <f>IF(RES_hh_tes_in!F13=0,"",RES_hh_tes_in!F13/RES_hh_fec_in!F13)</f>
        <v>0.56300570261394833</v>
      </c>
      <c r="G13" s="79">
        <f>IF(RES_hh_tes_in!G13=0,"",RES_hh_tes_in!G13/RES_hh_fec_in!G13)</f>
        <v>0.56957628972491603</v>
      </c>
      <c r="H13" s="79">
        <f>IF(RES_hh_tes_in!H13=0,"",RES_hh_tes_in!H13/RES_hh_fec_in!H13)</f>
        <v>0.57627876760385921</v>
      </c>
      <c r="I13" s="79">
        <f>IF(RES_hh_tes_in!I13=0,"",RES_hh_tes_in!I13/RES_hh_fec_in!I13)</f>
        <v>0.58314399061372724</v>
      </c>
      <c r="J13" s="79">
        <f>IF(RES_hh_tes_in!J13=0,"",RES_hh_tes_in!J13/RES_hh_fec_in!J13)</f>
        <v>0.59029857093920846</v>
      </c>
      <c r="K13" s="79">
        <f>IF(RES_hh_tes_in!K13=0,"",RES_hh_tes_in!K13/RES_hh_fec_in!K13)</f>
        <v>0.59784979212078637</v>
      </c>
      <c r="L13" s="79" t="str">
        <f>IF(RES_hh_tes_in!L13=0,"",RES_hh_tes_in!L13/RES_hh_fec_in!L13)</f>
        <v/>
      </c>
      <c r="M13" s="79">
        <f>IF(RES_hh_tes_in!M13=0,"",RES_hh_tes_in!M13/RES_hh_fec_in!M13)</f>
        <v>0.6164301998059728</v>
      </c>
      <c r="N13" s="79">
        <f>IF(RES_hh_tes_in!N13=0,"",RES_hh_tes_in!N13/RES_hh_fec_in!N13)</f>
        <v>0.63031778098427649</v>
      </c>
      <c r="O13" s="79">
        <f>IF(RES_hh_tes_in!O13=0,"",RES_hh_tes_in!O13/RES_hh_fec_in!O13)</f>
        <v>0.64834699548600172</v>
      </c>
      <c r="P13" s="79">
        <f>IF(RES_hh_tes_in!P13=0,"",RES_hh_tes_in!P13/RES_hh_fec_in!P13)</f>
        <v>0.66991917685419256</v>
      </c>
      <c r="Q13" s="79">
        <f>IF(RES_hh_tes_in!Q13=0,"",RES_hh_tes_in!Q13/RES_hh_fec_in!Q13)</f>
        <v>0.6928480206058325</v>
      </c>
      <c r="R13" s="79">
        <f>IF(RES_hh_tes_in!R13=0,"",RES_hh_tes_in!R13/RES_hh_fec_in!R13)</f>
        <v>0.71749028475471754</v>
      </c>
      <c r="S13" s="79">
        <f>IF(RES_hh_tes_in!S13=0,"",RES_hh_tes_in!S13/RES_hh_fec_in!S13)</f>
        <v>0.74618662260257274</v>
      </c>
      <c r="T13" s="79">
        <f>IF(RES_hh_tes_in!T13=0,"",RES_hh_tes_in!T13/RES_hh_fec_in!T13)</f>
        <v>0.77522244628821124</v>
      </c>
      <c r="U13" s="79">
        <f>IF(RES_hh_tes_in!U13=0,"",RES_hh_tes_in!U13/RES_hh_fec_in!U13)</f>
        <v>0.80089388896560409</v>
      </c>
      <c r="V13" s="79">
        <f>IF(RES_hh_tes_in!V13=0,"",RES_hh_tes_in!V13/RES_hh_fec_in!V13)</f>
        <v>0.8194864509507167</v>
      </c>
      <c r="W13" s="79">
        <f>IF(RES_hh_tes_in!W13=0,"",RES_hh_tes_in!W13/RES_hh_fec_in!W13)</f>
        <v>0.82882654577541537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 t="str">
        <f>IF(RES_hh_tes_in!C15=0,"",RES_hh_tes_in!C15/RES_hh_fec_in!C15)</f>
        <v/>
      </c>
      <c r="D15" s="70">
        <f>IF(RES_hh_tes_in!D15=0,"",RES_hh_tes_in!D15/RES_hh_fec_in!D15)</f>
        <v>2.5751884129001965</v>
      </c>
      <c r="E15" s="70">
        <f>IF(RES_hh_tes_in!E15=0,"",RES_hh_tes_in!E15/RES_hh_fec_in!E15)</f>
        <v>2.6633499945185566</v>
      </c>
      <c r="F15" s="70">
        <f>IF(RES_hh_tes_in!F15=0,"",RES_hh_tes_in!F15/RES_hh_fec_in!F15)</f>
        <v>2.7516062591433257</v>
      </c>
      <c r="G15" s="70">
        <f>IF(RES_hh_tes_in!G15=0,"",RES_hh_tes_in!G15/RES_hh_fec_in!G15)</f>
        <v>2.8407011766903034</v>
      </c>
      <c r="H15" s="70">
        <f>IF(RES_hh_tes_in!H15=0,"",RES_hh_tes_in!H15/RES_hh_fec_in!H15)</f>
        <v>2.9305388598268043</v>
      </c>
      <c r="I15" s="70">
        <f>IF(RES_hh_tes_in!I15=0,"",RES_hh_tes_in!I15/RES_hh_fec_in!I15)</f>
        <v>3.0212975973409577</v>
      </c>
      <c r="J15" s="70">
        <f>IF(RES_hh_tes_in!J15=0,"",RES_hh_tes_in!J15/RES_hh_fec_in!J15)</f>
        <v>3.113718989944064</v>
      </c>
      <c r="K15" s="70">
        <f>IF(RES_hh_tes_in!K15=0,"",RES_hh_tes_in!K15/RES_hh_fec_in!K15)</f>
        <v>3.2084265913512415</v>
      </c>
      <c r="L15" s="70">
        <f>IF(RES_hh_tes_in!L15=0,"",RES_hh_tes_in!L15/RES_hh_fec_in!L15)</f>
        <v>3.305574571567254</v>
      </c>
      <c r="M15" s="70">
        <f>IF(RES_hh_tes_in!M15=0,"",RES_hh_tes_in!M15/RES_hh_fec_in!M15)</f>
        <v>3.4216086797961509</v>
      </c>
      <c r="N15" s="70">
        <f>IF(RES_hh_tes_in!N15=0,"",RES_hh_tes_in!N15/RES_hh_fec_in!N15)</f>
        <v>3.5619109526230579</v>
      </c>
      <c r="O15" s="70">
        <f>IF(RES_hh_tes_in!O15=0,"",RES_hh_tes_in!O15/RES_hh_fec_in!O15)</f>
        <v>3.7294568371939181</v>
      </c>
      <c r="P15" s="70">
        <f>IF(RES_hh_tes_in!P15=0,"",RES_hh_tes_in!P15/RES_hh_fec_in!P15)</f>
        <v>3.911156741230168</v>
      </c>
      <c r="Q15" s="70">
        <f>IF(RES_hh_tes_in!Q15=0,"",RES_hh_tes_in!Q15/RES_hh_fec_in!Q15)</f>
        <v>4.0673066563663953</v>
      </c>
      <c r="R15" s="70">
        <f>IF(RES_hh_tes_in!R15=0,"",RES_hh_tes_in!R15/RES_hh_fec_in!R15)</f>
        <v>4.165268588629405</v>
      </c>
      <c r="S15" s="70">
        <f>IF(RES_hh_tes_in!S15=0,"",RES_hh_tes_in!S15/RES_hh_fec_in!S15)</f>
        <v>4.243241476838377</v>
      </c>
      <c r="T15" s="70">
        <f>IF(RES_hh_tes_in!T15=0,"",RES_hh_tes_in!T15/RES_hh_fec_in!T15)</f>
        <v>4.3083907931425403</v>
      </c>
      <c r="U15" s="70">
        <f>IF(RES_hh_tes_in!U15=0,"",RES_hh_tes_in!U15/RES_hh_fec_in!U15)</f>
        <v>4.367700887546305</v>
      </c>
      <c r="V15" s="70">
        <f>IF(RES_hh_tes_in!V15=0,"",RES_hh_tes_in!V15/RES_hh_fec_in!V15)</f>
        <v>4.4281740168740136</v>
      </c>
      <c r="W15" s="70">
        <f>IF(RES_hh_tes_in!W15=0,"",RES_hh_tes_in!W15/RES_hh_fec_in!W15)</f>
        <v>4.4873780552086071</v>
      </c>
      <c r="DA15" s="88" t="s">
        <v>732</v>
      </c>
    </row>
    <row r="16" spans="1:105" ht="12" customHeight="1" x14ac:dyDescent="0.25">
      <c r="A16" s="28" t="s">
        <v>91</v>
      </c>
      <c r="B16" s="78"/>
      <c r="C16" s="78" t="str">
        <f>IF(RES_hh_tes_in!C16=0,"",RES_hh_tes_in!C16/RES_hh_fec_in!C16)</f>
        <v/>
      </c>
      <c r="D16" s="78">
        <f>IF(RES_hh_tes_in!D16=0,"",RES_hh_tes_in!D16/RES_hh_fec_in!D16)</f>
        <v>2.5751884129001965</v>
      </c>
      <c r="E16" s="78">
        <f>IF(RES_hh_tes_in!E16=0,"",RES_hh_tes_in!E16/RES_hh_fec_in!E16)</f>
        <v>2.6633499945185566</v>
      </c>
      <c r="F16" s="78">
        <f>IF(RES_hh_tes_in!F16=0,"",RES_hh_tes_in!F16/RES_hh_fec_in!F16)</f>
        <v>2.7516062591433257</v>
      </c>
      <c r="G16" s="78">
        <f>IF(RES_hh_tes_in!G16=0,"",RES_hh_tes_in!G16/RES_hh_fec_in!G16)</f>
        <v>2.8407011766903034</v>
      </c>
      <c r="H16" s="78">
        <f>IF(RES_hh_tes_in!H16=0,"",RES_hh_tes_in!H16/RES_hh_fec_in!H16)</f>
        <v>2.9305388598268043</v>
      </c>
      <c r="I16" s="78">
        <f>IF(RES_hh_tes_in!I16=0,"",RES_hh_tes_in!I16/RES_hh_fec_in!I16)</f>
        <v>3.0212975973409577</v>
      </c>
      <c r="J16" s="78">
        <f>IF(RES_hh_tes_in!J16=0,"",RES_hh_tes_in!J16/RES_hh_fec_in!J16)</f>
        <v>3.113718989944064</v>
      </c>
      <c r="K16" s="78">
        <f>IF(RES_hh_tes_in!K16=0,"",RES_hh_tes_in!K16/RES_hh_fec_in!K16)</f>
        <v>3.2084265913512415</v>
      </c>
      <c r="L16" s="78">
        <f>IF(RES_hh_tes_in!L16=0,"",RES_hh_tes_in!L16/RES_hh_fec_in!L16)</f>
        <v>3.305574571567254</v>
      </c>
      <c r="M16" s="78">
        <f>IF(RES_hh_tes_in!M16=0,"",RES_hh_tes_in!M16/RES_hh_fec_in!M16)</f>
        <v>3.4216086797961509</v>
      </c>
      <c r="N16" s="78">
        <f>IF(RES_hh_tes_in!N16=0,"",RES_hh_tes_in!N16/RES_hh_fec_in!N16)</f>
        <v>3.5619109526230579</v>
      </c>
      <c r="O16" s="78">
        <f>IF(RES_hh_tes_in!O16=0,"",RES_hh_tes_in!O16/RES_hh_fec_in!O16)</f>
        <v>3.7294568371939181</v>
      </c>
      <c r="P16" s="78">
        <f>IF(RES_hh_tes_in!P16=0,"",RES_hh_tes_in!P16/RES_hh_fec_in!P16)</f>
        <v>3.911156741230168</v>
      </c>
      <c r="Q16" s="78">
        <f>IF(RES_hh_tes_in!Q16=0,"",RES_hh_tes_in!Q16/RES_hh_fec_in!Q16)</f>
        <v>4.0673066563663953</v>
      </c>
      <c r="R16" s="78">
        <f>IF(RES_hh_tes_in!R16=0,"",RES_hh_tes_in!R16/RES_hh_fec_in!R16)</f>
        <v>4.165268588629405</v>
      </c>
      <c r="S16" s="78">
        <f>IF(RES_hh_tes_in!S16=0,"",RES_hh_tes_in!S16/RES_hh_fec_in!S16)</f>
        <v>4.243241476838377</v>
      </c>
      <c r="T16" s="78">
        <f>IF(RES_hh_tes_in!T16=0,"",RES_hh_tes_in!T16/RES_hh_fec_in!T16)</f>
        <v>4.3083907931425403</v>
      </c>
      <c r="U16" s="78">
        <f>IF(RES_hh_tes_in!U16=0,"",RES_hh_tes_in!U16/RES_hh_fec_in!U16)</f>
        <v>4.367700887546305</v>
      </c>
      <c r="V16" s="78">
        <f>IF(RES_hh_tes_in!V16=0,"",RES_hh_tes_in!V16/RES_hh_fec_in!V16)</f>
        <v>4.4281740168740136</v>
      </c>
      <c r="W16" s="78">
        <f>IF(RES_hh_tes_in!W16=0,"",RES_hh_tes_in!W16/RES_hh_fec_in!W16)</f>
        <v>4.4873780552086071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0.85450953089987558</v>
      </c>
      <c r="D17" s="70">
        <f>IF(RES_hh_tes_in!D17=0,"",RES_hh_tes_in!D17/RES_hh_fec_in!D17)</f>
        <v>0.81540790958406228</v>
      </c>
      <c r="E17" s="70">
        <f>IF(RES_hh_tes_in!E17=0,"",RES_hh_tes_in!E17/RES_hh_fec_in!E17)</f>
        <v>0.78378574469990481</v>
      </c>
      <c r="F17" s="70">
        <f>IF(RES_hh_tes_in!F17=0,"",RES_hh_tes_in!F17/RES_hh_fec_in!F17)</f>
        <v>0.79233257435822579</v>
      </c>
      <c r="G17" s="70">
        <f>IF(RES_hh_tes_in!G17=0,"",RES_hh_tes_in!G17/RES_hh_fec_in!G17)</f>
        <v>0.76312693218273009</v>
      </c>
      <c r="H17" s="70">
        <f>IF(RES_hh_tes_in!H17=0,"",RES_hh_tes_in!H17/RES_hh_fec_in!H17)</f>
        <v>0.77241352642923078</v>
      </c>
      <c r="I17" s="70">
        <f>IF(RES_hh_tes_in!I17=0,"",RES_hh_tes_in!I17/RES_hh_fec_in!I17)</f>
        <v>0.81359420980500463</v>
      </c>
      <c r="J17" s="70">
        <f>IF(RES_hh_tes_in!J17=0,"",RES_hh_tes_in!J17/RES_hh_fec_in!J17)</f>
        <v>0.81368642764689514</v>
      </c>
      <c r="K17" s="70">
        <f>IF(RES_hh_tes_in!K17=0,"",RES_hh_tes_in!K17/RES_hh_fec_in!K17)</f>
        <v>0.81498673878468353</v>
      </c>
      <c r="L17" s="70">
        <f>IF(RES_hh_tes_in!L17=0,"",RES_hh_tes_in!L17/RES_hh_fec_in!L17)</f>
        <v>0.83239750725861561</v>
      </c>
      <c r="M17" s="70">
        <f>IF(RES_hh_tes_in!M17=0,"",RES_hh_tes_in!M17/RES_hh_fec_in!M17)</f>
        <v>0.83152078270913676</v>
      </c>
      <c r="N17" s="70">
        <f>IF(RES_hh_tes_in!N17=0,"",RES_hh_tes_in!N17/RES_hh_fec_in!N17)</f>
        <v>0.8668683592932499</v>
      </c>
      <c r="O17" s="70">
        <f>IF(RES_hh_tes_in!O17=0,"",RES_hh_tes_in!O17/RES_hh_fec_in!O17)</f>
        <v>0.89642866680050004</v>
      </c>
      <c r="P17" s="70">
        <f>IF(RES_hh_tes_in!P17=0,"",RES_hh_tes_in!P17/RES_hh_fec_in!P17)</f>
        <v>0.93343713082548585</v>
      </c>
      <c r="Q17" s="70">
        <f>IF(RES_hh_tes_in!Q17=0,"",RES_hh_tes_in!Q17/RES_hh_fec_in!Q17)</f>
        <v>0.93438088813993958</v>
      </c>
      <c r="R17" s="70">
        <f>IF(RES_hh_tes_in!R17=0,"",RES_hh_tes_in!R17/RES_hh_fec_in!R17)</f>
        <v>0.94086746470463867</v>
      </c>
      <c r="S17" s="70">
        <f>IF(RES_hh_tes_in!S17=0,"",RES_hh_tes_in!S17/RES_hh_fec_in!S17)</f>
        <v>0.9208636781707269</v>
      </c>
      <c r="T17" s="70">
        <f>IF(RES_hh_tes_in!T17=0,"",RES_hh_tes_in!T17/RES_hh_fec_in!T17)</f>
        <v>0.93812420071603031</v>
      </c>
      <c r="U17" s="70">
        <f>IF(RES_hh_tes_in!U17=0,"",RES_hh_tes_in!U17/RES_hh_fec_in!U17)</f>
        <v>0.92914023566620396</v>
      </c>
      <c r="V17" s="70">
        <f>IF(RES_hh_tes_in!V17=0,"",RES_hh_tes_in!V17/RES_hh_fec_in!V17)</f>
        <v>0.93448825836133254</v>
      </c>
      <c r="W17" s="70">
        <f>IF(RES_hh_tes_in!W17=0,"",RES_hh_tes_in!W17/RES_hh_fec_in!W17)</f>
        <v>0.92874615193029619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0.42968959804352908</v>
      </c>
      <c r="D19" s="78">
        <f>IF(RES_hh_tes_in!D19=0,"",RES_hh_tes_in!D19/RES_hh_fec_in!D19)</f>
        <v>0.43165582957619403</v>
      </c>
      <c r="E19" s="78">
        <f>IF(RES_hh_tes_in!E19=0,"",RES_hh_tes_in!E19/RES_hh_fec_in!E19)</f>
        <v>0.43394755880351266</v>
      </c>
      <c r="F19" s="78">
        <f>IF(RES_hh_tes_in!F19=0,"",RES_hh_tes_in!F19/RES_hh_fec_in!F19)</f>
        <v>0.4362836740801021</v>
      </c>
      <c r="G19" s="78">
        <f>IF(RES_hh_tes_in!G19=0,"",RES_hh_tes_in!G19/RES_hh_fec_in!G19)</f>
        <v>0.43891955358800433</v>
      </c>
      <c r="H19" s="78">
        <f>IF(RES_hh_tes_in!H19=0,"",RES_hh_tes_in!H19/RES_hh_fec_in!H19)</f>
        <v>0.44182394228888378</v>
      </c>
      <c r="I19" s="78">
        <f>IF(RES_hh_tes_in!I19=0,"",RES_hh_tes_in!I19/RES_hh_fec_in!I19)</f>
        <v>0.44505976537425734</v>
      </c>
      <c r="J19" s="78">
        <f>IF(RES_hh_tes_in!J19=0,"",RES_hh_tes_in!J19/RES_hh_fec_in!J19)</f>
        <v>0.44888480514317747</v>
      </c>
      <c r="K19" s="78">
        <f>IF(RES_hh_tes_in!K19=0,"",RES_hh_tes_in!K19/RES_hh_fec_in!K19)</f>
        <v>0.45351824435464733</v>
      </c>
      <c r="L19" s="78">
        <f>IF(RES_hh_tes_in!L19=0,"",RES_hh_tes_in!L19/RES_hh_fec_in!L19)</f>
        <v>0.45901872338273786</v>
      </c>
      <c r="M19" s="78">
        <f>IF(RES_hh_tes_in!M19=0,"",RES_hh_tes_in!M19/RES_hh_fec_in!M19)</f>
        <v>0.47058751954433492</v>
      </c>
      <c r="N19" s="78">
        <f>IF(RES_hh_tes_in!N19=0,"",RES_hh_tes_in!N19/RES_hh_fec_in!N19)</f>
        <v>0.48987551468460588</v>
      </c>
      <c r="O19" s="78">
        <f>IF(RES_hh_tes_in!O19=0,"",RES_hh_tes_in!O19/RES_hh_fec_in!O19)</f>
        <v>0.51826082096887727</v>
      </c>
      <c r="P19" s="78">
        <f>IF(RES_hh_tes_in!P19=0,"",RES_hh_tes_in!P19/RES_hh_fec_in!P19)</f>
        <v>0.55284703364111998</v>
      </c>
      <c r="Q19" s="78">
        <f>IF(RES_hh_tes_in!Q19=0,"",RES_hh_tes_in!Q19/RES_hh_fec_in!Q19)</f>
        <v>0.58424965317468136</v>
      </c>
      <c r="R19" s="78">
        <f>IF(RES_hh_tes_in!R19=0,"",RES_hh_tes_in!R19/RES_hh_fec_in!R19)</f>
        <v>0.60544257975484705</v>
      </c>
      <c r="S19" s="78">
        <f>IF(RES_hh_tes_in!S19=0,"",RES_hh_tes_in!S19/RES_hh_fec_in!S19)</f>
        <v>0.62586485445939333</v>
      </c>
      <c r="T19" s="78">
        <f>IF(RES_hh_tes_in!T19=0,"",RES_hh_tes_in!T19/RES_hh_fec_in!T19)</f>
        <v>0.64436049947481433</v>
      </c>
      <c r="U19" s="78">
        <f>IF(RES_hh_tes_in!U19=0,"",RES_hh_tes_in!U19/RES_hh_fec_in!U19)</f>
        <v>0.65977353698766894</v>
      </c>
      <c r="V19" s="78">
        <f>IF(RES_hh_tes_in!V19=0,"",RES_hh_tes_in!V19/RES_hh_fec_in!V19)</f>
        <v>0.67094798918448861</v>
      </c>
      <c r="W19" s="78">
        <f>IF(RES_hh_tes_in!W19=0,"",RES_hh_tes_in!W19/RES_hh_fec_in!W19)</f>
        <v>0.67620431879369125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0.42630083888877368</v>
      </c>
      <c r="D20" s="78">
        <f>IF(RES_hh_tes_in!D20=0,"",RES_hh_tes_in!D20/RES_hh_fec_in!D20)</f>
        <v>0.4278022122843983</v>
      </c>
      <c r="E20" s="78">
        <f>IF(RES_hh_tes_in!E20=0,"",RES_hh_tes_in!E20/RES_hh_fec_in!E20)</f>
        <v>0.42955212893190931</v>
      </c>
      <c r="F20" s="78">
        <f>IF(RES_hh_tes_in!F20=0,"",RES_hh_tes_in!F20/RES_hh_fec_in!F20)</f>
        <v>0.43133593784104113</v>
      </c>
      <c r="G20" s="78">
        <f>IF(RES_hh_tes_in!G20=0,"",RES_hh_tes_in!G20/RES_hh_fec_in!G20)</f>
        <v>0.43334864046608373</v>
      </c>
      <c r="H20" s="78">
        <f>IF(RES_hh_tes_in!H20=0,"",RES_hh_tes_in!H20/RES_hh_fec_in!H20)</f>
        <v>0.43556637111153967</v>
      </c>
      <c r="I20" s="78">
        <f>IF(RES_hh_tes_in!I20=0,"",RES_hh_tes_in!I20/RES_hh_fec_in!I20)</f>
        <v>0.43803717814144377</v>
      </c>
      <c r="J20" s="78">
        <f>IF(RES_hh_tes_in!J20=0,"",RES_hh_tes_in!J20/RES_hh_fec_in!J20)</f>
        <v>0.44095789874370106</v>
      </c>
      <c r="K20" s="78">
        <f>IF(RES_hh_tes_in!K20=0,"",RES_hh_tes_in!K20/RES_hh_fec_in!K20)</f>
        <v>0.44449589630236902</v>
      </c>
      <c r="L20" s="78">
        <f>IF(RES_hh_tes_in!L20=0,"",RES_hh_tes_in!L20/RES_hh_fec_in!L20)</f>
        <v>0.44869594738423385</v>
      </c>
      <c r="M20" s="78">
        <f>IF(RES_hh_tes_in!M20=0,"",RES_hh_tes_in!M20/RES_hh_fec_in!M20)</f>
        <v>0.4575296388838731</v>
      </c>
      <c r="N20" s="78">
        <f>IF(RES_hh_tes_in!N20=0,"",RES_hh_tes_in!N20/RES_hh_fec_in!N20)</f>
        <v>0.47225754975166911</v>
      </c>
      <c r="O20" s="78">
        <f>IF(RES_hh_tes_in!O20=0,"",RES_hh_tes_in!O20/RES_hh_fec_in!O20)</f>
        <v>0.49393197769866604</v>
      </c>
      <c r="P20" s="78">
        <f>IF(RES_hh_tes_in!P20=0,"",RES_hh_tes_in!P20/RES_hh_fec_in!P20)</f>
        <v>0.52034128845320327</v>
      </c>
      <c r="Q20" s="78">
        <f>IF(RES_hh_tes_in!Q20=0,"",RES_hh_tes_in!Q20/RES_hh_fec_in!Q20)</f>
        <v>0.54431967387595581</v>
      </c>
      <c r="R20" s="78">
        <f>IF(RES_hh_tes_in!R20=0,"",RES_hh_tes_in!R20/RES_hh_fec_in!R20)</f>
        <v>0.56050215066685527</v>
      </c>
      <c r="S20" s="78">
        <f>IF(RES_hh_tes_in!S20=0,"",RES_hh_tes_in!S20/RES_hh_fec_in!S20)</f>
        <v>0.57609617375628519</v>
      </c>
      <c r="T20" s="78" t="str">
        <f>IF(RES_hh_tes_in!T20=0,"",RES_hh_tes_in!T20/RES_hh_fec_in!T20)</f>
        <v/>
      </c>
      <c r="U20" s="78">
        <f>IF(RES_hh_tes_in!U20=0,"",RES_hh_tes_in!U20/RES_hh_fec_in!U20)</f>
        <v>0.60198813662173267</v>
      </c>
      <c r="V20" s="78">
        <f>IF(RES_hh_tes_in!V20=0,"",RES_hh_tes_in!V20/RES_hh_fec_in!V20)</f>
        <v>0.61052071529330176</v>
      </c>
      <c r="W20" s="78">
        <f>IF(RES_hh_tes_in!W20=0,"",RES_hh_tes_in!W20/RES_hh_fec_in!W20)</f>
        <v>0.61453433897026222</v>
      </c>
      <c r="DA20" s="89" t="s">
        <v>737</v>
      </c>
    </row>
    <row r="21" spans="1:105" ht="12" customHeight="1" x14ac:dyDescent="0.25">
      <c r="A21" s="28" t="s">
        <v>192</v>
      </c>
      <c r="B21" s="78"/>
      <c r="C21" s="78" t="str">
        <f>IF(RES_hh_tes_in!C21=0,"",RES_hh_tes_in!C21/RES_hh_fec_in!C21)</f>
        <v/>
      </c>
      <c r="D21" s="78" t="str">
        <f>IF(RES_hh_tes_in!D21=0,"",RES_hh_tes_in!D21/RES_hh_fec_in!D21)</f>
        <v/>
      </c>
      <c r="E21" s="78" t="str">
        <f>IF(RES_hh_tes_in!E21=0,"",RES_hh_tes_in!E21/RES_hh_fec_in!E21)</f>
        <v/>
      </c>
      <c r="F21" s="78" t="str">
        <f>IF(RES_hh_tes_in!F21=0,"",RES_hh_tes_in!F21/RES_hh_fec_in!F21)</f>
        <v/>
      </c>
      <c r="G21" s="78" t="str">
        <f>IF(RES_hh_tes_in!G21=0,"",RES_hh_tes_in!G21/RES_hh_fec_in!G21)</f>
        <v/>
      </c>
      <c r="H21" s="78" t="str">
        <f>IF(RES_hh_tes_in!H21=0,"",RES_hh_tes_in!H21/RES_hh_fec_in!H21)</f>
        <v/>
      </c>
      <c r="I21" s="78" t="str">
        <f>IF(RES_hh_tes_in!I21=0,"",RES_hh_tes_in!I21/RES_hh_fec_in!I21)</f>
        <v/>
      </c>
      <c r="J21" s="78" t="str">
        <f>IF(RES_hh_tes_in!J21=0,"",RES_hh_tes_in!J21/RES_hh_fec_in!J21)</f>
        <v/>
      </c>
      <c r="K21" s="78" t="str">
        <f>IF(RES_hh_tes_in!K21=0,"",RES_hh_tes_in!K21/RES_hh_fec_in!K21)</f>
        <v/>
      </c>
      <c r="L21" s="78" t="str">
        <f>IF(RES_hh_tes_in!L21=0,"",RES_hh_tes_in!L21/RES_hh_fec_in!L21)</f>
        <v/>
      </c>
      <c r="M21" s="78" t="str">
        <f>IF(RES_hh_tes_in!M21=0,"",RES_hh_tes_in!M21/RES_hh_fec_in!M21)</f>
        <v/>
      </c>
      <c r="N21" s="78" t="str">
        <f>IF(RES_hh_tes_in!N21=0,"",RES_hh_tes_in!N21/RES_hh_fec_in!N21)</f>
        <v/>
      </c>
      <c r="O21" s="78" t="str">
        <f>IF(RES_hh_tes_in!O21=0,"",RES_hh_tes_in!O21/RES_hh_fec_in!O21)</f>
        <v/>
      </c>
      <c r="P21" s="78" t="str">
        <f>IF(RES_hh_tes_in!P21=0,"",RES_hh_tes_in!P21/RES_hh_fec_in!P21)</f>
        <v/>
      </c>
      <c r="Q21" s="78" t="str">
        <f>IF(RES_hh_tes_in!Q21=0,"",RES_hh_tes_in!Q21/RES_hh_fec_in!Q21)</f>
        <v/>
      </c>
      <c r="R21" s="78" t="str">
        <f>IF(RES_hh_tes_in!R21=0,"",RES_hh_tes_in!R21/RES_hh_fec_in!R21)</f>
        <v/>
      </c>
      <c r="S21" s="78" t="str">
        <f>IF(RES_hh_tes_in!S21=0,"",RES_hh_tes_in!S21/RES_hh_fec_in!S21)</f>
        <v/>
      </c>
      <c r="T21" s="78" t="str">
        <f>IF(RES_hh_tes_in!T21=0,"",RES_hh_tes_in!T21/RES_hh_fec_in!T21)</f>
        <v/>
      </c>
      <c r="U21" s="78" t="str">
        <f>IF(RES_hh_tes_in!U21=0,"",RES_hh_tes_in!U21/RES_hh_fec_in!U21)</f>
        <v/>
      </c>
      <c r="V21" s="78" t="str">
        <f>IF(RES_hh_tes_in!V21=0,"",RES_hh_tes_in!V21/RES_hh_fec_in!V21)</f>
        <v/>
      </c>
      <c r="W21" s="78" t="str">
        <f>IF(RES_hh_tes_in!W21=0,"",RES_hh_tes_in!W21/RES_hh_fec_in!W21)</f>
        <v/>
      </c>
      <c r="DA21" s="89" t="s">
        <v>738</v>
      </c>
    </row>
    <row r="22" spans="1:105" ht="12" customHeight="1" x14ac:dyDescent="0.25">
      <c r="A22" s="28" t="s">
        <v>207</v>
      </c>
      <c r="B22" s="78"/>
      <c r="C22" s="78" t="str">
        <f>IF(RES_hh_tes_in!C22=0,"",RES_hh_tes_in!C22/RES_hh_fec_in!C22)</f>
        <v/>
      </c>
      <c r="D22" s="78">
        <f>IF(RES_hh_tes_in!D22=0,"",RES_hh_tes_in!D22/RES_hh_fec_in!D22)</f>
        <v>0.58455606043576136</v>
      </c>
      <c r="E22" s="78">
        <f>IF(RES_hh_tes_in!E22=0,"",RES_hh_tes_in!E22/RES_hh_fec_in!E22)</f>
        <v>0.59626358570186466</v>
      </c>
      <c r="F22" s="78">
        <f>IF(RES_hh_tes_in!F22=0,"",RES_hh_tes_in!F22/RES_hh_fec_in!F22)</f>
        <v>0.60807010576534037</v>
      </c>
      <c r="G22" s="78">
        <f>IF(RES_hh_tes_in!G22=0,"",RES_hh_tes_in!G22/RES_hh_fec_in!G22)</f>
        <v>0.61996443307029458</v>
      </c>
      <c r="H22" s="78">
        <f>IF(RES_hh_tes_in!H22=0,"",RES_hh_tes_in!H22/RES_hh_fec_in!H22)</f>
        <v>0.63193323851365601</v>
      </c>
      <c r="I22" s="78">
        <f>IF(RES_hh_tes_in!I22=0,"",RES_hh_tes_in!I22/RES_hh_fec_in!I22)</f>
        <v>0.64395899527031342</v>
      </c>
      <c r="J22" s="78">
        <f>IF(RES_hh_tes_in!J22=0,"",RES_hh_tes_in!J22/RES_hh_fec_in!J22)</f>
        <v>0.65600391281070758</v>
      </c>
      <c r="K22" s="78">
        <f>IF(RES_hh_tes_in!K22=0,"",RES_hh_tes_in!K22/RES_hh_fec_in!K22)</f>
        <v>0.66801800065845363</v>
      </c>
      <c r="L22" s="78">
        <f>IF(RES_hh_tes_in!L22=0,"",RES_hh_tes_in!L22/RES_hh_fec_in!L22)</f>
        <v>0.67995688931364584</v>
      </c>
      <c r="M22" s="78">
        <f>IF(RES_hh_tes_in!M22=0,"",RES_hh_tes_in!M22/RES_hh_fec_in!M22)</f>
        <v>0.69095213269703604</v>
      </c>
      <c r="N22" s="78">
        <f>IF(RES_hh_tes_in!N22=0,"",RES_hh_tes_in!N22/RES_hh_fec_in!N22)</f>
        <v>0.70053752902628841</v>
      </c>
      <c r="O22" s="78">
        <f>IF(RES_hh_tes_in!O22=0,"",RES_hh_tes_in!O22/RES_hh_fec_in!O22)</f>
        <v>0.70846087158206283</v>
      </c>
      <c r="P22" s="78">
        <f>IF(RES_hh_tes_in!P22=0,"",RES_hh_tes_in!P22/RES_hh_fec_in!P22)</f>
        <v>0.71540099327947448</v>
      </c>
      <c r="Q22" s="78">
        <f>IF(RES_hh_tes_in!Q22=0,"",RES_hh_tes_in!Q22/RES_hh_fec_in!Q22)</f>
        <v>0.72366336058413361</v>
      </c>
      <c r="R22" s="78">
        <f>IF(RES_hh_tes_in!R22=0,"",RES_hh_tes_in!R22/RES_hh_fec_in!R22)</f>
        <v>0.73584596027128657</v>
      </c>
      <c r="S22" s="78">
        <f>IF(RES_hh_tes_in!S22=0,"",RES_hh_tes_in!S22/RES_hh_fec_in!S22)</f>
        <v>0.74949986688773773</v>
      </c>
      <c r="T22" s="78">
        <f>IF(RES_hh_tes_in!T22=0,"",RES_hh_tes_in!T22/RES_hh_fec_in!T22)</f>
        <v>0.76322000258220346</v>
      </c>
      <c r="U22" s="78">
        <f>IF(RES_hh_tes_in!U22=0,"",RES_hh_tes_in!U22/RES_hh_fec_in!U22)</f>
        <v>0.77585809191015165</v>
      </c>
      <c r="V22" s="78">
        <f>IF(RES_hh_tes_in!V22=0,"",RES_hh_tes_in!V22/RES_hh_fec_in!V22)</f>
        <v>0.78645167417658379</v>
      </c>
      <c r="W22" s="78">
        <f>IF(RES_hh_tes_in!W22=0,"",RES_hh_tes_in!W22/RES_hh_fec_in!W22)</f>
        <v>0.79497274435471776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0.48223649651622053</v>
      </c>
      <c r="D25" s="79">
        <f>IF(RES_hh_tes_in!D25=0,"",RES_hh_tes_in!D25/RES_hh_fec_in!D25)</f>
        <v>0.48405895574281776</v>
      </c>
      <c r="E25" s="79">
        <f>IF(RES_hh_tes_in!E25=0,"",RES_hh_tes_in!E25/RES_hh_fec_in!E25)</f>
        <v>0.48602158785759192</v>
      </c>
      <c r="F25" s="79">
        <f>IF(RES_hh_tes_in!F25=0,"",RES_hh_tes_in!F25/RES_hh_fec_in!F25)</f>
        <v>0.48800307284654243</v>
      </c>
      <c r="G25" s="79">
        <f>IF(RES_hh_tes_in!G25=0,"",RES_hh_tes_in!G25/RES_hh_fec_in!G25)</f>
        <v>0.49011477240599038</v>
      </c>
      <c r="H25" s="79">
        <f>IF(RES_hh_tes_in!H25=0,"",RES_hh_tes_in!H25/RES_hh_fec_in!H25)</f>
        <v>0.49234420438703475</v>
      </c>
      <c r="I25" s="79">
        <f>IF(RES_hh_tes_in!I25=0,"",RES_hh_tes_in!I25/RES_hh_fec_in!I25)</f>
        <v>0.49472037227031856</v>
      </c>
      <c r="J25" s="79">
        <f>IF(RES_hh_tes_in!J25=0,"",RES_hh_tes_in!J25/RES_hh_fec_in!J25)</f>
        <v>0.49735937235988331</v>
      </c>
      <c r="K25" s="79">
        <f>IF(RES_hh_tes_in!K25=0,"",RES_hh_tes_in!K25/RES_hh_fec_in!K25)</f>
        <v>0.50036408923488862</v>
      </c>
      <c r="L25" s="79">
        <f>IF(RES_hh_tes_in!L25=0,"",RES_hh_tes_in!L25/RES_hh_fec_in!L25)</f>
        <v>0.50377053118647019</v>
      </c>
      <c r="M25" s="79">
        <f>IF(RES_hh_tes_in!M25=0,"",RES_hh_tes_in!M25/RES_hh_fec_in!M25)</f>
        <v>0.50993906202327333</v>
      </c>
      <c r="N25" s="79">
        <f>IF(RES_hh_tes_in!N25=0,"",RES_hh_tes_in!N25/RES_hh_fec_in!N25)</f>
        <v>0.51990679014020591</v>
      </c>
      <c r="O25" s="79">
        <f>IF(RES_hh_tes_in!O25=0,"",RES_hh_tes_in!O25/RES_hh_fec_in!O25)</f>
        <v>0.53500368606562398</v>
      </c>
      <c r="P25" s="79">
        <f>IF(RES_hh_tes_in!P25=0,"",RES_hh_tes_in!P25/RES_hh_fec_in!P25)</f>
        <v>0.55464280967092217</v>
      </c>
      <c r="Q25" s="79">
        <f>IF(RES_hh_tes_in!Q25=0,"",RES_hh_tes_in!Q25/RES_hh_fec_in!Q25)</f>
        <v>0.57391351317059569</v>
      </c>
      <c r="R25" s="79">
        <f>IF(RES_hh_tes_in!R25=0,"",RES_hh_tes_in!R25/RES_hh_fec_in!R25)</f>
        <v>0.58772782636276932</v>
      </c>
      <c r="S25" s="79">
        <f>IF(RES_hh_tes_in!S25=0,"",RES_hh_tes_in!S25/RES_hh_fec_in!S25)</f>
        <v>0.60140595140569586</v>
      </c>
      <c r="T25" s="79">
        <f>IF(RES_hh_tes_in!T25=0,"",RES_hh_tes_in!T25/RES_hh_fec_in!T25)</f>
        <v>0.61466108342531978</v>
      </c>
      <c r="U25" s="79">
        <f>IF(RES_hh_tes_in!U25=0,"",RES_hh_tes_in!U25/RES_hh_fec_in!U25)</f>
        <v>0.62711257916755303</v>
      </c>
      <c r="V25" s="79">
        <f>IF(RES_hh_tes_in!V25=0,"",RES_hh_tes_in!V25/RES_hh_fec_in!V25)</f>
        <v>0.63817645566807502</v>
      </c>
      <c r="W25" s="79">
        <f>IF(RES_hh_tes_in!W25=0,"",RES_hh_tes_in!W25/RES_hh_fec_in!W25)</f>
        <v>0.6468858653798738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0.62088933819665448</v>
      </c>
      <c r="D27" s="70">
        <f>IF(RES_hh_tes_in!D27=0,"",RES_hh_tes_in!D27/RES_hh_fec_in!D27)</f>
        <v>0.61683391921644004</v>
      </c>
      <c r="E27" s="70">
        <f>IF(RES_hh_tes_in!E27=0,"",RES_hh_tes_in!E27/RES_hh_fec_in!E27)</f>
        <v>0.60934089696405536</v>
      </c>
      <c r="F27" s="70">
        <f>IF(RES_hh_tes_in!F27=0,"",RES_hh_tes_in!F27/RES_hh_fec_in!F27)</f>
        <v>0.61588855807963372</v>
      </c>
      <c r="G27" s="70">
        <f>IF(RES_hh_tes_in!G27=0,"",RES_hh_tes_in!G27/RES_hh_fec_in!G27)</f>
        <v>0.61214261397718206</v>
      </c>
      <c r="H27" s="70">
        <f>IF(RES_hh_tes_in!H27=0,"",RES_hh_tes_in!H27/RES_hh_fec_in!H27)</f>
        <v>0.60719932153162426</v>
      </c>
      <c r="I27" s="70">
        <f>IF(RES_hh_tes_in!I27=0,"",RES_hh_tes_in!I27/RES_hh_fec_in!I27)</f>
        <v>0.60500164681660706</v>
      </c>
      <c r="J27" s="70">
        <f>IF(RES_hh_tes_in!J27=0,"",RES_hh_tes_in!J27/RES_hh_fec_in!J27)</f>
        <v>0.60814818950377403</v>
      </c>
      <c r="K27" s="70">
        <f>IF(RES_hh_tes_in!K27=0,"",RES_hh_tes_in!K27/RES_hh_fec_in!K27)</f>
        <v>0.62874355930719827</v>
      </c>
      <c r="L27" s="70">
        <f>IF(RES_hh_tes_in!L27=0,"",RES_hh_tes_in!L27/RES_hh_fec_in!L27)</f>
        <v>0.62088167819468409</v>
      </c>
      <c r="M27" s="70">
        <f>IF(RES_hh_tes_in!M27=0,"",RES_hh_tes_in!M27/RES_hh_fec_in!M27)</f>
        <v>0.62149751837330169</v>
      </c>
      <c r="N27" s="70">
        <f>IF(RES_hh_tes_in!N27=0,"",RES_hh_tes_in!N27/RES_hh_fec_in!N27)</f>
        <v>0.60705099097216342</v>
      </c>
      <c r="O27" s="70">
        <f>IF(RES_hh_tes_in!O27=0,"",RES_hh_tes_in!O27/RES_hh_fec_in!O27)</f>
        <v>0.6366734226655365</v>
      </c>
      <c r="P27" s="70">
        <f>IF(RES_hh_tes_in!P27=0,"",RES_hh_tes_in!P27/RES_hh_fec_in!P27)</f>
        <v>0.6654103437132064</v>
      </c>
      <c r="Q27" s="70">
        <f>IF(RES_hh_tes_in!Q27=0,"",RES_hh_tes_in!Q27/RES_hh_fec_in!Q27)</f>
        <v>0.64302750201843384</v>
      </c>
      <c r="R27" s="70">
        <f>IF(RES_hh_tes_in!R27=0,"",RES_hh_tes_in!R27/RES_hh_fec_in!R27)</f>
        <v>0.64536809186700339</v>
      </c>
      <c r="S27" s="70">
        <f>IF(RES_hh_tes_in!S27=0,"",RES_hh_tes_in!S27/RES_hh_fec_in!S27)</f>
        <v>0.661170296207089</v>
      </c>
      <c r="T27" s="70">
        <f>IF(RES_hh_tes_in!T27=0,"",RES_hh_tes_in!T27/RES_hh_fec_in!T27)</f>
        <v>0.66996163211273985</v>
      </c>
      <c r="U27" s="70">
        <f>IF(RES_hh_tes_in!U27=0,"",RES_hh_tes_in!U27/RES_hh_fec_in!U27)</f>
        <v>0.66877979095185336</v>
      </c>
      <c r="V27" s="70">
        <f>IF(RES_hh_tes_in!V27=0,"",RES_hh_tes_in!V27/RES_hh_fec_in!V27)</f>
        <v>0.71074804227877608</v>
      </c>
      <c r="W27" s="70">
        <f>IF(RES_hh_tes_in!W27=0,"",RES_hh_tes_in!W27/RES_hh_fec_in!W27)</f>
        <v>0.73253193757566804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0.55396230537962343</v>
      </c>
      <c r="D29" s="78">
        <f>IF(RES_hh_tes_in!D29=0,"",RES_hh_tes_in!D29/RES_hh_fec_in!D29)</f>
        <v>0.55493964622896796</v>
      </c>
      <c r="E29" s="78">
        <f>IF(RES_hh_tes_in!E29=0,"",RES_hh_tes_in!E29/RES_hh_fec_in!E29)</f>
        <v>0.55590320359384382</v>
      </c>
      <c r="F29" s="78">
        <f>IF(RES_hh_tes_in!F29=0,"",RES_hh_tes_in!F29/RES_hh_fec_in!F29)</f>
        <v>0.556864881392656</v>
      </c>
      <c r="G29" s="78">
        <f>IF(RES_hh_tes_in!G29=0,"",RES_hh_tes_in!G29/RES_hh_fec_in!G29)</f>
        <v>0.55781386541300415</v>
      </c>
      <c r="H29" s="78">
        <f>IF(RES_hh_tes_in!H29=0,"",RES_hh_tes_in!H29/RES_hh_fec_in!H29)</f>
        <v>0.55875147917681389</v>
      </c>
      <c r="I29" s="78">
        <f>IF(RES_hh_tes_in!I29=0,"",RES_hh_tes_in!I29/RES_hh_fec_in!I29)</f>
        <v>0.55967505806183404</v>
      </c>
      <c r="J29" s="78">
        <f>IF(RES_hh_tes_in!J29=0,"",RES_hh_tes_in!J29/RES_hh_fec_in!J29)</f>
        <v>0.56057368605122715</v>
      </c>
      <c r="K29" s="78">
        <f>IF(RES_hh_tes_in!K29=0,"",RES_hh_tes_in!K29/RES_hh_fec_in!K29)</f>
        <v>0.56143808165942888</v>
      </c>
      <c r="L29" s="78">
        <f>IF(RES_hh_tes_in!L29=0,"",RES_hh_tes_in!L29/RES_hh_fec_in!L29)</f>
        <v>0.56226576170852793</v>
      </c>
      <c r="M29" s="78">
        <f>IF(RES_hh_tes_in!M29=0,"",RES_hh_tes_in!M29/RES_hh_fec_in!M29)</f>
        <v>0.56271116315758496</v>
      </c>
      <c r="N29" s="78">
        <f>IF(RES_hh_tes_in!N29=0,"",RES_hh_tes_in!N29/RES_hh_fec_in!N29)</f>
        <v>0.56271116315758496</v>
      </c>
      <c r="O29" s="78">
        <f>IF(RES_hh_tes_in!O29=0,"",RES_hh_tes_in!O29/RES_hh_fec_in!O29)</f>
        <v>0.56271116315758496</v>
      </c>
      <c r="P29" s="78">
        <f>IF(RES_hh_tes_in!P29=0,"",RES_hh_tes_in!P29/RES_hh_fec_in!P29)</f>
        <v>0.56271116315758485</v>
      </c>
      <c r="Q29" s="78">
        <f>IF(RES_hh_tes_in!Q29=0,"",RES_hh_tes_in!Q29/RES_hh_fec_in!Q29)</f>
        <v>0.56271116315758496</v>
      </c>
      <c r="R29" s="78">
        <f>IF(RES_hh_tes_in!R29=0,"",RES_hh_tes_in!R29/RES_hh_fec_in!R29)</f>
        <v>0.56552507521437367</v>
      </c>
      <c r="S29" s="78">
        <f>IF(RES_hh_tes_in!S29=0,"",RES_hh_tes_in!S29/RES_hh_fec_in!S29)</f>
        <v>0.57012645898733683</v>
      </c>
      <c r="T29" s="78">
        <f>IF(RES_hh_tes_in!T29=0,"",RES_hh_tes_in!T29/RES_hh_fec_in!T29)</f>
        <v>0.57549474005578993</v>
      </c>
      <c r="U29" s="78">
        <f>IF(RES_hh_tes_in!U29=0,"",RES_hh_tes_in!U29/RES_hh_fec_in!U29)</f>
        <v>0.58105474544811775</v>
      </c>
      <c r="V29" s="78">
        <f>IF(RES_hh_tes_in!V29=0,"",RES_hh_tes_in!V29/RES_hh_fec_in!V29)</f>
        <v>0.5862313021926987</v>
      </c>
      <c r="W29" s="78">
        <f>IF(RES_hh_tes_in!W29=0,"",RES_hh_tes_in!W29/RES_hh_fec_in!W29)</f>
        <v>0.59102441028953023</v>
      </c>
      <c r="DA29" s="89" t="s">
        <v>746</v>
      </c>
    </row>
    <row r="30" spans="1:105" ht="12" customHeight="1" x14ac:dyDescent="0.25">
      <c r="A30" s="28" t="s">
        <v>192</v>
      </c>
      <c r="B30" s="78"/>
      <c r="C30" s="78" t="str">
        <f>IF(RES_hh_tes_in!C30=0,"",RES_hh_tes_in!C30/RES_hh_fec_in!C30)</f>
        <v/>
      </c>
      <c r="D30" s="78" t="str">
        <f>IF(RES_hh_tes_in!D30=0,"",RES_hh_tes_in!D30/RES_hh_fec_in!D30)</f>
        <v/>
      </c>
      <c r="E30" s="78" t="str">
        <f>IF(RES_hh_tes_in!E30=0,"",RES_hh_tes_in!E30/RES_hh_fec_in!E30)</f>
        <v/>
      </c>
      <c r="F30" s="78" t="str">
        <f>IF(RES_hh_tes_in!F30=0,"",RES_hh_tes_in!F30/RES_hh_fec_in!F30)</f>
        <v/>
      </c>
      <c r="G30" s="78" t="str">
        <f>IF(RES_hh_tes_in!G30=0,"",RES_hh_tes_in!G30/RES_hh_fec_in!G30)</f>
        <v/>
      </c>
      <c r="H30" s="78" t="str">
        <f>IF(RES_hh_tes_in!H30=0,"",RES_hh_tes_in!H30/RES_hh_fec_in!H30)</f>
        <v/>
      </c>
      <c r="I30" s="78" t="str">
        <f>IF(RES_hh_tes_in!I30=0,"",RES_hh_tes_in!I30/RES_hh_fec_in!I30)</f>
        <v/>
      </c>
      <c r="J30" s="78" t="str">
        <f>IF(RES_hh_tes_in!J30=0,"",RES_hh_tes_in!J30/RES_hh_fec_in!J30)</f>
        <v/>
      </c>
      <c r="K30" s="78" t="str">
        <f>IF(RES_hh_tes_in!K30=0,"",RES_hh_tes_in!K30/RES_hh_fec_in!K30)</f>
        <v/>
      </c>
      <c r="L30" s="78" t="str">
        <f>IF(RES_hh_tes_in!L30=0,"",RES_hh_tes_in!L30/RES_hh_fec_in!L30)</f>
        <v/>
      </c>
      <c r="M30" s="78" t="str">
        <f>IF(RES_hh_tes_in!M30=0,"",RES_hh_tes_in!M30/RES_hh_fec_in!M30)</f>
        <v/>
      </c>
      <c r="N30" s="78" t="str">
        <f>IF(RES_hh_tes_in!N30=0,"",RES_hh_tes_in!N30/RES_hh_fec_in!N30)</f>
        <v/>
      </c>
      <c r="O30" s="78" t="str">
        <f>IF(RES_hh_tes_in!O30=0,"",RES_hh_tes_in!O30/RES_hh_fec_in!O30)</f>
        <v/>
      </c>
      <c r="P30" s="78" t="str">
        <f>IF(RES_hh_tes_in!P30=0,"",RES_hh_tes_in!P30/RES_hh_fec_in!P30)</f>
        <v/>
      </c>
      <c r="Q30" s="78" t="str">
        <f>IF(RES_hh_tes_in!Q30=0,"",RES_hh_tes_in!Q30/RES_hh_fec_in!Q30)</f>
        <v/>
      </c>
      <c r="R30" s="78" t="str">
        <f>IF(RES_hh_tes_in!R30=0,"",RES_hh_tes_in!R30/RES_hh_fec_in!R30)</f>
        <v/>
      </c>
      <c r="S30" s="78" t="str">
        <f>IF(RES_hh_tes_in!S30=0,"",RES_hh_tes_in!S30/RES_hh_fec_in!S30)</f>
        <v/>
      </c>
      <c r="T30" s="78" t="str">
        <f>IF(RES_hh_tes_in!T30=0,"",RES_hh_tes_in!T30/RES_hh_fec_in!T30)</f>
        <v/>
      </c>
      <c r="U30" s="78" t="str">
        <f>IF(RES_hh_tes_in!U30=0,"",RES_hh_tes_in!U30/RES_hh_fec_in!U30)</f>
        <v/>
      </c>
      <c r="V30" s="78" t="str">
        <f>IF(RES_hh_tes_in!V30=0,"",RES_hh_tes_in!V30/RES_hh_fec_in!V30)</f>
        <v/>
      </c>
      <c r="W30" s="78" t="str">
        <f>IF(RES_hh_tes_in!W30=0,"",RES_hh_tes_in!W30/RES_hh_fec_in!W30)</f>
        <v/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0.72832134385525737</v>
      </c>
      <c r="D32" s="81">
        <f>IF(RES_hh_tes_in!D32=0,"",RES_hh_tes_in!D32/RES_hh_fec_in!D32)</f>
        <v>0.73003013920661897</v>
      </c>
      <c r="E32" s="81">
        <f>IF(RES_hh_tes_in!E32=0,"",RES_hh_tes_in!E32/RES_hh_fec_in!E32)</f>
        <v>0.73180212166826697</v>
      </c>
      <c r="F32" s="81">
        <f>IF(RES_hh_tes_in!F32=0,"",RES_hh_tes_in!F32/RES_hh_fec_in!F32)</f>
        <v>0.73358272055404505</v>
      </c>
      <c r="G32" s="81">
        <f>IF(RES_hh_tes_in!G32=0,"",RES_hh_tes_in!G32/RES_hh_fec_in!G32)</f>
        <v>0.73542151105179132</v>
      </c>
      <c r="H32" s="81">
        <f>IF(RES_hh_tes_in!H32=0,"",RES_hh_tes_in!H32/RES_hh_fec_in!H32)</f>
        <v>0.73731242578964229</v>
      </c>
      <c r="I32" s="81">
        <f>IF(RES_hh_tes_in!I32=0,"",RES_hh_tes_in!I32/RES_hh_fec_in!I32)</f>
        <v>0.73926768009532962</v>
      </c>
      <c r="J32" s="81">
        <f>IF(RES_hh_tes_in!J32=0,"",RES_hh_tes_in!J32/RES_hh_fec_in!J32)</f>
        <v>0.74133731585494911</v>
      </c>
      <c r="K32" s="81">
        <f>IF(RES_hh_tes_in!K32=0,"",RES_hh_tes_in!K32/RES_hh_fec_in!K32)</f>
        <v>0.74356388183426203</v>
      </c>
      <c r="L32" s="81">
        <f>IF(RES_hh_tes_in!L32=0,"",RES_hh_tes_in!L32/RES_hh_fec_in!L32)</f>
        <v>0.74595876157252139</v>
      </c>
      <c r="M32" s="81">
        <f>IF(RES_hh_tes_in!M32=0,"",RES_hh_tes_in!M32/RES_hh_fec_in!M32)</f>
        <v>0.7492170727391958</v>
      </c>
      <c r="N32" s="81">
        <f>IF(RES_hh_tes_in!N32=0,"",RES_hh_tes_in!N32/RES_hh_fec_in!N32)</f>
        <v>0.75353591851811397</v>
      </c>
      <c r="O32" s="81">
        <f>IF(RES_hh_tes_in!O32=0,"",RES_hh_tes_in!O32/RES_hh_fec_in!O32)</f>
        <v>0.75939455119588872</v>
      </c>
      <c r="P32" s="81">
        <f>IF(RES_hh_tes_in!P32=0,"",RES_hh_tes_in!P32/RES_hh_fec_in!P32)</f>
        <v>0.76704467839896862</v>
      </c>
      <c r="Q32" s="81">
        <f>IF(RES_hh_tes_in!Q32=0,"",RES_hh_tes_in!Q32/RES_hh_fec_in!Q32)</f>
        <v>0.77690467311501599</v>
      </c>
      <c r="R32" s="81">
        <f>IF(RES_hh_tes_in!R32=0,"",RES_hh_tes_in!R32/RES_hh_fec_in!R32)</f>
        <v>0.79031767556620214</v>
      </c>
      <c r="S32" s="81">
        <f>IF(RES_hh_tes_in!S32=0,"",RES_hh_tes_in!S32/RES_hh_fec_in!S32)</f>
        <v>0.80705835716589702</v>
      </c>
      <c r="T32" s="81">
        <f>IF(RES_hh_tes_in!T32=0,"",RES_hh_tes_in!T32/RES_hh_fec_in!T32)</f>
        <v>0.82505730493698315</v>
      </c>
      <c r="U32" s="81">
        <f>IF(RES_hh_tes_in!U32=0,"",RES_hh_tes_in!U32/RES_hh_fec_in!U32)</f>
        <v>0.84224510590239487</v>
      </c>
      <c r="V32" s="81">
        <f>IF(RES_hh_tes_in!V32=0,"",RES_hh_tes_in!V32/RES_hh_fec_in!V32)</f>
        <v>0.85655234708504291</v>
      </c>
      <c r="W32" s="81">
        <f>IF(RES_hh_tes_in!W32=0,"",RES_hh_tes_in!W32/RES_hh_fec_in!W32)</f>
        <v>0.86725211044820294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21.020187929582526</v>
      </c>
      <c r="D3" s="65">
        <f t="shared" si="0"/>
        <v>20.817286827565752</v>
      </c>
      <c r="E3" s="65">
        <f t="shared" si="0"/>
        <v>22.106195502002628</v>
      </c>
      <c r="F3" s="65">
        <f t="shared" si="0"/>
        <v>19.933678091340521</v>
      </c>
      <c r="G3" s="65">
        <f t="shared" si="0"/>
        <v>17.455188469168498</v>
      </c>
      <c r="H3" s="65">
        <f t="shared" si="0"/>
        <v>13.677154129183112</v>
      </c>
      <c r="I3" s="65">
        <f t="shared" si="0"/>
        <v>18.102037438578989</v>
      </c>
      <c r="J3" s="65">
        <f t="shared" si="0"/>
        <v>27.772264936497809</v>
      </c>
      <c r="K3" s="65">
        <f t="shared" si="0"/>
        <v>18.092928625762308</v>
      </c>
      <c r="L3" s="65">
        <f t="shared" si="0"/>
        <v>15.91391763239389</v>
      </c>
      <c r="M3" s="65">
        <f t="shared" si="0"/>
        <v>18.1835804087032</v>
      </c>
      <c r="N3" s="65">
        <f t="shared" si="0"/>
        <v>16.27880170529787</v>
      </c>
      <c r="O3" s="65">
        <f t="shared" si="0"/>
        <v>6.9791230418601247</v>
      </c>
      <c r="P3" s="65">
        <f t="shared" si="0"/>
        <v>4.9033173558616667</v>
      </c>
      <c r="Q3" s="65">
        <f t="shared" si="0"/>
        <v>3.1574330872667513</v>
      </c>
      <c r="R3" s="65">
        <f t="shared" ref="R3:V3" si="1">SUM(R4,R15,R17,R27)</f>
        <v>2.7393767488268619</v>
      </c>
      <c r="S3" s="65">
        <f t="shared" si="1"/>
        <v>3.9530806639506633</v>
      </c>
      <c r="T3" s="65">
        <f t="shared" si="1"/>
        <v>2.1222890206450122</v>
      </c>
      <c r="U3" s="65">
        <f t="shared" si="1"/>
        <v>4.581313976530959</v>
      </c>
      <c r="V3" s="65">
        <f t="shared" si="1"/>
        <v>7.1973479860018932</v>
      </c>
      <c r="W3" s="65">
        <f t="shared" ref="W3" si="2">SUM(W4,W15,W17,W27)</f>
        <v>8.9011640603748106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19.18829894308486</v>
      </c>
      <c r="D4" s="69">
        <f t="shared" si="3"/>
        <v>18.766493695282108</v>
      </c>
      <c r="E4" s="69">
        <f t="shared" si="3"/>
        <v>19.809479062955191</v>
      </c>
      <c r="F4" s="69">
        <f t="shared" si="3"/>
        <v>17.557827243632584</v>
      </c>
      <c r="G4" s="69">
        <f t="shared" si="3"/>
        <v>14.891869494217529</v>
      </c>
      <c r="H4" s="69">
        <f t="shared" si="3"/>
        <v>11.752576678625823</v>
      </c>
      <c r="I4" s="69">
        <f t="shared" si="3"/>
        <v>15.427291405325319</v>
      </c>
      <c r="J4" s="69">
        <f t="shared" si="3"/>
        <v>23.16793936324342</v>
      </c>
      <c r="K4" s="69">
        <f t="shared" si="3"/>
        <v>15.509721735643948</v>
      </c>
      <c r="L4" s="69">
        <f t="shared" si="3"/>
        <v>13.399594075477989</v>
      </c>
      <c r="M4" s="69">
        <f t="shared" si="3"/>
        <v>15.21664064880509</v>
      </c>
      <c r="N4" s="69">
        <f t="shared" si="3"/>
        <v>13.328111767113779</v>
      </c>
      <c r="O4" s="69">
        <f t="shared" si="3"/>
        <v>5.6327684913275196</v>
      </c>
      <c r="P4" s="69">
        <f t="shared" si="3"/>
        <v>3.8911698468834328</v>
      </c>
      <c r="Q4" s="69">
        <f t="shared" si="3"/>
        <v>1.7998702471989223</v>
      </c>
      <c r="R4" s="69">
        <f t="shared" ref="R4:V4" si="4">SUM(R5:R14)</f>
        <v>1.5496384519483299</v>
      </c>
      <c r="S4" s="69">
        <f t="shared" si="4"/>
        <v>2.1126920600832331</v>
      </c>
      <c r="T4" s="69">
        <f t="shared" si="4"/>
        <v>0</v>
      </c>
      <c r="U4" s="69">
        <f t="shared" si="4"/>
        <v>2.0773099460382651</v>
      </c>
      <c r="V4" s="69">
        <f t="shared" si="4"/>
        <v>5.1340894220645437</v>
      </c>
      <c r="W4" s="69">
        <f t="shared" ref="W4" si="5">SUM(W5:W14)</f>
        <v>6.9768031847262399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3.7753541686165142</v>
      </c>
      <c r="D6" s="72">
        <v>5.2244234615144309</v>
      </c>
      <c r="E6" s="72">
        <v>4.8681871348011656</v>
      </c>
      <c r="F6" s="72">
        <v>4.1522871437603159</v>
      </c>
      <c r="G6" s="72">
        <v>2.2806537975244776</v>
      </c>
      <c r="H6" s="72">
        <v>0</v>
      </c>
      <c r="I6" s="72">
        <v>0</v>
      </c>
      <c r="J6" s="72">
        <v>1.9079050523913057</v>
      </c>
      <c r="K6" s="72">
        <v>2.9141642351144008</v>
      </c>
      <c r="L6" s="72">
        <v>3.6845351854968049</v>
      </c>
      <c r="M6" s="72">
        <v>4.2431427404669009</v>
      </c>
      <c r="N6" s="72">
        <v>3.4570003136431748</v>
      </c>
      <c r="O6" s="72">
        <v>1.6874684744510824</v>
      </c>
      <c r="P6" s="72">
        <v>0.76629609124852316</v>
      </c>
      <c r="Q6" s="72">
        <v>0.10714707161282823</v>
      </c>
      <c r="R6" s="72">
        <v>2.5757523142306772E-3</v>
      </c>
      <c r="S6" s="72">
        <v>0</v>
      </c>
      <c r="T6" s="72">
        <v>0</v>
      </c>
      <c r="U6" s="72">
        <v>0</v>
      </c>
      <c r="V6" s="72">
        <v>0.7403240423360844</v>
      </c>
      <c r="W6" s="72">
        <v>1.6584898110646438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15.412944774468345</v>
      </c>
      <c r="D7" s="72">
        <v>13.542070233767678</v>
      </c>
      <c r="E7" s="72">
        <v>14.941291928154024</v>
      </c>
      <c r="F7" s="72">
        <v>13.405540099872267</v>
      </c>
      <c r="G7" s="72">
        <v>12.611215696693051</v>
      </c>
      <c r="H7" s="72">
        <v>11.752576678625823</v>
      </c>
      <c r="I7" s="72">
        <v>15.427291405325319</v>
      </c>
      <c r="J7" s="72">
        <v>21.260034310852113</v>
      </c>
      <c r="K7" s="72">
        <v>12.595557500529548</v>
      </c>
      <c r="L7" s="72">
        <v>9.7150588899811829</v>
      </c>
      <c r="M7" s="72">
        <v>10.973497908338189</v>
      </c>
      <c r="N7" s="72">
        <v>9.8711114534706041</v>
      </c>
      <c r="O7" s="72">
        <v>3.9453000168764376</v>
      </c>
      <c r="P7" s="72">
        <v>3.1248737556349098</v>
      </c>
      <c r="Q7" s="72">
        <v>1.6927231755860941</v>
      </c>
      <c r="R7" s="72">
        <v>1.5470626996340993</v>
      </c>
      <c r="S7" s="72">
        <v>2.1126920600832331</v>
      </c>
      <c r="T7" s="72">
        <v>0</v>
      </c>
      <c r="U7" s="72">
        <v>2.0773099460382651</v>
      </c>
      <c r="V7" s="72">
        <v>4.3937653797284595</v>
      </c>
      <c r="W7" s="72">
        <v>5.3183133736615966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0.21351379505240331</v>
      </c>
      <c r="D17" s="69">
        <f t="shared" si="7"/>
        <v>0.2254735339583181</v>
      </c>
      <c r="E17" s="69">
        <f t="shared" si="7"/>
        <v>0.23103078515377246</v>
      </c>
      <c r="F17" s="69">
        <f t="shared" si="7"/>
        <v>0.24530859661167842</v>
      </c>
      <c r="G17" s="69">
        <f t="shared" si="7"/>
        <v>0.2889526859473957</v>
      </c>
      <c r="H17" s="69">
        <f t="shared" si="7"/>
        <v>0.29430104742196506</v>
      </c>
      <c r="I17" s="69">
        <f t="shared" si="7"/>
        <v>0.25393827417141779</v>
      </c>
      <c r="J17" s="69">
        <f t="shared" si="7"/>
        <v>0.77768493952453843</v>
      </c>
      <c r="K17" s="69">
        <f t="shared" si="7"/>
        <v>0.48197611321274203</v>
      </c>
      <c r="L17" s="69">
        <f t="shared" si="7"/>
        <v>0.4476498168101477</v>
      </c>
      <c r="M17" s="69">
        <f t="shared" si="7"/>
        <v>0.56154383783360351</v>
      </c>
      <c r="N17" s="69">
        <f t="shared" si="7"/>
        <v>0.6025573627434837</v>
      </c>
      <c r="O17" s="69">
        <f t="shared" si="7"/>
        <v>0.17206448457049106</v>
      </c>
      <c r="P17" s="69">
        <f t="shared" si="7"/>
        <v>9.7255537286062756E-3</v>
      </c>
      <c r="Q17" s="69">
        <f t="shared" si="7"/>
        <v>0.38385515391296104</v>
      </c>
      <c r="R17" s="69">
        <f t="shared" ref="R17:V17" si="8">SUM(R18:R26)</f>
        <v>0.20671675945367279</v>
      </c>
      <c r="S17" s="69">
        <f t="shared" si="8"/>
        <v>0.32709361422509858</v>
      </c>
      <c r="T17" s="69">
        <f t="shared" si="8"/>
        <v>0.34756075126182884</v>
      </c>
      <c r="U17" s="69">
        <f t="shared" si="8"/>
        <v>0.59352548293528351</v>
      </c>
      <c r="V17" s="69">
        <f t="shared" si="8"/>
        <v>0.47876640376320578</v>
      </c>
      <c r="W17" s="69">
        <f t="shared" ref="W17" si="9">SUM(W18:W26)</f>
        <v>0.46708013848514196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0.19252353473900777</v>
      </c>
      <c r="D19" s="72">
        <v>0.19224925491952161</v>
      </c>
      <c r="E19" s="72">
        <v>0.19505284143201149</v>
      </c>
      <c r="F19" s="72">
        <v>0.19874943034372702</v>
      </c>
      <c r="G19" s="72">
        <v>0.22207549922135505</v>
      </c>
      <c r="H19" s="72">
        <v>0.20688741834996202</v>
      </c>
      <c r="I19" s="72">
        <v>0.14053514909238798</v>
      </c>
      <c r="J19" s="72">
        <v>0.28263358968980601</v>
      </c>
      <c r="K19" s="72">
        <v>0.29311612297526191</v>
      </c>
      <c r="L19" s="72">
        <v>0.2594007596035886</v>
      </c>
      <c r="M19" s="72">
        <v>0.30654552582833478</v>
      </c>
      <c r="N19" s="72">
        <v>0.30913138925931855</v>
      </c>
      <c r="O19" s="72">
        <v>9.7444631936549786E-2</v>
      </c>
      <c r="P19" s="72">
        <v>9.6301991950629284E-3</v>
      </c>
      <c r="Q19" s="72">
        <v>0.33935212096647405</v>
      </c>
      <c r="R19" s="72">
        <v>0.17175449361028794</v>
      </c>
      <c r="S19" s="72">
        <v>0.25215433830807876</v>
      </c>
      <c r="T19" s="72">
        <v>0.34756075126182884</v>
      </c>
      <c r="U19" s="72">
        <v>0.32289812878951862</v>
      </c>
      <c r="V19" s="72">
        <v>0.20392612501966123</v>
      </c>
      <c r="W19" s="72">
        <v>0.14234274030273783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2.0990260313395528E-2</v>
      </c>
      <c r="D20" s="72">
        <v>3.3224279038796489E-2</v>
      </c>
      <c r="E20" s="72">
        <v>3.5977943721760955E-2</v>
      </c>
      <c r="F20" s="72">
        <v>4.6559166267951403E-2</v>
      </c>
      <c r="G20" s="72">
        <v>6.6877186726040649E-2</v>
      </c>
      <c r="H20" s="72">
        <v>8.7413629072003049E-2</v>
      </c>
      <c r="I20" s="72">
        <v>0.11340312507902979</v>
      </c>
      <c r="J20" s="72">
        <v>0.49505134983473242</v>
      </c>
      <c r="K20" s="72">
        <v>0.1888599902374801</v>
      </c>
      <c r="L20" s="72">
        <v>0.1882490572065591</v>
      </c>
      <c r="M20" s="72">
        <v>0.25499831200526868</v>
      </c>
      <c r="N20" s="72">
        <v>0.2934259734841651</v>
      </c>
      <c r="O20" s="72">
        <v>7.4619852633941275E-2</v>
      </c>
      <c r="P20" s="72">
        <v>9.5354533543346841E-5</v>
      </c>
      <c r="Q20" s="72">
        <v>4.4503032946486977E-2</v>
      </c>
      <c r="R20" s="72">
        <v>3.4962265843384847E-2</v>
      </c>
      <c r="S20" s="72">
        <v>7.4939275917019835E-2</v>
      </c>
      <c r="T20" s="72">
        <v>0</v>
      </c>
      <c r="U20" s="72">
        <v>0.27062735414576489</v>
      </c>
      <c r="V20" s="72">
        <v>0.27484027874354455</v>
      </c>
      <c r="W20" s="72">
        <v>0.3247373981824041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1.6183751914452635</v>
      </c>
      <c r="D27" s="69">
        <f t="shared" si="10"/>
        <v>1.825319598325325</v>
      </c>
      <c r="E27" s="69">
        <f t="shared" si="10"/>
        <v>2.0656856538936643</v>
      </c>
      <c r="F27" s="69">
        <f t="shared" si="10"/>
        <v>2.1305422510962586</v>
      </c>
      <c r="G27" s="69">
        <f t="shared" si="10"/>
        <v>2.2743662890035732</v>
      </c>
      <c r="H27" s="69">
        <f t="shared" si="10"/>
        <v>1.6302764031353218</v>
      </c>
      <c r="I27" s="69">
        <f t="shared" si="10"/>
        <v>2.4208077590822548</v>
      </c>
      <c r="J27" s="69">
        <f t="shared" si="10"/>
        <v>3.8266406337298524</v>
      </c>
      <c r="K27" s="69">
        <f t="shared" si="10"/>
        <v>2.1012307769056169</v>
      </c>
      <c r="L27" s="69">
        <f t="shared" si="10"/>
        <v>2.0666737401057533</v>
      </c>
      <c r="M27" s="69">
        <f t="shared" si="10"/>
        <v>2.4053959220645069</v>
      </c>
      <c r="N27" s="69">
        <f t="shared" si="10"/>
        <v>2.3481325754406064</v>
      </c>
      <c r="O27" s="69">
        <f t="shared" si="10"/>
        <v>1.1742900659621138</v>
      </c>
      <c r="P27" s="69">
        <f t="shared" si="10"/>
        <v>1.0024219552496274</v>
      </c>
      <c r="Q27" s="69">
        <f t="shared" si="10"/>
        <v>0.97370768615486814</v>
      </c>
      <c r="R27" s="69">
        <f t="shared" ref="R27:V27" si="11">SUM(R28:R32)</f>
        <v>0.98302153742485943</v>
      </c>
      <c r="S27" s="69">
        <f t="shared" si="11"/>
        <v>1.5132949896423316</v>
      </c>
      <c r="T27" s="69">
        <f t="shared" si="11"/>
        <v>1.7747282693831832</v>
      </c>
      <c r="U27" s="69">
        <f t="shared" si="11"/>
        <v>1.91047854755741</v>
      </c>
      <c r="V27" s="69">
        <f t="shared" si="11"/>
        <v>1.5844921601741444</v>
      </c>
      <c r="W27" s="69">
        <f t="shared" ref="W27" si="12">SUM(W28:W32)</f>
        <v>1.4572807371634298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1.6183751914452635</v>
      </c>
      <c r="D29" s="72">
        <v>1.825319598325325</v>
      </c>
      <c r="E29" s="72">
        <v>2.0656856538936643</v>
      </c>
      <c r="F29" s="72">
        <v>2.1305422510962586</v>
      </c>
      <c r="G29" s="72">
        <v>2.2743662890035732</v>
      </c>
      <c r="H29" s="72">
        <v>1.6302764031353218</v>
      </c>
      <c r="I29" s="72">
        <v>2.4208077590822548</v>
      </c>
      <c r="J29" s="72">
        <v>3.8266406337298524</v>
      </c>
      <c r="K29" s="72">
        <v>2.1012307769056169</v>
      </c>
      <c r="L29" s="72">
        <v>2.0666737401057533</v>
      </c>
      <c r="M29" s="72">
        <v>2.4053959220645069</v>
      </c>
      <c r="N29" s="72">
        <v>2.3481325754406064</v>
      </c>
      <c r="O29" s="72">
        <v>1.1742900659621138</v>
      </c>
      <c r="P29" s="72">
        <v>1.0024219552496274</v>
      </c>
      <c r="Q29" s="72">
        <v>0.97370768615486814</v>
      </c>
      <c r="R29" s="72">
        <v>0.98302153742485943</v>
      </c>
      <c r="S29" s="72">
        <v>1.5132949896423316</v>
      </c>
      <c r="T29" s="72">
        <v>1.7747282693831832</v>
      </c>
      <c r="U29" s="72">
        <v>1.91047854755741</v>
      </c>
      <c r="V29" s="72">
        <v>1.5844921601741444</v>
      </c>
      <c r="W29" s="72">
        <v>1.4572807371634298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11315.180396505146</v>
      </c>
      <c r="D3" s="65">
        <f>IF(RES_hh_fec_in!D3=0,0,1000*11630*RES_hh_fec_in!D3/RES_hh_num_in!D3)</f>
        <v>12057.899013486027</v>
      </c>
      <c r="E3" s="65">
        <f>IF(RES_hh_fec_in!E3=0,0,1000*11630*RES_hh_fec_in!E3/RES_hh_num_in!E3)</f>
        <v>13213.506096968051</v>
      </c>
      <c r="F3" s="65">
        <f>IF(RES_hh_fec_in!F3=0,0,1000*11630*RES_hh_fec_in!F3/RES_hh_num_in!F3)</f>
        <v>12226.230944537576</v>
      </c>
      <c r="G3" s="65">
        <f>IF(RES_hh_fec_in!G3=0,0,1000*11630*RES_hh_fec_in!G3/RES_hh_num_in!G3)</f>
        <v>11437.585628918056</v>
      </c>
      <c r="H3" s="65">
        <f>IF(RES_hh_fec_in!H3=0,0,1000*11630*RES_hh_fec_in!H3/RES_hh_num_in!H3)</f>
        <v>11787.919610651154</v>
      </c>
      <c r="I3" s="65">
        <f>IF(RES_hh_fec_in!I3=0,0,1000*11630*RES_hh_fec_in!I3/RES_hh_num_in!I3)</f>
        <v>11584.352938877497</v>
      </c>
      <c r="J3" s="65">
        <f>IF(RES_hh_fec_in!J3=0,0,1000*11630*RES_hh_fec_in!J3/RES_hh_num_in!J3)</f>
        <v>9906.2087555234502</v>
      </c>
      <c r="K3" s="65">
        <f>IF(RES_hh_fec_in!K3=0,0,1000*11630*RES_hh_fec_in!K3/RES_hh_num_in!K3)</f>
        <v>9926.0547110070493</v>
      </c>
      <c r="L3" s="65">
        <f>IF(RES_hh_fec_in!L3=0,0,1000*11630*RES_hh_fec_in!L3/RES_hh_num_in!L3)</f>
        <v>8957.51407034353</v>
      </c>
      <c r="M3" s="65">
        <f>IF(RES_hh_fec_in!M3=0,0,1000*11630*RES_hh_fec_in!M3/RES_hh_num_in!M3)</f>
        <v>9164.2747430084346</v>
      </c>
      <c r="N3" s="65">
        <f>IF(RES_hh_fec_in!N3=0,0,1000*11630*RES_hh_fec_in!N3/RES_hh_num_in!N3)</f>
        <v>8520.5593155506122</v>
      </c>
      <c r="O3" s="65">
        <f>IF(RES_hh_fec_in!O3=0,0,1000*11630*RES_hh_fec_in!O3/RES_hh_num_in!O3)</f>
        <v>6863.3413389809957</v>
      </c>
      <c r="P3" s="65">
        <f>IF(RES_hh_fec_in!P3=0,0,1000*11630*RES_hh_fec_in!P3/RES_hh_num_in!P3)</f>
        <v>6110.0035127622259</v>
      </c>
      <c r="Q3" s="65">
        <f>IF(RES_hh_fec_in!Q3=0,0,1000*11630*RES_hh_fec_in!Q3/RES_hh_num_in!Q3)</f>
        <v>6990.6003933230913</v>
      </c>
      <c r="R3" s="65">
        <f>IF(RES_hh_fec_in!R3=0,0,1000*11630*RES_hh_fec_in!R3/RES_hh_num_in!R3)</f>
        <v>6861.58696045325</v>
      </c>
      <c r="S3" s="65">
        <f>IF(RES_hh_fec_in!S3=0,0,1000*11630*RES_hh_fec_in!S3/RES_hh_num_in!S3)</f>
        <v>6622.1507198587769</v>
      </c>
      <c r="T3" s="65">
        <f>IF(RES_hh_fec_in!T3=0,0,1000*11630*RES_hh_fec_in!T3/RES_hh_num_in!T3)</f>
        <v>6025.0234656202765</v>
      </c>
      <c r="U3" s="65">
        <f>IF(RES_hh_fec_in!U3=0,0,1000*11630*RES_hh_fec_in!U3/RES_hh_num_in!U3)</f>
        <v>6719.3733094702557</v>
      </c>
      <c r="V3" s="65">
        <f>IF(RES_hh_fec_in!V3=0,0,1000*11630*RES_hh_fec_in!V3/RES_hh_num_in!V3)</f>
        <v>7203.3654415201854</v>
      </c>
      <c r="W3" s="65">
        <f>IF(RES_hh_fec_in!W3=0,0,1000*11630*RES_hh_fec_in!W3/RES_hh_num_in!W3)</f>
        <v>7032.8244926508432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8026.3036997532163</v>
      </c>
      <c r="D4" s="69">
        <f>IF(RES_hh_fec_in!D4=0,0,1000*11630*RES_hh_fec_in!D4/RES_hh_num_in!D4)</f>
        <v>7967.4788431207953</v>
      </c>
      <c r="E4" s="69">
        <f>IF(RES_hh_fec_in!E4=0,0,1000*11630*RES_hh_fec_in!E4/RES_hh_num_in!E4)</f>
        <v>8032.2494281758809</v>
      </c>
      <c r="F4" s="69">
        <f>IF(RES_hh_fec_in!F4=0,0,1000*11630*RES_hh_fec_in!F4/RES_hh_num_in!F4)</f>
        <v>6975.610495009626</v>
      </c>
      <c r="G4" s="69">
        <f>IF(RES_hh_fec_in!G4=0,0,1000*11630*RES_hh_fec_in!G4/RES_hh_num_in!G4)</f>
        <v>5763.2035199596312</v>
      </c>
      <c r="H4" s="69">
        <f>IF(RES_hh_fec_in!H4=0,0,1000*11630*RES_hh_fec_in!H4/RES_hh_num_in!H4)</f>
        <v>6040.3427029542199</v>
      </c>
      <c r="I4" s="69">
        <f>IF(RES_hh_fec_in!I4=0,0,1000*11630*RES_hh_fec_in!I4/RES_hh_num_in!I4)</f>
        <v>5445.2416824937472</v>
      </c>
      <c r="J4" s="69">
        <f>IF(RES_hh_fec_in!J4=0,0,1000*11630*RES_hh_fec_in!J4/RES_hh_num_in!J4)</f>
        <v>4685.9796653297999</v>
      </c>
      <c r="K4" s="69">
        <f>IF(RES_hh_fec_in!K4=0,0,1000*11630*RES_hh_fec_in!K4/RES_hh_num_in!K4)</f>
        <v>4944.612415709923</v>
      </c>
      <c r="L4" s="69">
        <f>IF(RES_hh_fec_in!L4=0,0,1000*11630*RES_hh_fec_in!L4/RES_hh_num_in!L4)</f>
        <v>3892.7309425486951</v>
      </c>
      <c r="M4" s="69">
        <f>IF(RES_hh_fec_in!M4=0,0,1000*11630*RES_hh_fec_in!M4/RES_hh_num_in!M4)</f>
        <v>4298.7237350564665</v>
      </c>
      <c r="N4" s="69">
        <f>IF(RES_hh_fec_in!N4=0,0,1000*11630*RES_hh_fec_in!N4/RES_hh_num_in!N4)</f>
        <v>3942.8864413631391</v>
      </c>
      <c r="O4" s="69">
        <f>IF(RES_hh_fec_in!O4=0,0,1000*11630*RES_hh_fec_in!O4/RES_hh_num_in!O4)</f>
        <v>2890.2485410034733</v>
      </c>
      <c r="P4" s="69">
        <f>IF(RES_hh_fec_in!P4=0,0,1000*11630*RES_hh_fec_in!P4/RES_hh_num_in!P4)</f>
        <v>2305.6778846409406</v>
      </c>
      <c r="Q4" s="69">
        <f>IF(RES_hh_fec_in!Q4=0,0,1000*11630*RES_hh_fec_in!Q4/RES_hh_num_in!Q4)</f>
        <v>3009.7786877576696</v>
      </c>
      <c r="R4" s="69">
        <f>IF(RES_hh_fec_in!R4=0,0,1000*11630*RES_hh_fec_in!R4/RES_hh_num_in!R4)</f>
        <v>2573.9442300012306</v>
      </c>
      <c r="S4" s="69">
        <f>IF(RES_hh_fec_in!S4=0,0,1000*11630*RES_hh_fec_in!S4/RES_hh_num_in!S4)</f>
        <v>2057.9075118144447</v>
      </c>
      <c r="T4" s="69">
        <f>IF(RES_hh_fec_in!T4=0,0,1000*11630*RES_hh_fec_in!T4/RES_hh_num_in!T4)</f>
        <v>1331.401385333884</v>
      </c>
      <c r="U4" s="69">
        <f>IF(RES_hh_fec_in!U4=0,0,1000*11630*RES_hh_fec_in!U4/RES_hh_num_in!U4)</f>
        <v>2027.5967186781338</v>
      </c>
      <c r="V4" s="69">
        <f>IF(RES_hh_fec_in!V4=0,0,1000*11630*RES_hh_fec_in!V4/RES_hh_num_in!V4)</f>
        <v>2730.3013826666261</v>
      </c>
      <c r="W4" s="69">
        <f>IF(RES_hh_fec_in!W4=0,0,1000*11630*RES_hh_fec_in!W4/RES_hh_num_in!W4)</f>
        <v>2802.6188699305708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7929.2947345359726</v>
      </c>
      <c r="D6" s="72">
        <f>IF(RES_hh_fec_in!D6=0,0,1000*11630*RES_hh_fec_in!D6/RES_hh_num_in!D6)</f>
        <v>7862.8617676978001</v>
      </c>
      <c r="E6" s="72">
        <f>IF(RES_hh_fec_in!E6=0,0,1000*11630*RES_hh_fec_in!E6/RES_hh_num_in!E6)</f>
        <v>8335.5320875191137</v>
      </c>
      <c r="F6" s="72">
        <f>IF(RES_hh_fec_in!F6=0,0,1000*11630*RES_hh_fec_in!F6/RES_hh_num_in!F6)</f>
        <v>7781.6644874271378</v>
      </c>
      <c r="G6" s="72">
        <f>IF(RES_hh_fec_in!G6=0,0,1000*11630*RES_hh_fec_in!G6/RES_hh_num_in!G6)</f>
        <v>7442.443645604706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4666.0822826576123</v>
      </c>
      <c r="K6" s="72">
        <f>IF(RES_hh_fec_in!K6=0,0,1000*11630*RES_hh_fec_in!K6/RES_hh_num_in!K6)</f>
        <v>5102.898036035007</v>
      </c>
      <c r="L6" s="72">
        <f>IF(RES_hh_fec_in!L6=0,0,1000*11630*RES_hh_fec_in!L6/RES_hh_num_in!L6)</f>
        <v>4302.3872509693028</v>
      </c>
      <c r="M6" s="72">
        <f>IF(RES_hh_fec_in!M6=0,0,1000*11630*RES_hh_fec_in!M6/RES_hh_num_in!M6)</f>
        <v>4778.4837268168003</v>
      </c>
      <c r="N6" s="72">
        <f>IF(RES_hh_fec_in!N6=0,0,1000*11630*RES_hh_fec_in!N6/RES_hh_num_in!N6)</f>
        <v>4374.3459849014016</v>
      </c>
      <c r="O6" s="72">
        <f>IF(RES_hh_fec_in!O6=0,0,1000*11630*RES_hh_fec_in!O6/RES_hh_num_in!O6)</f>
        <v>3429.6148874997866</v>
      </c>
      <c r="P6" s="72">
        <f>IF(RES_hh_fec_in!P6=0,0,1000*11630*RES_hh_fec_in!P6/RES_hh_num_in!P6)</f>
        <v>2920.6718579978451</v>
      </c>
      <c r="Q6" s="72">
        <f>IF(RES_hh_fec_in!Q6=0,0,1000*11630*RES_hh_fec_in!Q6/RES_hh_num_in!Q6)</f>
        <v>3417.978760192912</v>
      </c>
      <c r="R6" s="72">
        <f>IF(RES_hh_fec_in!R6=0,0,1000*11630*RES_hh_fec_in!R6/RES_hh_num_in!R6)</f>
        <v>3779.644764674938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3720.367889549439</v>
      </c>
      <c r="W6" s="72">
        <f>IF(RES_hh_fec_in!W6=0,0,1000*11630*RES_hh_fec_in!W6/RES_hh_num_in!W6)</f>
        <v>3717.4014526502656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8342.205028114553</v>
      </c>
      <c r="D7" s="72">
        <f>IF(RES_hh_fec_in!D7=0,0,1000*11630*RES_hh_fec_in!D7/RES_hh_num_in!D7)</f>
        <v>8420.1434888103049</v>
      </c>
      <c r="E7" s="72">
        <f>IF(RES_hh_fec_in!E7=0,0,1000*11630*RES_hh_fec_in!E7/RES_hh_num_in!E7)</f>
        <v>8383.239471131059</v>
      </c>
      <c r="F7" s="72">
        <f>IF(RES_hh_fec_in!F7=0,0,1000*11630*RES_hh_fec_in!F7/RES_hh_num_in!F7)</f>
        <v>7126.9438164625808</v>
      </c>
      <c r="G7" s="72">
        <f>IF(RES_hh_fec_in!G7=0,0,1000*11630*RES_hh_fec_in!G7/RES_hh_num_in!G7)</f>
        <v>5791.0728569140465</v>
      </c>
      <c r="H7" s="72">
        <f>IF(RES_hh_fec_in!H7=0,0,1000*11630*RES_hh_fec_in!H7/RES_hh_num_in!H7)</f>
        <v>6603.5891222499104</v>
      </c>
      <c r="I7" s="72">
        <f>IF(RES_hh_fec_in!I7=0,0,1000*11630*RES_hh_fec_in!I7/RES_hh_num_in!I7)</f>
        <v>5930.2932512094276</v>
      </c>
      <c r="J7" s="72">
        <f>IF(RES_hh_fec_in!J7=0,0,1000*11630*RES_hh_fec_in!J7/RES_hh_num_in!J7)</f>
        <v>4829.8718144658296</v>
      </c>
      <c r="K7" s="72">
        <f>IF(RES_hh_fec_in!K7=0,0,1000*11630*RES_hh_fec_in!K7/RES_hh_num_in!K7)</f>
        <v>5259.5993740204676</v>
      </c>
      <c r="L7" s="72">
        <f>IF(RES_hh_fec_in!L7=0,0,1000*11630*RES_hh_fec_in!L7/RES_hh_num_in!L7)</f>
        <v>4195.1518866260512</v>
      </c>
      <c r="M7" s="72">
        <f>IF(RES_hh_fec_in!M7=0,0,1000*11630*RES_hh_fec_in!M7/RES_hh_num_in!M7)</f>
        <v>4706.2252639077833</v>
      </c>
      <c r="N7" s="72">
        <f>IF(RES_hh_fec_in!N7=0,0,1000*11630*RES_hh_fec_in!N7/RES_hh_num_in!N7)</f>
        <v>4402.4222206419381</v>
      </c>
      <c r="O7" s="72">
        <f>IF(RES_hh_fec_in!O7=0,0,1000*11630*RES_hh_fec_in!O7/RES_hh_num_in!O7)</f>
        <v>3366.4283516761329</v>
      </c>
      <c r="P7" s="72">
        <f>IF(RES_hh_fec_in!P7=0,0,1000*11630*RES_hh_fec_in!P7/RES_hh_num_in!P7)</f>
        <v>2800.6552616144149</v>
      </c>
      <c r="Q7" s="72">
        <f>IF(RES_hh_fec_in!Q7=0,0,1000*11630*RES_hh_fec_in!Q7/RES_hh_num_in!Q7)</f>
        <v>3290.1527132586475</v>
      </c>
      <c r="R7" s="72">
        <f>IF(RES_hh_fec_in!R7=0,0,1000*11630*RES_hh_fec_in!R7/RES_hh_num_in!R7)</f>
        <v>3327.995072431328</v>
      </c>
      <c r="S7" s="72">
        <f>IF(RES_hh_fec_in!S7=0,0,1000*11630*RES_hh_fec_in!S7/RES_hh_num_in!S7)</f>
        <v>3448.7058352246977</v>
      </c>
      <c r="T7" s="72">
        <f>IF(RES_hh_fec_in!T7=0,0,1000*11630*RES_hh_fec_in!T7/RES_hh_num_in!T7)</f>
        <v>0</v>
      </c>
      <c r="U7" s="72">
        <f>IF(RES_hh_fec_in!U7=0,0,1000*11630*RES_hh_fec_in!U7/RES_hh_num_in!U7)</f>
        <v>3488.3690165517351</v>
      </c>
      <c r="V7" s="72">
        <f>IF(RES_hh_fec_in!V7=0,0,1000*11630*RES_hh_fec_in!V7/RES_hh_num_in!V7)</f>
        <v>3599.8344983586485</v>
      </c>
      <c r="W7" s="72">
        <f>IF(RES_hh_fec_in!W7=0,0,1000*11630*RES_hh_fec_in!W7/RES_hh_num_in!W7)</f>
        <v>3106.6892870237402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0</v>
      </c>
      <c r="D8" s="72">
        <f>IF(RES_hh_fec_in!D8=0,0,1000*11630*RES_hh_fec_in!D8/RES_hh_num_in!D8)</f>
        <v>0</v>
      </c>
      <c r="E8" s="72">
        <f>IF(RES_hh_fec_in!E8=0,0,1000*11630*RES_hh_fec_in!E8/RES_hh_num_in!E8)</f>
        <v>0</v>
      </c>
      <c r="F8" s="72">
        <f>IF(RES_hh_fec_in!F8=0,0,1000*11630*RES_hh_fec_in!F8/RES_hh_num_in!F8)</f>
        <v>0</v>
      </c>
      <c r="G8" s="72">
        <f>IF(RES_hh_fec_in!G8=0,0,1000*11630*RES_hh_fec_in!G8/RES_hh_num_in!G8)</f>
        <v>0</v>
      </c>
      <c r="H8" s="72">
        <f>IF(RES_hh_fec_in!H8=0,0,1000*11630*RES_hh_fec_in!H8/RES_hh_num_in!H8)</f>
        <v>0</v>
      </c>
      <c r="I8" s="72">
        <f>IF(RES_hh_fec_in!I8=0,0,1000*11630*RES_hh_fec_in!I8/RES_hh_num_in!I8)</f>
        <v>0</v>
      </c>
      <c r="J8" s="72">
        <f>IF(RES_hh_fec_in!J8=0,0,1000*11630*RES_hh_fec_in!J8/RES_hh_num_in!J8)</f>
        <v>0</v>
      </c>
      <c r="K8" s="72">
        <f>IF(RES_hh_fec_in!K8=0,0,1000*11630*RES_hh_fec_in!K8/RES_hh_num_in!K8)</f>
        <v>0</v>
      </c>
      <c r="L8" s="72">
        <f>IF(RES_hh_fec_in!L8=0,0,1000*11630*RES_hh_fec_in!L8/RES_hh_num_in!L8)</f>
        <v>0</v>
      </c>
      <c r="M8" s="72">
        <f>IF(RES_hh_fec_in!M8=0,0,1000*11630*RES_hh_fec_in!M8/RES_hh_num_in!M8)</f>
        <v>0</v>
      </c>
      <c r="N8" s="72">
        <f>IF(RES_hh_fec_in!N8=0,0,1000*11630*RES_hh_fec_in!N8/RES_hh_num_in!N8)</f>
        <v>0</v>
      </c>
      <c r="O8" s="72">
        <f>IF(RES_hh_fec_in!O8=0,0,1000*11630*RES_hh_fec_in!O8/RES_hh_num_in!O8)</f>
        <v>0</v>
      </c>
      <c r="P8" s="72">
        <f>IF(RES_hh_fec_in!P8=0,0,1000*11630*RES_hh_fec_in!P8/RES_hh_num_in!P8)</f>
        <v>0</v>
      </c>
      <c r="Q8" s="72">
        <f>IF(RES_hh_fec_in!Q8=0,0,1000*11630*RES_hh_fec_in!Q8/RES_hh_num_in!Q8)</f>
        <v>0</v>
      </c>
      <c r="R8" s="72">
        <f>IF(RES_hh_fec_in!R8=0,0,1000*11630*RES_hh_fec_in!R8/RES_hh_num_in!R8)</f>
        <v>0</v>
      </c>
      <c r="S8" s="72">
        <f>IF(RES_hh_fec_in!S8=0,0,1000*11630*RES_hh_fec_in!S8/RES_hh_num_in!S8)</f>
        <v>0</v>
      </c>
      <c r="T8" s="72">
        <f>IF(RES_hh_fec_in!T8=0,0,1000*11630*RES_hh_fec_in!T8/RES_hh_num_in!T8)</f>
        <v>0</v>
      </c>
      <c r="U8" s="72">
        <f>IF(RES_hh_fec_in!U8=0,0,1000*11630*RES_hh_fec_in!U8/RES_hh_num_in!U8)</f>
        <v>0</v>
      </c>
      <c r="V8" s="72">
        <f>IF(RES_hh_fec_in!V8=0,0,1000*11630*RES_hh_fec_in!V8/RES_hh_num_in!V8)</f>
        <v>0</v>
      </c>
      <c r="W8" s="72">
        <f>IF(RES_hh_fec_in!W8=0,0,1000*11630*RES_hh_fec_in!W8/RES_hh_num_in!W8)</f>
        <v>0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7313.1740545623516</v>
      </c>
      <c r="D9" s="72">
        <f>IF(RES_hh_fec_in!D9=0,0,1000*11630*RES_hh_fec_in!D9/RES_hh_num_in!D9)</f>
        <v>7756.5544783741543</v>
      </c>
      <c r="E9" s="72">
        <f>IF(RES_hh_fec_in!E9=0,0,1000*11630*RES_hh_fec_in!E9/RES_hh_num_in!E9)</f>
        <v>6670.071820530492</v>
      </c>
      <c r="F9" s="72">
        <f>IF(RES_hh_fec_in!F9=0,0,1000*11630*RES_hh_fec_in!F9/RES_hh_num_in!F9)</f>
        <v>6077.2258821578362</v>
      </c>
      <c r="G9" s="72">
        <f>IF(RES_hh_fec_in!G9=0,0,1000*11630*RES_hh_fec_in!G9/RES_hh_num_in!G9)</f>
        <v>5659.8142873743318</v>
      </c>
      <c r="H9" s="72">
        <f>IF(RES_hh_fec_in!H9=0,0,1000*11630*RES_hh_fec_in!H9/RES_hh_num_in!H9)</f>
        <v>4707.4054239093011</v>
      </c>
      <c r="I9" s="72">
        <f>IF(RES_hh_fec_in!I9=0,0,1000*11630*RES_hh_fec_in!I9/RES_hh_num_in!I9)</f>
        <v>4261.5648939525845</v>
      </c>
      <c r="J9" s="72">
        <f>IF(RES_hh_fec_in!J9=0,0,1000*11630*RES_hh_fec_in!J9/RES_hh_num_in!J9)</f>
        <v>4741.570142943533</v>
      </c>
      <c r="K9" s="72">
        <f>IF(RES_hh_fec_in!K9=0,0,1000*11630*RES_hh_fec_in!K9/RES_hh_num_in!K9)</f>
        <v>5331.487464462447</v>
      </c>
      <c r="L9" s="72">
        <f>IF(RES_hh_fec_in!L9=0,0,1000*11630*RES_hh_fec_in!L9/RES_hh_num_in!L9)</f>
        <v>3299.8763125465384</v>
      </c>
      <c r="M9" s="72">
        <f>IF(RES_hh_fec_in!M9=0,0,1000*11630*RES_hh_fec_in!M9/RES_hh_num_in!M9)</f>
        <v>3798.7168398406902</v>
      </c>
      <c r="N9" s="72">
        <f>IF(RES_hh_fec_in!N9=0,0,1000*11630*RES_hh_fec_in!N9/RES_hh_num_in!N9)</f>
        <v>3973.487924619048</v>
      </c>
      <c r="O9" s="72">
        <f>IF(RES_hh_fec_in!O9=0,0,1000*11630*RES_hh_fec_in!O9/RES_hh_num_in!O9)</f>
        <v>3178.7672947843394</v>
      </c>
      <c r="P9" s="72">
        <f>IF(RES_hh_fec_in!P9=0,0,1000*11630*RES_hh_fec_in!P9/RES_hh_num_in!P9)</f>
        <v>2312.8114828585221</v>
      </c>
      <c r="Q9" s="72">
        <f>IF(RES_hh_fec_in!Q9=0,0,1000*11630*RES_hh_fec_in!Q9/RES_hh_num_in!Q9)</f>
        <v>3418.71236421705</v>
      </c>
      <c r="R9" s="72">
        <f>IF(RES_hh_fec_in!R9=0,0,1000*11630*RES_hh_fec_in!R9/RES_hh_num_in!R9)</f>
        <v>3336.5567923949993</v>
      </c>
      <c r="S9" s="72">
        <f>IF(RES_hh_fec_in!S9=0,0,1000*11630*RES_hh_fec_in!S9/RES_hh_num_in!S9)</f>
        <v>3565.2623730173641</v>
      </c>
      <c r="T9" s="72">
        <f>IF(RES_hh_fec_in!T9=0,0,1000*11630*RES_hh_fec_in!T9/RES_hh_num_in!T9)</f>
        <v>3502.9337873530721</v>
      </c>
      <c r="U9" s="72">
        <f>IF(RES_hh_fec_in!U9=0,0,1000*11630*RES_hh_fec_in!U9/RES_hh_num_in!U9)</f>
        <v>3529.805235262324</v>
      </c>
      <c r="V9" s="72">
        <f>IF(RES_hh_fec_in!V9=0,0,1000*11630*RES_hh_fec_in!V9/RES_hh_num_in!V9)</f>
        <v>3635.805103560037</v>
      </c>
      <c r="W9" s="72">
        <f>IF(RES_hh_fec_in!W9=0,0,1000*11630*RES_hh_fec_in!W9/RES_hh_num_in!W9)</f>
        <v>3238.4964133157441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1931.8766530891235</v>
      </c>
      <c r="D12" s="72">
        <f>IF(RES_hh_fec_in!D12=0,0,1000*11630*RES_hh_fec_in!D12/RES_hh_num_in!D12)</f>
        <v>1870.7274082658053</v>
      </c>
      <c r="E12" s="72">
        <f>IF(RES_hh_fec_in!E12=0,0,1000*11630*RES_hh_fec_in!E12/RES_hh_num_in!E12)</f>
        <v>2014.6742315276829</v>
      </c>
      <c r="F12" s="72">
        <f>IF(RES_hh_fec_in!F12=0,0,1000*11630*RES_hh_fec_in!F12/RES_hh_num_in!F12)</f>
        <v>1503.9042767943167</v>
      </c>
      <c r="G12" s="72">
        <f>IF(RES_hh_fec_in!G12=0,0,1000*11630*RES_hh_fec_in!G12/RES_hh_num_in!G12)</f>
        <v>1012.4558666843433</v>
      </c>
      <c r="H12" s="72">
        <f>IF(RES_hh_fec_in!H12=0,0,1000*11630*RES_hh_fec_in!H12/RES_hh_num_in!H12)</f>
        <v>973.17004783765492</v>
      </c>
      <c r="I12" s="72">
        <f>IF(RES_hh_fec_in!I12=0,0,1000*11630*RES_hh_fec_in!I12/RES_hh_num_in!I12)</f>
        <v>1145.2397189068204</v>
      </c>
      <c r="J12" s="72">
        <f>IF(RES_hh_fec_in!J12=0,0,1000*11630*RES_hh_fec_in!J12/RES_hh_num_in!J12)</f>
        <v>797.40734683845039</v>
      </c>
      <c r="K12" s="72">
        <f>IF(RES_hh_fec_in!K12=0,0,1000*11630*RES_hh_fec_in!K12/RES_hh_num_in!K12)</f>
        <v>651.71743709546263</v>
      </c>
      <c r="L12" s="72">
        <f>IF(RES_hh_fec_in!L12=0,0,1000*11630*RES_hh_fec_in!L12/RES_hh_num_in!L12)</f>
        <v>781.64499882911753</v>
      </c>
      <c r="M12" s="72">
        <f>IF(RES_hh_fec_in!M12=0,0,1000*11630*RES_hh_fec_in!M12/RES_hh_num_in!M12)</f>
        <v>722.76990344788771</v>
      </c>
      <c r="N12" s="72">
        <f>IF(RES_hh_fec_in!N12=0,0,1000*11630*RES_hh_fec_in!N12/RES_hh_num_in!N12)</f>
        <v>704.97743175071889</v>
      </c>
      <c r="O12" s="72">
        <f>IF(RES_hh_fec_in!O12=0,0,1000*11630*RES_hh_fec_in!O12/RES_hh_num_in!O12)</f>
        <v>555.95378730863456</v>
      </c>
      <c r="P12" s="72">
        <f>IF(RES_hh_fec_in!P12=0,0,1000*11630*RES_hh_fec_in!P12/RES_hh_num_in!P12)</f>
        <v>506.75086743756873</v>
      </c>
      <c r="Q12" s="72">
        <f>IF(RES_hh_fec_in!Q12=0,0,1000*11630*RES_hh_fec_in!Q12/RES_hh_num_in!Q12)</f>
        <v>446.03752876394526</v>
      </c>
      <c r="R12" s="72">
        <f>IF(RES_hh_fec_in!R12=0,0,1000*11630*RES_hh_fec_in!R12/RES_hh_num_in!R12)</f>
        <v>342.6849518637793</v>
      </c>
      <c r="S12" s="72">
        <f>IF(RES_hh_fec_in!S12=0,0,1000*11630*RES_hh_fec_in!S12/RES_hh_num_in!S12)</f>
        <v>197.22439833668884</v>
      </c>
      <c r="T12" s="72">
        <f>IF(RES_hh_fec_in!T12=0,0,1000*11630*RES_hh_fec_in!T12/RES_hh_num_in!T12)</f>
        <v>776.1444492421216</v>
      </c>
      <c r="U12" s="72">
        <f>IF(RES_hh_fec_in!U12=0,0,1000*11630*RES_hh_fec_in!U12/RES_hh_num_in!U12)</f>
        <v>677.36034994129511</v>
      </c>
      <c r="V12" s="72">
        <f>IF(RES_hh_fec_in!V12=0,0,1000*11630*RES_hh_fec_in!V12/RES_hh_num_in!V12)</f>
        <v>605.07935380714468</v>
      </c>
      <c r="W12" s="72">
        <f>IF(RES_hh_fec_in!W12=0,0,1000*11630*RES_hh_fec_in!W12/RES_hh_num_in!W12)</f>
        <v>583.78473319756347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5697.3071811052678</v>
      </c>
      <c r="D13" s="74">
        <f>IF(RES_hh_fec_in!D13=0,0,1000*11630*RES_hh_fec_in!D13/RES_hh_num_in!D13)</f>
        <v>6192.1928748280852</v>
      </c>
      <c r="E13" s="74">
        <f>IF(RES_hh_fec_in!E13=0,0,1000*11630*RES_hh_fec_in!E13/RES_hh_num_in!E13)</f>
        <v>6072.879455933934</v>
      </c>
      <c r="F13" s="74">
        <f>IF(RES_hh_fec_in!F13=0,0,1000*11630*RES_hh_fec_in!F13/RES_hh_num_in!F13)</f>
        <v>5402.1833361446579</v>
      </c>
      <c r="G13" s="74">
        <f>IF(RES_hh_fec_in!G13=0,0,1000*11630*RES_hh_fec_in!G13/RES_hh_num_in!G13)</f>
        <v>4440.0503804567979</v>
      </c>
      <c r="H13" s="74">
        <f>IF(RES_hh_fec_in!H13=0,0,1000*11630*RES_hh_fec_in!H13/RES_hh_num_in!H13)</f>
        <v>4564.34042207113</v>
      </c>
      <c r="I13" s="74">
        <f>IF(RES_hh_fec_in!I13=0,0,1000*11630*RES_hh_fec_in!I13/RES_hh_num_in!I13)</f>
        <v>5289.6779347465563</v>
      </c>
      <c r="J13" s="74">
        <f>IF(RES_hh_fec_in!J13=0,0,1000*11630*RES_hh_fec_in!J13/RES_hh_num_in!J13)</f>
        <v>4225.6566758745648</v>
      </c>
      <c r="K13" s="74">
        <f>IF(RES_hh_fec_in!K13=0,0,1000*11630*RES_hh_fec_in!K13/RES_hh_num_in!K13)</f>
        <v>3788.9903703828541</v>
      </c>
      <c r="L13" s="74">
        <f>IF(RES_hh_fec_in!L13=0,0,1000*11630*RES_hh_fec_in!L13/RES_hh_num_in!L13)</f>
        <v>0</v>
      </c>
      <c r="M13" s="74">
        <f>IF(RES_hh_fec_in!M13=0,0,1000*11630*RES_hh_fec_in!M13/RES_hh_num_in!M13)</f>
        <v>3334.3560327620203</v>
      </c>
      <c r="N13" s="74">
        <f>IF(RES_hh_fec_in!N13=0,0,1000*11630*RES_hh_fec_in!N13/RES_hh_num_in!N13)</f>
        <v>1497.0882770680819</v>
      </c>
      <c r="O13" s="74">
        <f>IF(RES_hh_fec_in!O13=0,0,1000*11630*RES_hh_fec_in!O13/RES_hh_num_in!O13)</f>
        <v>642.79948944798934</v>
      </c>
      <c r="P13" s="74">
        <f>IF(RES_hh_fec_in!P13=0,0,1000*11630*RES_hh_fec_in!P13/RES_hh_num_in!P13)</f>
        <v>1369.5403966431568</v>
      </c>
      <c r="Q13" s="74">
        <f>IF(RES_hh_fec_in!Q13=0,0,1000*11630*RES_hh_fec_in!Q13/RES_hh_num_in!Q13)</f>
        <v>2654.6370500520147</v>
      </c>
      <c r="R13" s="74">
        <f>IF(RES_hh_fec_in!R13=0,0,1000*11630*RES_hh_fec_in!R13/RES_hh_num_in!R13)</f>
        <v>2571.0985393542119</v>
      </c>
      <c r="S13" s="74">
        <f>IF(RES_hh_fec_in!S13=0,0,1000*11630*RES_hh_fec_in!S13/RES_hh_num_in!S13)</f>
        <v>2891.3829825133153</v>
      </c>
      <c r="T13" s="74">
        <f>IF(RES_hh_fec_in!T13=0,0,1000*11630*RES_hh_fec_in!T13/RES_hh_num_in!T13)</f>
        <v>2428.7794392653168</v>
      </c>
      <c r="U13" s="74">
        <f>IF(RES_hh_fec_in!U13=0,0,1000*11630*RES_hh_fec_in!U13/RES_hh_num_in!U13)</f>
        <v>2980.8624439307155</v>
      </c>
      <c r="V13" s="74">
        <f>IF(RES_hh_fec_in!V13=0,0,1000*11630*RES_hh_fec_in!V13/RES_hh_num_in!V13)</f>
        <v>2949.8610130076358</v>
      </c>
      <c r="W13" s="74">
        <f>IF(RES_hh_fec_in!W13=0,0,1000*11630*RES_hh_fec_in!W13/RES_hh_num_in!W13)</f>
        <v>2628.2584074006736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32.862201501870686</v>
      </c>
      <c r="D14" s="76">
        <f>IF(RES_hh_fec_in!D14=0,0,1000*11630*RES_hh_fec_in!D14/RES_hh_num_in!D14)</f>
        <v>35.911284225363062</v>
      </c>
      <c r="E14" s="76">
        <f>IF(RES_hh_fec_in!E14=0,0,1000*11630*RES_hh_fec_in!E14/RES_hh_num_in!E14)</f>
        <v>34.670838742241877</v>
      </c>
      <c r="F14" s="76">
        <f>IF(RES_hh_fec_in!F14=0,0,1000*11630*RES_hh_fec_in!F14/RES_hh_num_in!F14)</f>
        <v>32.772728098580124</v>
      </c>
      <c r="G14" s="76">
        <f>IF(RES_hh_fec_in!G14=0,0,1000*11630*RES_hh_fec_in!G14/RES_hh_num_in!G14)</f>
        <v>26.629724959885689</v>
      </c>
      <c r="H14" s="76">
        <f>IF(RES_hh_fec_in!H14=0,0,1000*11630*RES_hh_fec_in!H14/RES_hh_num_in!H14)</f>
        <v>25.582896432883185</v>
      </c>
      <c r="I14" s="76">
        <f>IF(RES_hh_fec_in!I14=0,0,1000*11630*RES_hh_fec_in!I14/RES_hh_num_in!I14)</f>
        <v>19.651744623257052</v>
      </c>
      <c r="J14" s="76">
        <f>IF(RES_hh_fec_in!J14=0,0,1000*11630*RES_hh_fec_in!J14/RES_hh_num_in!J14)</f>
        <v>16.114158708984501</v>
      </c>
      <c r="K14" s="76">
        <f>IF(RES_hh_fec_in!K14=0,0,1000*11630*RES_hh_fec_in!K14/RES_hh_num_in!K14)</f>
        <v>18.945997880005812</v>
      </c>
      <c r="L14" s="76">
        <f>IF(RES_hh_fec_in!L14=0,0,1000*11630*RES_hh_fec_in!L14/RES_hh_num_in!L14)</f>
        <v>15.849977895813588</v>
      </c>
      <c r="M14" s="76">
        <f>IF(RES_hh_fec_in!M14=0,0,1000*11630*RES_hh_fec_in!M14/RES_hh_num_in!M14)</f>
        <v>20.351976984752998</v>
      </c>
      <c r="N14" s="76">
        <f>IF(RES_hh_fec_in!N14=0,0,1000*11630*RES_hh_fec_in!N14/RES_hh_num_in!N14)</f>
        <v>15.182096238840154</v>
      </c>
      <c r="O14" s="76">
        <f>IF(RES_hh_fec_in!O14=0,0,1000*11630*RES_hh_fec_in!O14/RES_hh_num_in!O14)</f>
        <v>13.810728599214343</v>
      </c>
      <c r="P14" s="76">
        <f>IF(RES_hh_fec_in!P14=0,0,1000*11630*RES_hh_fec_in!P14/RES_hh_num_in!P14)</f>
        <v>14.799051251988541</v>
      </c>
      <c r="Q14" s="76">
        <f>IF(RES_hh_fec_in!Q14=0,0,1000*11630*RES_hh_fec_in!Q14/RES_hh_num_in!Q14)</f>
        <v>12.734318137899939</v>
      </c>
      <c r="R14" s="76">
        <f>IF(RES_hh_fec_in!R14=0,0,1000*11630*RES_hh_fec_in!R14/RES_hh_num_in!R14)</f>
        <v>13.139103695113</v>
      </c>
      <c r="S14" s="76">
        <f>IF(RES_hh_fec_in!S14=0,0,1000*11630*RES_hh_fec_in!S14/RES_hh_num_in!S14)</f>
        <v>16.248768980103993</v>
      </c>
      <c r="T14" s="76">
        <f>IF(RES_hh_fec_in!T14=0,0,1000*11630*RES_hh_fec_in!T14/RES_hh_num_in!T14)</f>
        <v>8.6149803550958595</v>
      </c>
      <c r="U14" s="76">
        <f>IF(RES_hh_fec_in!U14=0,0,1000*11630*RES_hh_fec_in!U14/RES_hh_num_in!U14)</f>
        <v>17.894561054656037</v>
      </c>
      <c r="V14" s="76">
        <f>IF(RES_hh_fec_in!V14=0,0,1000*11630*RES_hh_fec_in!V14/RES_hh_num_in!V14)</f>
        <v>20.276046290040679</v>
      </c>
      <c r="W14" s="76">
        <f>IF(RES_hh_fec_in!W14=0,0,1000*11630*RES_hh_fec_in!W14/RES_hh_num_in!W14)</f>
        <v>18.122203092908915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514.26255680686381</v>
      </c>
      <c r="E15" s="69">
        <f t="shared" si="0"/>
        <v>1325.2908254163356</v>
      </c>
      <c r="F15" s="69">
        <f t="shared" si="0"/>
        <v>1271.1929053866904</v>
      </c>
      <c r="G15" s="69">
        <f t="shared" si="0"/>
        <v>1394.3157155091294</v>
      </c>
      <c r="H15" s="69">
        <f t="shared" si="0"/>
        <v>1591.7112833368747</v>
      </c>
      <c r="I15" s="69">
        <f t="shared" si="0"/>
        <v>1780.6458409171037</v>
      </c>
      <c r="J15" s="69">
        <f t="shared" si="0"/>
        <v>1074.0655583427319</v>
      </c>
      <c r="K15" s="69">
        <f t="shared" si="0"/>
        <v>874.1211969082849</v>
      </c>
      <c r="L15" s="69">
        <f t="shared" si="0"/>
        <v>1071.9104049277512</v>
      </c>
      <c r="M15" s="69">
        <f t="shared" si="0"/>
        <v>809.29350742395729</v>
      </c>
      <c r="N15" s="69">
        <f t="shared" si="0"/>
        <v>913.57155400897</v>
      </c>
      <c r="O15" s="69">
        <f t="shared" si="0"/>
        <v>642.27026334969321</v>
      </c>
      <c r="P15" s="69">
        <f t="shared" si="0"/>
        <v>529.79076878935041</v>
      </c>
      <c r="Q15" s="69">
        <f t="shared" si="0"/>
        <v>597.11821623950823</v>
      </c>
      <c r="R15" s="69">
        <f t="shared" si="0"/>
        <v>835.09825573935927</v>
      </c>
      <c r="S15" s="69">
        <f t="shared" si="0"/>
        <v>895.70465520070718</v>
      </c>
      <c r="T15" s="69">
        <f t="shared" si="0"/>
        <v>1214.2216538362379</v>
      </c>
      <c r="U15" s="69">
        <f t="shared" si="0"/>
        <v>1067.98596193819</v>
      </c>
      <c r="V15" s="69">
        <f t="shared" si="0"/>
        <v>855.27213867907165</v>
      </c>
      <c r="W15" s="69">
        <f t="shared" si="0"/>
        <v>649.84947618731371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</v>
      </c>
      <c r="D16" s="72">
        <f>IF(RES_hh_fec_in!D16=0,0,1000*11630*RES_hh_fec_in!D16/RES_hh_num_in!D$3)</f>
        <v>514.26255680686381</v>
      </c>
      <c r="E16" s="72">
        <f>IF(RES_hh_fec_in!E16=0,0,1000*11630*RES_hh_fec_in!E16/RES_hh_num_in!E$3)</f>
        <v>1325.2908254163356</v>
      </c>
      <c r="F16" s="72">
        <f>IF(RES_hh_fec_in!F16=0,0,1000*11630*RES_hh_fec_in!F16/RES_hh_num_in!F$3)</f>
        <v>1271.1929053866904</v>
      </c>
      <c r="G16" s="72">
        <f>IF(RES_hh_fec_in!G16=0,0,1000*11630*RES_hh_fec_in!G16/RES_hh_num_in!G$3)</f>
        <v>1394.3157155091294</v>
      </c>
      <c r="H16" s="72">
        <f>IF(RES_hh_fec_in!H16=0,0,1000*11630*RES_hh_fec_in!H16/RES_hh_num_in!H$3)</f>
        <v>1591.7112833368747</v>
      </c>
      <c r="I16" s="72">
        <f>IF(RES_hh_fec_in!I16=0,0,1000*11630*RES_hh_fec_in!I16/RES_hh_num_in!I$3)</f>
        <v>1780.6458409171037</v>
      </c>
      <c r="J16" s="72">
        <f>IF(RES_hh_fec_in!J16=0,0,1000*11630*RES_hh_fec_in!J16/RES_hh_num_in!J$3)</f>
        <v>1074.0655583427319</v>
      </c>
      <c r="K16" s="72">
        <f>IF(RES_hh_fec_in!K16=0,0,1000*11630*RES_hh_fec_in!K16/RES_hh_num_in!K$3)</f>
        <v>874.1211969082849</v>
      </c>
      <c r="L16" s="72">
        <f>IF(RES_hh_fec_in!L16=0,0,1000*11630*RES_hh_fec_in!L16/RES_hh_num_in!L$3)</f>
        <v>1071.9104049277512</v>
      </c>
      <c r="M16" s="72">
        <f>IF(RES_hh_fec_in!M16=0,0,1000*11630*RES_hh_fec_in!M16/RES_hh_num_in!M$3)</f>
        <v>809.29350742395729</v>
      </c>
      <c r="N16" s="72">
        <f>IF(RES_hh_fec_in!N16=0,0,1000*11630*RES_hh_fec_in!N16/RES_hh_num_in!N$3)</f>
        <v>913.57155400897</v>
      </c>
      <c r="O16" s="72">
        <f>IF(RES_hh_fec_in!O16=0,0,1000*11630*RES_hh_fec_in!O16/RES_hh_num_in!O$3)</f>
        <v>642.27026334969321</v>
      </c>
      <c r="P16" s="72">
        <f>IF(RES_hh_fec_in!P16=0,0,1000*11630*RES_hh_fec_in!P16/RES_hh_num_in!P$3)</f>
        <v>529.79076878935041</v>
      </c>
      <c r="Q16" s="72">
        <f>IF(RES_hh_fec_in!Q16=0,0,1000*11630*RES_hh_fec_in!Q16/RES_hh_num_in!Q$3)</f>
        <v>597.11821623950823</v>
      </c>
      <c r="R16" s="72">
        <f>IF(RES_hh_fec_in!R16=0,0,1000*11630*RES_hh_fec_in!R16/RES_hh_num_in!R$3)</f>
        <v>835.09825573935927</v>
      </c>
      <c r="S16" s="72">
        <f>IF(RES_hh_fec_in!S16=0,0,1000*11630*RES_hh_fec_in!S16/RES_hh_num_in!S$3)</f>
        <v>895.70465520070718</v>
      </c>
      <c r="T16" s="72">
        <f>IF(RES_hh_fec_in!T16=0,0,1000*11630*RES_hh_fec_in!T16/RES_hh_num_in!T$3)</f>
        <v>1214.2216538362379</v>
      </c>
      <c r="U16" s="72">
        <f>IF(RES_hh_fec_in!U16=0,0,1000*11630*RES_hh_fec_in!U16/RES_hh_num_in!U$3)</f>
        <v>1067.98596193819</v>
      </c>
      <c r="V16" s="72">
        <f>IF(RES_hh_fec_in!V16=0,0,1000*11630*RES_hh_fec_in!V16/RES_hh_num_in!V$3)</f>
        <v>855.27213867907165</v>
      </c>
      <c r="W16" s="72">
        <f>IF(RES_hh_fec_in!W16=0,0,1000*11630*RES_hh_fec_in!W16/RES_hh_num_in!W$3)</f>
        <v>649.84947618731371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2155.7259635651362</v>
      </c>
      <c r="D17" s="69">
        <f>IF(RES_hh_fec_in!D17=0,0,1000*11630*RES_hh_fec_in!D17/RES_hh_num_in!D17)</f>
        <v>2421.364042243677</v>
      </c>
      <c r="E17" s="69">
        <f>IF(RES_hh_fec_in!E17=0,0,1000*11630*RES_hh_fec_in!E17/RES_hh_num_in!E17)</f>
        <v>2679.6674873903926</v>
      </c>
      <c r="F17" s="69">
        <f>IF(RES_hh_fec_in!F17=0,0,1000*11630*RES_hh_fec_in!F17/RES_hh_num_in!F17)</f>
        <v>2778.452809536414</v>
      </c>
      <c r="G17" s="69">
        <f>IF(RES_hh_fec_in!G17=0,0,1000*11630*RES_hh_fec_in!G17/RES_hh_num_in!G17)</f>
        <v>3115.2014010032876</v>
      </c>
      <c r="H17" s="69">
        <f>IF(RES_hh_fec_in!H17=0,0,1000*11630*RES_hh_fec_in!H17/RES_hh_num_in!H17)</f>
        <v>3078.1699334483537</v>
      </c>
      <c r="I17" s="69">
        <f>IF(RES_hh_fec_in!I17=0,0,1000*11630*RES_hh_fec_in!I17/RES_hh_num_in!I17)</f>
        <v>3298.260120649848</v>
      </c>
      <c r="J17" s="69">
        <f>IF(RES_hh_fec_in!J17=0,0,1000*11630*RES_hh_fec_in!J17/RES_hh_num_in!J17)</f>
        <v>3181.043401399751</v>
      </c>
      <c r="K17" s="69">
        <f>IF(RES_hh_fec_in!K17=0,0,1000*11630*RES_hh_fec_in!K17/RES_hh_num_in!K17)</f>
        <v>3168.0612199818775</v>
      </c>
      <c r="L17" s="69">
        <f>IF(RES_hh_fec_in!L17=0,0,1000*11630*RES_hh_fec_in!L17/RES_hh_num_in!L17)</f>
        <v>3072.5964667598009</v>
      </c>
      <c r="M17" s="69">
        <f>IF(RES_hh_fec_in!M17=0,0,1000*11630*RES_hh_fec_in!M17/RES_hh_num_in!M17)</f>
        <v>3081.2976531524059</v>
      </c>
      <c r="N17" s="69">
        <f>IF(RES_hh_fec_in!N17=0,0,1000*11630*RES_hh_fec_in!N17/RES_hh_num_in!N17)</f>
        <v>2783.9829286784111</v>
      </c>
      <c r="O17" s="69">
        <f>IF(RES_hh_fec_in!O17=0,0,1000*11630*RES_hh_fec_in!O17/RES_hh_num_in!O17)</f>
        <v>2472.4524882516484</v>
      </c>
      <c r="P17" s="69">
        <f>IF(RES_hh_fec_in!P17=0,0,1000*11630*RES_hh_fec_in!P17/RES_hh_num_in!P17)</f>
        <v>2349.3158452473976</v>
      </c>
      <c r="Q17" s="69">
        <f>IF(RES_hh_fec_in!Q17=0,0,1000*11630*RES_hh_fec_in!Q17/RES_hh_num_in!Q17)</f>
        <v>2467.9624275948172</v>
      </c>
      <c r="R17" s="69">
        <f>IF(RES_hh_fec_in!R17=0,0,1000*11630*RES_hh_fec_in!R17/RES_hh_num_in!R17)</f>
        <v>2539.4643851101773</v>
      </c>
      <c r="S17" s="69">
        <f>IF(RES_hh_fec_in!S17=0,0,1000*11630*RES_hh_fec_in!S17/RES_hh_num_in!S17)</f>
        <v>2721.2301613050158</v>
      </c>
      <c r="T17" s="69">
        <f>IF(RES_hh_fec_in!T17=0,0,1000*11630*RES_hh_fec_in!T17/RES_hh_num_in!T17)</f>
        <v>2605.7269448698676</v>
      </c>
      <c r="U17" s="69">
        <f>IF(RES_hh_fec_in!U17=0,0,1000*11630*RES_hh_fec_in!U17/RES_hh_num_in!U17)</f>
        <v>2601.3012857674444</v>
      </c>
      <c r="V17" s="69">
        <f>IF(RES_hh_fec_in!V17=0,0,1000*11630*RES_hh_fec_in!V17/RES_hh_num_in!V17)</f>
        <v>2617.5551629079155</v>
      </c>
      <c r="W17" s="69">
        <f>IF(RES_hh_fec_in!W17=0,0,1000*11630*RES_hh_fec_in!W17/RES_hh_num_in!W17)</f>
        <v>2630.9775635221231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3960.3921715808151</v>
      </c>
      <c r="D19" s="72">
        <f>IF(RES_hh_fec_in!D19=0,0,1000*11630*RES_hh_fec_in!D19/RES_hh_num_in!D19)</f>
        <v>4675.7817382719886</v>
      </c>
      <c r="E19" s="72">
        <f>IF(RES_hh_fec_in!E19=0,0,1000*11630*RES_hh_fec_in!E19/RES_hh_num_in!E19)</f>
        <v>4906.6194106611192</v>
      </c>
      <c r="F19" s="72">
        <f>IF(RES_hh_fec_in!F19=0,0,1000*11630*RES_hh_fec_in!F19/RES_hh_num_in!F19)</f>
        <v>4999.6083400932503</v>
      </c>
      <c r="G19" s="72">
        <f>IF(RES_hh_fec_in!G19=0,0,1000*11630*RES_hh_fec_in!G19/RES_hh_num_in!G19)</f>
        <v>5431.2060814050546</v>
      </c>
      <c r="H19" s="72">
        <f>IF(RES_hh_fec_in!H19=0,0,1000*11630*RES_hh_fec_in!H19/RES_hh_num_in!H19)</f>
        <v>5174.7521358084114</v>
      </c>
      <c r="I19" s="72">
        <f>IF(RES_hh_fec_in!I19=0,0,1000*11630*RES_hh_fec_in!I19/RES_hh_num_in!I19)</f>
        <v>5112.905058814189</v>
      </c>
      <c r="J19" s="72">
        <f>IF(RES_hh_fec_in!J19=0,0,1000*11630*RES_hh_fec_in!J19/RES_hh_num_in!J19)</f>
        <v>5362.952242567254</v>
      </c>
      <c r="K19" s="72">
        <f>IF(RES_hh_fec_in!K19=0,0,1000*11630*RES_hh_fec_in!K19/RES_hh_num_in!K19)</f>
        <v>5467.5887930716672</v>
      </c>
      <c r="L19" s="72">
        <f>IF(RES_hh_fec_in!L19=0,0,1000*11630*RES_hh_fec_in!L19/RES_hh_num_in!L19)</f>
        <v>5336.1202776006312</v>
      </c>
      <c r="M19" s="72">
        <f>IF(RES_hh_fec_in!M19=0,0,1000*11630*RES_hh_fec_in!M19/RES_hh_num_in!M19)</f>
        <v>5131.0633102333304</v>
      </c>
      <c r="N19" s="72">
        <f>IF(RES_hh_fec_in!N19=0,0,1000*11630*RES_hh_fec_in!N19/RES_hh_num_in!N19)</f>
        <v>4200.1638761622098</v>
      </c>
      <c r="O19" s="72">
        <f>IF(RES_hh_fec_in!O19=0,0,1000*11630*RES_hh_fec_in!O19/RES_hh_num_in!O19)</f>
        <v>1736.7172033151076</v>
      </c>
      <c r="P19" s="72">
        <f>IF(RES_hh_fec_in!P19=0,0,1000*11630*RES_hh_fec_in!P19/RES_hh_num_in!P19)</f>
        <v>498.75180981857443</v>
      </c>
      <c r="Q19" s="72">
        <f>IF(RES_hh_fec_in!Q19=0,0,1000*11630*RES_hh_fec_in!Q19/RES_hh_num_in!Q19)</f>
        <v>4268.2580052634266</v>
      </c>
      <c r="R19" s="72">
        <f>IF(RES_hh_fec_in!R19=0,0,1000*11630*RES_hh_fec_in!R19/RES_hh_num_in!R19)</f>
        <v>4154.3670049644998</v>
      </c>
      <c r="S19" s="72">
        <f>IF(RES_hh_fec_in!S19=0,0,1000*11630*RES_hh_fec_in!S19/RES_hh_num_in!S19)</f>
        <v>4096.050417965047</v>
      </c>
      <c r="T19" s="72">
        <f>IF(RES_hh_fec_in!T19=0,0,1000*11630*RES_hh_fec_in!T19/RES_hh_num_in!T19)</f>
        <v>3943.3664910992934</v>
      </c>
      <c r="U19" s="72">
        <f>IF(RES_hh_fec_in!U19=0,0,1000*11630*RES_hh_fec_in!U19/RES_hh_num_in!U19)</f>
        <v>3644.7610493622319</v>
      </c>
      <c r="V19" s="72">
        <f>IF(RES_hh_fec_in!V19=0,0,1000*11630*RES_hh_fec_in!V19/RES_hh_num_in!V19)</f>
        <v>2943.3449813616053</v>
      </c>
      <c r="W19" s="72">
        <f>IF(RES_hh_fec_in!W19=0,0,1000*11630*RES_hh_fec_in!W19/RES_hh_num_in!W19)</f>
        <v>2547.2311393770269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3768.5756444745425</v>
      </c>
      <c r="D20" s="72">
        <f>IF(RES_hh_fec_in!D20=0,0,1000*11630*RES_hh_fec_in!D20/RES_hh_num_in!D20)</f>
        <v>4646.5382130669241</v>
      </c>
      <c r="E20" s="72">
        <f>IF(RES_hh_fec_in!E20=0,0,1000*11630*RES_hh_fec_in!E20/RES_hh_num_in!E20)</f>
        <v>5030.9131863798457</v>
      </c>
      <c r="F20" s="72">
        <f>IF(RES_hh_fec_in!F20=0,0,1000*11630*RES_hh_fec_in!F20/RES_hh_num_in!F20)</f>
        <v>5018.4520202710019</v>
      </c>
      <c r="G20" s="72">
        <f>IF(RES_hh_fec_in!G20=0,0,1000*11630*RES_hh_fec_in!G20/RES_hh_num_in!G20)</f>
        <v>5137.3472935226318</v>
      </c>
      <c r="H20" s="72">
        <f>IF(RES_hh_fec_in!H20=0,0,1000*11630*RES_hh_fec_in!H20/RES_hh_num_in!H20)</f>
        <v>5773.3255561792375</v>
      </c>
      <c r="I20" s="72">
        <f>IF(RES_hh_fec_in!I20=0,0,1000*11630*RES_hh_fec_in!I20/RES_hh_num_in!I20)</f>
        <v>5619.4139481467073</v>
      </c>
      <c r="J20" s="72">
        <f>IF(RES_hh_fec_in!J20=0,0,1000*11630*RES_hh_fec_in!J20/RES_hh_num_in!J20)</f>
        <v>5565.2287885378792</v>
      </c>
      <c r="K20" s="72">
        <f>IF(RES_hh_fec_in!K20=0,0,1000*11630*RES_hh_fec_in!K20/RES_hh_num_in!K20)</f>
        <v>5562.3308048778345</v>
      </c>
      <c r="L20" s="72">
        <f>IF(RES_hh_fec_in!L20=0,0,1000*11630*RES_hh_fec_in!L20/RES_hh_num_in!L20)</f>
        <v>5215.0873710073311</v>
      </c>
      <c r="M20" s="72">
        <f>IF(RES_hh_fec_in!M20=0,0,1000*11630*RES_hh_fec_in!M20/RES_hh_num_in!M20)</f>
        <v>5165.2786215415817</v>
      </c>
      <c r="N20" s="72">
        <f>IF(RES_hh_fec_in!N20=0,0,1000*11630*RES_hh_fec_in!N20/RES_hh_num_in!N20)</f>
        <v>4337.5400558384908</v>
      </c>
      <c r="O20" s="72">
        <f>IF(RES_hh_fec_in!O20=0,0,1000*11630*RES_hh_fec_in!O20/RES_hh_num_in!O20)</f>
        <v>1912.3047402645361</v>
      </c>
      <c r="P20" s="72">
        <f>IF(RES_hh_fec_in!P20=0,0,1000*11630*RES_hh_fec_in!P20/RES_hh_num_in!P20)</f>
        <v>51.276665293514064</v>
      </c>
      <c r="Q20" s="72">
        <f>IF(RES_hh_fec_in!Q20=0,0,1000*11630*RES_hh_fec_in!Q20/RES_hh_num_in!Q20)</f>
        <v>4533.1053350080711</v>
      </c>
      <c r="R20" s="72">
        <f>IF(RES_hh_fec_in!R20=0,0,1000*11630*RES_hh_fec_in!R20/RES_hh_num_in!R20)</f>
        <v>4250.5657464843734</v>
      </c>
      <c r="S20" s="72">
        <f>IF(RES_hh_fec_in!S20=0,0,1000*11630*RES_hh_fec_in!S20/RES_hh_num_in!S20)</f>
        <v>4153.7893111514668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4635.4615526420421</v>
      </c>
      <c r="V20" s="72">
        <f>IF(RES_hh_fec_in!V20=0,0,1000*11630*RES_hh_fec_in!V20/RES_hh_num_in!V20)</f>
        <v>4624.1920822987468</v>
      </c>
      <c r="W20" s="72">
        <f>IF(RES_hh_fec_in!W20=0,0,1000*11630*RES_hh_fec_in!W20/RES_hh_num_in!W20)</f>
        <v>3862.121226387515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0</v>
      </c>
      <c r="D21" s="72">
        <f>IF(RES_hh_fec_in!D21=0,0,1000*11630*RES_hh_fec_in!D21/RES_hh_num_in!D21)</f>
        <v>0</v>
      </c>
      <c r="E21" s="72">
        <f>IF(RES_hh_fec_in!E21=0,0,1000*11630*RES_hh_fec_in!E21/RES_hh_num_in!E21)</f>
        <v>0</v>
      </c>
      <c r="F21" s="72">
        <f>IF(RES_hh_fec_in!F21=0,0,1000*11630*RES_hh_fec_in!F21/RES_hh_num_in!F21)</f>
        <v>0</v>
      </c>
      <c r="G21" s="72">
        <f>IF(RES_hh_fec_in!G21=0,0,1000*11630*RES_hh_fec_in!G21/RES_hh_num_in!G21)</f>
        <v>0</v>
      </c>
      <c r="H21" s="72">
        <f>IF(RES_hh_fec_in!H21=0,0,1000*11630*RES_hh_fec_in!H21/RES_hh_num_in!H21)</f>
        <v>0</v>
      </c>
      <c r="I21" s="72">
        <f>IF(RES_hh_fec_in!I21=0,0,1000*11630*RES_hh_fec_in!I21/RES_hh_num_in!I21)</f>
        <v>0</v>
      </c>
      <c r="J21" s="72">
        <f>IF(RES_hh_fec_in!J21=0,0,1000*11630*RES_hh_fec_in!J21/RES_hh_num_in!J21)</f>
        <v>0</v>
      </c>
      <c r="K21" s="72">
        <f>IF(RES_hh_fec_in!K21=0,0,1000*11630*RES_hh_fec_in!K21/RES_hh_num_in!K21)</f>
        <v>0</v>
      </c>
      <c r="L21" s="72">
        <f>IF(RES_hh_fec_in!L21=0,0,1000*11630*RES_hh_fec_in!L21/RES_hh_num_in!L21)</f>
        <v>0</v>
      </c>
      <c r="M21" s="72">
        <f>IF(RES_hh_fec_in!M21=0,0,1000*11630*RES_hh_fec_in!M21/RES_hh_num_in!M21)</f>
        <v>0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0</v>
      </c>
      <c r="P21" s="72">
        <f>IF(RES_hh_fec_in!P21=0,0,1000*11630*RES_hh_fec_in!P21/RES_hh_num_in!P21)</f>
        <v>0</v>
      </c>
      <c r="Q21" s="72">
        <f>IF(RES_hh_fec_in!Q21=0,0,1000*11630*RES_hh_fec_in!Q21/RES_hh_num_in!Q21)</f>
        <v>0</v>
      </c>
      <c r="R21" s="72">
        <f>IF(RES_hh_fec_in!R21=0,0,1000*11630*RES_hh_fec_in!R21/RES_hh_num_in!R21)</f>
        <v>0</v>
      </c>
      <c r="S21" s="72">
        <f>IF(RES_hh_fec_in!S21=0,0,1000*11630*RES_hh_fec_in!S21/RES_hh_num_in!S21)</f>
        <v>0</v>
      </c>
      <c r="T21" s="72">
        <f>IF(RES_hh_fec_in!T21=0,0,1000*11630*RES_hh_fec_in!T21/RES_hh_num_in!T21)</f>
        <v>0</v>
      </c>
      <c r="U21" s="72">
        <f>IF(RES_hh_fec_in!U21=0,0,1000*11630*RES_hh_fec_in!U21/RES_hh_num_in!U21)</f>
        <v>0</v>
      </c>
      <c r="V21" s="72">
        <f>IF(RES_hh_fec_in!V21=0,0,1000*11630*RES_hh_fec_in!V21/RES_hh_num_in!V21)</f>
        <v>0</v>
      </c>
      <c r="W21" s="72">
        <f>IF(RES_hh_fec_in!W21=0,0,1000*11630*RES_hh_fec_in!W21/RES_hh_num_in!W21)</f>
        <v>0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0</v>
      </c>
      <c r="D22" s="72">
        <f>IF(RES_hh_fec_in!D22=0,0,1000*11630*RES_hh_fec_in!D22/RES_hh_num_in!D22)</f>
        <v>3451.9856547694517</v>
      </c>
      <c r="E22" s="72">
        <f>IF(RES_hh_fec_in!E22=0,0,1000*11630*RES_hh_fec_in!E22/RES_hh_num_in!E22)</f>
        <v>3049.2709360834892</v>
      </c>
      <c r="F22" s="72">
        <f>IF(RES_hh_fec_in!F22=0,0,1000*11630*RES_hh_fec_in!F22/RES_hh_num_in!F22)</f>
        <v>3238.2019070423794</v>
      </c>
      <c r="G22" s="72">
        <f>IF(RES_hh_fec_in!G22=0,0,1000*11630*RES_hh_fec_in!G22/RES_hh_num_in!G22)</f>
        <v>3779.6576979864617</v>
      </c>
      <c r="H22" s="72">
        <f>IF(RES_hh_fec_in!H22=0,0,1000*11630*RES_hh_fec_in!H22/RES_hh_num_in!H22)</f>
        <v>3169.0915748516877</v>
      </c>
      <c r="I22" s="72">
        <f>IF(RES_hh_fec_in!I22=0,0,1000*11630*RES_hh_fec_in!I22/RES_hh_num_in!I22)</f>
        <v>3139.3131743959175</v>
      </c>
      <c r="J22" s="72">
        <f>IF(RES_hh_fec_in!J22=0,0,1000*11630*RES_hh_fec_in!J22/RES_hh_num_in!J22)</f>
        <v>4057.5550922543298</v>
      </c>
      <c r="K22" s="72">
        <f>IF(RES_hh_fec_in!K22=0,0,1000*11630*RES_hh_fec_in!K22/RES_hh_num_in!K22)</f>
        <v>4227.918655473165</v>
      </c>
      <c r="L22" s="72">
        <f>IF(RES_hh_fec_in!L22=0,0,1000*11630*RES_hh_fec_in!L22/RES_hh_num_in!L22)</f>
        <v>3464.0713357377808</v>
      </c>
      <c r="M22" s="72">
        <f>IF(RES_hh_fec_in!M22=0,0,1000*11630*RES_hh_fec_in!M22/RES_hh_num_in!M22)</f>
        <v>3556.1396700769415</v>
      </c>
      <c r="N22" s="72">
        <f>IF(RES_hh_fec_in!N22=0,0,1000*11630*RES_hh_fec_in!N22/RES_hh_num_in!N22)</f>
        <v>2735.6915558300243</v>
      </c>
      <c r="O22" s="72">
        <f>IF(RES_hh_fec_in!O22=0,0,1000*11630*RES_hh_fec_in!O22/RES_hh_num_in!O22)</f>
        <v>297.48552006297507</v>
      </c>
      <c r="P22" s="72">
        <f>IF(RES_hh_fec_in!P22=0,0,1000*11630*RES_hh_fec_in!P22/RES_hh_num_in!P22)</f>
        <v>155.64100913387165</v>
      </c>
      <c r="Q22" s="72">
        <f>IF(RES_hh_fec_in!Q22=0,0,1000*11630*RES_hh_fec_in!Q22/RES_hh_num_in!Q22)</f>
        <v>3436.0850645102637</v>
      </c>
      <c r="R22" s="72">
        <f>IF(RES_hh_fec_in!R22=0,0,1000*11630*RES_hh_fec_in!R22/RES_hh_num_in!R22)</f>
        <v>3455.138657217522</v>
      </c>
      <c r="S22" s="72">
        <f>IF(RES_hh_fec_in!S22=0,0,1000*11630*RES_hh_fec_in!S22/RES_hh_num_in!S22)</f>
        <v>3476.8514423950105</v>
      </c>
      <c r="T22" s="72">
        <f>IF(RES_hh_fec_in!T22=0,0,1000*11630*RES_hh_fec_in!T22/RES_hh_num_in!T22)</f>
        <v>3349.7793256971663</v>
      </c>
      <c r="U22" s="72">
        <f>IF(RES_hh_fec_in!U22=0,0,1000*11630*RES_hh_fec_in!U22/RES_hh_num_in!U22)</f>
        <v>3416.4696660652926</v>
      </c>
      <c r="V22" s="72">
        <f>IF(RES_hh_fec_in!V22=0,0,1000*11630*RES_hh_fec_in!V22/RES_hh_num_in!V22)</f>
        <v>3310.2341602711263</v>
      </c>
      <c r="W22" s="72">
        <f>IF(RES_hh_fec_in!W22=0,0,1000*11630*RES_hh_fec_in!W22/RES_hh_num_in!W22)</f>
        <v>3107.033800986298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517.59370407120775</v>
      </c>
      <c r="D25" s="74">
        <f>IF(RES_hh_fec_in!D25=0,0,1000*11630*RES_hh_fec_in!D25/RES_hh_num_in!D25)</f>
        <v>781.68456037258534</v>
      </c>
      <c r="E25" s="74">
        <f>IF(RES_hh_fec_in!E25=0,0,1000*11630*RES_hh_fec_in!E25/RES_hh_num_in!E25)</f>
        <v>1047.4433133347654</v>
      </c>
      <c r="F25" s="74">
        <f>IF(RES_hh_fec_in!F25=0,0,1000*11630*RES_hh_fec_in!F25/RES_hh_num_in!F25)</f>
        <v>1046.5354174394881</v>
      </c>
      <c r="G25" s="74">
        <f>IF(RES_hh_fec_in!G25=0,0,1000*11630*RES_hh_fec_in!G25/RES_hh_num_in!G25)</f>
        <v>1362.2224784218915</v>
      </c>
      <c r="H25" s="74">
        <f>IF(RES_hh_fec_in!H25=0,0,1000*11630*RES_hh_fec_in!H25/RES_hh_num_in!H25)</f>
        <v>1261.8521578586212</v>
      </c>
      <c r="I25" s="74">
        <f>IF(RES_hh_fec_in!I25=0,0,1000*11630*RES_hh_fec_in!I25/RES_hh_num_in!I25)</f>
        <v>1146.2047872456214</v>
      </c>
      <c r="J25" s="74">
        <f>IF(RES_hh_fec_in!J25=0,0,1000*11630*RES_hh_fec_in!J25/RES_hh_num_in!J25)</f>
        <v>1057.0458552163182</v>
      </c>
      <c r="K25" s="74">
        <f>IF(RES_hh_fec_in!K25=0,0,1000*11630*RES_hh_fec_in!K25/RES_hh_num_in!K25)</f>
        <v>1055.4568995783986</v>
      </c>
      <c r="L25" s="74">
        <f>IF(RES_hh_fec_in!L25=0,0,1000*11630*RES_hh_fec_in!L25/RES_hh_num_in!L25)</f>
        <v>919.84382949724511</v>
      </c>
      <c r="M25" s="74">
        <f>IF(RES_hh_fec_in!M25=0,0,1000*11630*RES_hh_fec_in!M25/RES_hh_num_in!M25)</f>
        <v>926.41420169888954</v>
      </c>
      <c r="N25" s="74">
        <f>IF(RES_hh_fec_in!N25=0,0,1000*11630*RES_hh_fec_in!N25/RES_hh_num_in!N25)</f>
        <v>621.18609972604327</v>
      </c>
      <c r="O25" s="74">
        <f>IF(RES_hh_fec_in!O25=0,0,1000*11630*RES_hh_fec_in!O25/RES_hh_num_in!O25)</f>
        <v>493.25696092930218</v>
      </c>
      <c r="P25" s="74">
        <f>IF(RES_hh_fec_in!P25=0,0,1000*11630*RES_hh_fec_in!P25/RES_hh_num_in!P25)</f>
        <v>350.05921530212004</v>
      </c>
      <c r="Q25" s="74">
        <f>IF(RES_hh_fec_in!Q25=0,0,1000*11630*RES_hh_fec_in!Q25/RES_hh_num_in!Q25)</f>
        <v>167.96457621553705</v>
      </c>
      <c r="R25" s="74">
        <f>IF(RES_hh_fec_in!R25=0,0,1000*11630*RES_hh_fec_in!R25/RES_hh_num_in!R25)</f>
        <v>253.21393391389557</v>
      </c>
      <c r="S25" s="74">
        <f>IF(RES_hh_fec_in!S25=0,0,1000*11630*RES_hh_fec_in!S25/RES_hh_num_in!S25)</f>
        <v>434.56548395752185</v>
      </c>
      <c r="T25" s="74">
        <f>IF(RES_hh_fec_in!T25=0,0,1000*11630*RES_hh_fec_in!T25/RES_hh_num_in!T25)</f>
        <v>328.2876840726982</v>
      </c>
      <c r="U25" s="74">
        <f>IF(RES_hh_fec_in!U25=0,0,1000*11630*RES_hh_fec_in!U25/RES_hh_num_in!U25)</f>
        <v>316.60845312485264</v>
      </c>
      <c r="V25" s="74">
        <f>IF(RES_hh_fec_in!V25=0,0,1000*11630*RES_hh_fec_in!V25/RES_hh_num_in!V25)</f>
        <v>337.8735198225437</v>
      </c>
      <c r="W25" s="74">
        <f>IF(RES_hh_fec_in!W25=0,0,1000*11630*RES_hh_fec_in!W25/RES_hh_num_in!W25)</f>
        <v>408.87468731611858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1604.525220157374</v>
      </c>
      <c r="D26" s="77">
        <f>IF(RES_hh_fec_in!D26=0,0,1000*11630*RES_hh_fec_in!D26/RES_hh_num_in!D26)</f>
        <v>1595.226200915447</v>
      </c>
      <c r="E26" s="77">
        <f>IF(RES_hh_fec_in!E26=0,0,1000*11630*RES_hh_fec_in!E26/RES_hh_num_in!E26)</f>
        <v>1590.616080862912</v>
      </c>
      <c r="F26" s="77">
        <f>IF(RES_hh_fec_in!F26=0,0,1000*11630*RES_hh_fec_in!F26/RES_hh_num_in!F26)</f>
        <v>1691.2258748976135</v>
      </c>
      <c r="G26" s="77">
        <f>IF(RES_hh_fec_in!G26=0,0,1000*11630*RES_hh_fec_in!G26/RES_hh_num_in!G26)</f>
        <v>1710.1774137743773</v>
      </c>
      <c r="H26" s="77">
        <f>IF(RES_hh_fec_in!H26=0,0,1000*11630*RES_hh_fec_in!H26/RES_hh_num_in!H26)</f>
        <v>1771.2671650763407</v>
      </c>
      <c r="I26" s="77">
        <f>IF(RES_hh_fec_in!I26=0,0,1000*11630*RES_hh_fec_in!I26/RES_hh_num_in!I26)</f>
        <v>2118.5075280446458</v>
      </c>
      <c r="J26" s="77">
        <f>IF(RES_hh_fec_in!J26=0,0,1000*11630*RES_hh_fec_in!J26/RES_hh_num_in!J26)</f>
        <v>2062.201258618793</v>
      </c>
      <c r="K26" s="77">
        <f>IF(RES_hh_fec_in!K26=0,0,1000*11630*RES_hh_fec_in!K26/RES_hh_num_in!K26)</f>
        <v>2056.1427274672151</v>
      </c>
      <c r="L26" s="77">
        <f>IF(RES_hh_fec_in!L26=0,0,1000*11630*RES_hh_fec_in!L26/RES_hh_num_in!L26)</f>
        <v>2094.7170564742291</v>
      </c>
      <c r="M26" s="77">
        <f>IF(RES_hh_fec_in!M26=0,0,1000*11630*RES_hh_fec_in!M26/RES_hh_num_in!M26)</f>
        <v>2093.3225625190166</v>
      </c>
      <c r="N26" s="77">
        <f>IF(RES_hh_fec_in!N26=0,0,1000*11630*RES_hh_fec_in!N26/RES_hh_num_in!N26)</f>
        <v>2094.3241529053157</v>
      </c>
      <c r="O26" s="77">
        <f>IF(RES_hh_fec_in!O26=0,0,1000*11630*RES_hh_fec_in!O26/RES_hh_num_in!O26)</f>
        <v>2133.6592497116671</v>
      </c>
      <c r="P26" s="77">
        <f>IF(RES_hh_fec_in!P26=0,0,1000*11630*RES_hh_fec_in!P26/RES_hh_num_in!P26)</f>
        <v>2157.2521130684268</v>
      </c>
      <c r="Q26" s="77">
        <f>IF(RES_hh_fec_in!Q26=0,0,1000*11630*RES_hh_fec_in!Q26/RES_hh_num_in!Q26)</f>
        <v>2199.3129457049599</v>
      </c>
      <c r="R26" s="77">
        <f>IF(RES_hh_fec_in!R26=0,0,1000*11630*RES_hh_fec_in!R26/RES_hh_num_in!R26)</f>
        <v>2237.2311854502195</v>
      </c>
      <c r="S26" s="77">
        <f>IF(RES_hh_fec_in!S26=0,0,1000*11630*RES_hh_fec_in!S26/RES_hh_num_in!S26)</f>
        <v>2243.7500352967436</v>
      </c>
      <c r="T26" s="77">
        <f>IF(RES_hh_fec_in!T26=0,0,1000*11630*RES_hh_fec_in!T26/RES_hh_num_in!T26)</f>
        <v>2239.9794558377002</v>
      </c>
      <c r="U26" s="77">
        <f>IF(RES_hh_fec_in!U26=0,0,1000*11630*RES_hh_fec_in!U26/RES_hh_num_in!U26)</f>
        <v>2244.7438330419454</v>
      </c>
      <c r="V26" s="77">
        <f>IF(RES_hh_fec_in!V26=0,0,1000*11630*RES_hh_fec_in!V26/RES_hh_num_in!V26)</f>
        <v>2234.2803295802673</v>
      </c>
      <c r="W26" s="77">
        <f>IF(RES_hh_fec_in!W26=0,0,1000*11630*RES_hh_fec_in!W26/RES_hh_num_in!W26)</f>
        <v>2219.7573220581739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1133.1507331867929</v>
      </c>
      <c r="D27" s="69">
        <f>IF(RES_hh_fec_in!D27=0,0,1000*11630*RES_hh_fec_in!D27/RES_hh_num_in!D27)</f>
        <v>1154.7935713146917</v>
      </c>
      <c r="E27" s="69">
        <f>IF(RES_hh_fec_in!E27=0,0,1000*11630*RES_hh_fec_in!E27/RES_hh_num_in!E27)</f>
        <v>1176.2983559854399</v>
      </c>
      <c r="F27" s="69">
        <f>IF(RES_hh_fec_in!F27=0,0,1000*11630*RES_hh_fec_in!F27/RES_hh_num_in!F27)</f>
        <v>1200.9747346048462</v>
      </c>
      <c r="G27" s="69">
        <f>IF(RES_hh_fec_in!G27=0,0,1000*11630*RES_hh_fec_in!G27/RES_hh_num_in!G27)</f>
        <v>1164.8649924460083</v>
      </c>
      <c r="H27" s="69">
        <f>IF(RES_hh_fec_in!H27=0,0,1000*11630*RES_hh_fec_in!H27/RES_hh_num_in!H27)</f>
        <v>1077.6956909117046</v>
      </c>
      <c r="I27" s="69">
        <f>IF(RES_hh_fec_in!I27=0,0,1000*11630*RES_hh_fec_in!I27/RES_hh_num_in!I27)</f>
        <v>1060.2052948167955</v>
      </c>
      <c r="J27" s="69">
        <f>IF(RES_hh_fec_in!J27=0,0,1000*11630*RES_hh_fec_in!J27/RES_hh_num_in!J27)</f>
        <v>965.12013045116896</v>
      </c>
      <c r="K27" s="69">
        <f>IF(RES_hh_fec_in!K27=0,0,1000*11630*RES_hh_fec_in!K27/RES_hh_num_in!K27)</f>
        <v>939.25987840696405</v>
      </c>
      <c r="L27" s="69">
        <f>IF(RES_hh_fec_in!L27=0,0,1000*11630*RES_hh_fec_in!L27/RES_hh_num_in!L27)</f>
        <v>920.27625610728194</v>
      </c>
      <c r="M27" s="69">
        <f>IF(RES_hh_fec_in!M27=0,0,1000*11630*RES_hh_fec_in!M27/RES_hh_num_in!M27)</f>
        <v>974.95984737560582</v>
      </c>
      <c r="N27" s="69">
        <f>IF(RES_hh_fec_in!N27=0,0,1000*11630*RES_hh_fec_in!N27/RES_hh_num_in!N27)</f>
        <v>880.11839150009132</v>
      </c>
      <c r="O27" s="69">
        <f>IF(RES_hh_fec_in!O27=0,0,1000*11630*RES_hh_fec_in!O27/RES_hh_num_in!O27)</f>
        <v>858.37004637618054</v>
      </c>
      <c r="P27" s="69">
        <f>IF(RES_hh_fec_in!P27=0,0,1000*11630*RES_hh_fec_in!P27/RES_hh_num_in!P27)</f>
        <v>925.21901408453766</v>
      </c>
      <c r="Q27" s="69">
        <f>IF(RES_hh_fec_in!Q27=0,0,1000*11630*RES_hh_fec_in!Q27/RES_hh_num_in!Q27)</f>
        <v>915.74106173109647</v>
      </c>
      <c r="R27" s="69">
        <f>IF(RES_hh_fec_in!R27=0,0,1000*11630*RES_hh_fec_in!R27/RES_hh_num_in!R27)</f>
        <v>913.08008960248253</v>
      </c>
      <c r="S27" s="69">
        <f>IF(RES_hh_fec_in!S27=0,0,1000*11630*RES_hh_fec_in!S27/RES_hh_num_in!S27)</f>
        <v>947.3083915386087</v>
      </c>
      <c r="T27" s="69">
        <f>IF(RES_hh_fec_in!T27=0,0,1000*11630*RES_hh_fec_in!T27/RES_hh_num_in!T27)</f>
        <v>873.67348158028722</v>
      </c>
      <c r="U27" s="69">
        <f>IF(RES_hh_fec_in!U27=0,0,1000*11630*RES_hh_fec_in!U27/RES_hh_num_in!U27)</f>
        <v>1022.4893430864863</v>
      </c>
      <c r="V27" s="69">
        <f>IF(RES_hh_fec_in!V27=0,0,1000*11630*RES_hh_fec_in!V27/RES_hh_num_in!V27)</f>
        <v>1000.2367572665727</v>
      </c>
      <c r="W27" s="69">
        <f>IF(RES_hh_fec_in!W27=0,0,1000*11630*RES_hh_fec_in!W27/RES_hh_num_in!W27)</f>
        <v>949.37858301083702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1251.8686587751811</v>
      </c>
      <c r="D29" s="72">
        <f>IF(RES_hh_fec_in!D29=0,0,1000*11630*RES_hh_fec_in!D29/RES_hh_num_in!D29)</f>
        <v>1255.726173926826</v>
      </c>
      <c r="E29" s="72">
        <f>IF(RES_hh_fec_in!E29=0,0,1000*11630*RES_hh_fec_in!E29/RES_hh_num_in!E29)</f>
        <v>1306.7290223676366</v>
      </c>
      <c r="F29" s="72">
        <f>IF(RES_hh_fec_in!F29=0,0,1000*11630*RES_hh_fec_in!F29/RES_hh_num_in!F29)</f>
        <v>1335.0943640748355</v>
      </c>
      <c r="G29" s="72">
        <f>IF(RES_hh_fec_in!G29=0,0,1000*11630*RES_hh_fec_in!G29/RES_hh_num_in!G29)</f>
        <v>1282.6258918473934</v>
      </c>
      <c r="H29" s="72">
        <f>IF(RES_hh_fec_in!H29=0,0,1000*11630*RES_hh_fec_in!H29/RES_hh_num_in!H29)</f>
        <v>1153.2662469258087</v>
      </c>
      <c r="I29" s="72">
        <f>IF(RES_hh_fec_in!I29=0,0,1000*11630*RES_hh_fec_in!I29/RES_hh_num_in!I29)</f>
        <v>1166.2114174401918</v>
      </c>
      <c r="J29" s="72">
        <f>IF(RES_hh_fec_in!J29=0,0,1000*11630*RES_hh_fec_in!J29/RES_hh_num_in!J29)</f>
        <v>1055.9502409083673</v>
      </c>
      <c r="K29" s="72">
        <f>IF(RES_hh_fec_in!K29=0,0,1000*11630*RES_hh_fec_in!K29/RES_hh_num_in!K29)</f>
        <v>1040.7294577048913</v>
      </c>
      <c r="L29" s="72">
        <f>IF(RES_hh_fec_in!L29=0,0,1000*11630*RES_hh_fec_in!L29/RES_hh_num_in!L29)</f>
        <v>1015.0481985338647</v>
      </c>
      <c r="M29" s="72">
        <f>IF(RES_hh_fec_in!M29=0,0,1000*11630*RES_hh_fec_in!M29/RES_hh_num_in!M29)</f>
        <v>1041.9161859889934</v>
      </c>
      <c r="N29" s="72">
        <f>IF(RES_hh_fec_in!N29=0,0,1000*11630*RES_hh_fec_in!N29/RES_hh_num_in!N29)</f>
        <v>991.26490597589827</v>
      </c>
      <c r="O29" s="72">
        <f>IF(RES_hh_fec_in!O29=0,0,1000*11630*RES_hh_fec_in!O29/RES_hh_num_in!O29)</f>
        <v>996.61467758594347</v>
      </c>
      <c r="P29" s="72">
        <f>IF(RES_hh_fec_in!P29=0,0,1000*11630*RES_hh_fec_in!P29/RES_hh_num_in!P29)</f>
        <v>1012.8173914170449</v>
      </c>
      <c r="Q29" s="72">
        <f>IF(RES_hh_fec_in!Q29=0,0,1000*11630*RES_hh_fec_in!Q29/RES_hh_num_in!Q29)</f>
        <v>1057.0751894620173</v>
      </c>
      <c r="R29" s="72">
        <f>IF(RES_hh_fec_in!R29=0,0,1000*11630*RES_hh_fec_in!R29/RES_hh_num_in!R29)</f>
        <v>1061.9487547220674</v>
      </c>
      <c r="S29" s="72">
        <f>IF(RES_hh_fec_in!S29=0,0,1000*11630*RES_hh_fec_in!S29/RES_hh_num_in!S29)</f>
        <v>1072.5812603963268</v>
      </c>
      <c r="T29" s="72">
        <f>IF(RES_hh_fec_in!T29=0,0,1000*11630*RES_hh_fec_in!T29/RES_hh_num_in!T29)</f>
        <v>1086.4524369775081</v>
      </c>
      <c r="U29" s="72">
        <f>IF(RES_hh_fec_in!U29=0,0,1000*11630*RES_hh_fec_in!U29/RES_hh_num_in!U29)</f>
        <v>1177.2504348680745</v>
      </c>
      <c r="V29" s="72">
        <f>IF(RES_hh_fec_in!V29=0,0,1000*11630*RES_hh_fec_in!V29/RES_hh_num_in!V29)</f>
        <v>1113.1862777646988</v>
      </c>
      <c r="W29" s="72">
        <f>IF(RES_hh_fec_in!W29=0,0,1000*11630*RES_hh_fec_in!W29/RES_hh_num_in!W29)</f>
        <v>1190.649070387147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0</v>
      </c>
      <c r="D30" s="72">
        <f>IF(RES_hh_fec_in!D30=0,0,1000*11630*RES_hh_fec_in!D30/RES_hh_num_in!D30)</f>
        <v>0</v>
      </c>
      <c r="E30" s="72">
        <f>IF(RES_hh_fec_in!E30=0,0,1000*11630*RES_hh_fec_in!E30/RES_hh_num_in!E30)</f>
        <v>0</v>
      </c>
      <c r="F30" s="72">
        <f>IF(RES_hh_fec_in!F30=0,0,1000*11630*RES_hh_fec_in!F30/RES_hh_num_in!F30)</f>
        <v>0</v>
      </c>
      <c r="G30" s="72">
        <f>IF(RES_hh_fec_in!G30=0,0,1000*11630*RES_hh_fec_in!G30/RES_hh_num_in!G30)</f>
        <v>0</v>
      </c>
      <c r="H30" s="72">
        <f>IF(RES_hh_fec_in!H30=0,0,1000*11630*RES_hh_fec_in!H30/RES_hh_num_in!H30)</f>
        <v>0</v>
      </c>
      <c r="I30" s="72">
        <f>IF(RES_hh_fec_in!I30=0,0,1000*11630*RES_hh_fec_in!I30/RES_hh_num_in!I30)</f>
        <v>0</v>
      </c>
      <c r="J30" s="72">
        <f>IF(RES_hh_fec_in!J30=0,0,1000*11630*RES_hh_fec_in!J30/RES_hh_num_in!J30)</f>
        <v>0</v>
      </c>
      <c r="K30" s="72">
        <f>IF(RES_hh_fec_in!K30=0,0,1000*11630*RES_hh_fec_in!K30/RES_hh_num_in!K30)</f>
        <v>0</v>
      </c>
      <c r="L30" s="72">
        <f>IF(RES_hh_fec_in!L30=0,0,1000*11630*RES_hh_fec_in!L30/RES_hh_num_in!L30)</f>
        <v>0</v>
      </c>
      <c r="M30" s="72">
        <f>IF(RES_hh_fec_in!M30=0,0,1000*11630*RES_hh_fec_in!M30/RES_hh_num_in!M30)</f>
        <v>0</v>
      </c>
      <c r="N30" s="72">
        <f>IF(RES_hh_fec_in!N30=0,0,1000*11630*RES_hh_fec_in!N30/RES_hh_num_in!N30)</f>
        <v>0</v>
      </c>
      <c r="O30" s="72">
        <f>IF(RES_hh_fec_in!O30=0,0,1000*11630*RES_hh_fec_in!O30/RES_hh_num_in!O30)</f>
        <v>0</v>
      </c>
      <c r="P30" s="72">
        <f>IF(RES_hh_fec_in!P30=0,0,1000*11630*RES_hh_fec_in!P30/RES_hh_num_in!P30)</f>
        <v>0</v>
      </c>
      <c r="Q30" s="72">
        <f>IF(RES_hh_fec_in!Q30=0,0,1000*11630*RES_hh_fec_in!Q30/RES_hh_num_in!Q30)</f>
        <v>0</v>
      </c>
      <c r="R30" s="72">
        <f>IF(RES_hh_fec_in!R30=0,0,1000*11630*RES_hh_fec_in!R30/RES_hh_num_in!R30)</f>
        <v>0</v>
      </c>
      <c r="S30" s="72">
        <f>IF(RES_hh_fec_in!S30=0,0,1000*11630*RES_hh_fec_in!S30/RES_hh_num_in!S30)</f>
        <v>0</v>
      </c>
      <c r="T30" s="72">
        <f>IF(RES_hh_fec_in!T30=0,0,1000*11630*RES_hh_fec_in!T30/RES_hh_num_in!T30)</f>
        <v>0</v>
      </c>
      <c r="U30" s="72">
        <f>IF(RES_hh_fec_in!U30=0,0,1000*11630*RES_hh_fec_in!U30/RES_hh_num_in!U30)</f>
        <v>0</v>
      </c>
      <c r="V30" s="72">
        <f>IF(RES_hh_fec_in!V30=0,0,1000*11630*RES_hh_fec_in!V30/RES_hh_num_in!V30)</f>
        <v>0</v>
      </c>
      <c r="W30" s="72">
        <f>IF(RES_hh_fec_in!W30=0,0,1000*11630*RES_hh_fec_in!W30/RES_hh_num_in!W30)</f>
        <v>0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983.44461430278739</v>
      </c>
      <c r="D32" s="77">
        <f>IF(RES_hh_fec_in!D32=0,0,1000*11630*RES_hh_fec_in!D32/RES_hh_num_in!D32)</f>
        <v>1006.7945511233428</v>
      </c>
      <c r="E32" s="77">
        <f>IF(RES_hh_fec_in!E32=0,0,1000*11630*RES_hh_fec_in!E32/RES_hh_num_in!E32)</f>
        <v>957.31958460939495</v>
      </c>
      <c r="F32" s="77">
        <f>IF(RES_hh_fec_in!F32=0,0,1000*11630*RES_hh_fec_in!F32/RES_hh_num_in!F32)</f>
        <v>1000.5513359605842</v>
      </c>
      <c r="G32" s="77">
        <f>IF(RES_hh_fec_in!G32=0,0,1000*11630*RES_hh_fec_in!G32/RES_hh_num_in!G32)</f>
        <v>964.02566958666489</v>
      </c>
      <c r="H32" s="77">
        <f>IF(RES_hh_fec_in!H32=0,0,1000*11630*RES_hh_fec_in!H32/RES_hh_num_in!H32)</f>
        <v>916.42148992550096</v>
      </c>
      <c r="I32" s="77">
        <f>IF(RES_hh_fec_in!I32=0,0,1000*11630*RES_hh_fec_in!I32/RES_hh_num_in!I32)</f>
        <v>835.29608921368595</v>
      </c>
      <c r="J32" s="77">
        <f>IF(RES_hh_fec_in!J32=0,0,1000*11630*RES_hh_fec_in!J32/RES_hh_num_in!J32)</f>
        <v>777.81238069371238</v>
      </c>
      <c r="K32" s="77">
        <f>IF(RES_hh_fec_in!K32=0,0,1000*11630*RES_hh_fec_in!K32/RES_hh_num_in!K32)</f>
        <v>805.3134027200523</v>
      </c>
      <c r="L32" s="77">
        <f>IF(RES_hh_fec_in!L32=0,0,1000*11630*RES_hh_fec_in!L32/RES_hh_num_in!L32)</f>
        <v>767.38912148354893</v>
      </c>
      <c r="M32" s="77">
        <f>IF(RES_hh_fec_in!M32=0,0,1000*11630*RES_hh_fec_in!M32/RES_hh_num_in!M32)</f>
        <v>855.51500459381577</v>
      </c>
      <c r="N32" s="77">
        <f>IF(RES_hh_fec_in!N32=0,0,1000*11630*RES_hh_fec_in!N32/RES_hh_num_in!N32)</f>
        <v>642.22104893980475</v>
      </c>
      <c r="O32" s="77">
        <f>IF(RES_hh_fec_in!O32=0,0,1000*11630*RES_hh_fec_in!O32/RES_hh_num_in!O32)</f>
        <v>697.77096416228562</v>
      </c>
      <c r="P32" s="77">
        <f>IF(RES_hh_fec_in!P32=0,0,1000*11630*RES_hh_fec_in!P32/RES_hh_num_in!P32)</f>
        <v>852.27059473481802</v>
      </c>
      <c r="Q32" s="77">
        <f>IF(RES_hh_fec_in!Q32=0,0,1000*11630*RES_hh_fec_in!Q32/RES_hh_num_in!Q32)</f>
        <v>748.84825801855015</v>
      </c>
      <c r="R32" s="77">
        <f>IF(RES_hh_fec_in!R32=0,0,1000*11630*RES_hh_fec_in!R32/RES_hh_num_in!R32)</f>
        <v>727.84655972086148</v>
      </c>
      <c r="S32" s="77">
        <f>IF(RES_hh_fec_in!S32=0,0,1000*11630*RES_hh_fec_in!S32/RES_hh_num_in!S32)</f>
        <v>797.96678146657666</v>
      </c>
      <c r="T32" s="77">
        <f>IF(RES_hh_fec_in!T32=0,0,1000*11630*RES_hh_fec_in!T32/RES_hh_num_in!T32)</f>
        <v>661.10145209134373</v>
      </c>
      <c r="U32" s="77">
        <f>IF(RES_hh_fec_in!U32=0,0,1000*11630*RES_hh_fec_in!U32/RES_hh_num_in!U32)</f>
        <v>811.53470853436545</v>
      </c>
      <c r="V32" s="77">
        <f>IF(RES_hh_fec_in!V32=0,0,1000*11630*RES_hh_fec_in!V32/RES_hh_num_in!V32)</f>
        <v>894.01708212905805</v>
      </c>
      <c r="W32" s="77">
        <f>IF(RES_hh_fec_in!W32=0,0,1000*11630*RES_hh_fec_in!W32/RES_hh_num_in!W32)</f>
        <v>795.84540880703901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5784.2599102225477</v>
      </c>
      <c r="D3" s="65">
        <f>IF(RES_hh_tes_in!D3=0,0,1000*11630*RES_hh_tes_in!D3/RES_hh_num_in!D3)</f>
        <v>7345.5612430783585</v>
      </c>
      <c r="E3" s="65">
        <f>IF(RES_hh_tes_in!E3=0,0,1000*11630*RES_hh_tes_in!E3/RES_hh_num_in!E3)</f>
        <v>9749.4515639484416</v>
      </c>
      <c r="F3" s="65">
        <f>IF(RES_hh_tes_in!F3=0,0,1000*11630*RES_hh_tes_in!F3/RES_hh_num_in!F3)</f>
        <v>9458.4376539304194</v>
      </c>
      <c r="G3" s="65">
        <f>IF(RES_hh_tes_in!G3=0,0,1000*11630*RES_hh_tes_in!G3/RES_hh_num_in!G3)</f>
        <v>9602.2115475905666</v>
      </c>
      <c r="H3" s="65">
        <f>IF(RES_hh_tes_in!H3=0,0,1000*11630*RES_hh_tes_in!H3/RES_hh_num_in!H3)</f>
        <v>10420.301516490243</v>
      </c>
      <c r="I3" s="65">
        <f>IF(RES_hh_tes_in!I3=0,0,1000*11630*RES_hh_tes_in!I3/RES_hh_num_in!I3)</f>
        <v>11210.292870733669</v>
      </c>
      <c r="J3" s="65">
        <f>IF(RES_hh_tes_in!J3=0,0,1000*11630*RES_hh_tes_in!J3/RES_hh_num_in!J3)</f>
        <v>8708.8414332423272</v>
      </c>
      <c r="K3" s="65">
        <f>IF(RES_hh_tes_in!K3=0,0,1000*11630*RES_hh_tes_in!K3/RES_hh_num_in!K3)</f>
        <v>8367.6813912774742</v>
      </c>
      <c r="L3" s="65">
        <f>IF(RES_hh_tes_in!L3=0,0,1000*11630*RES_hh_tes_in!L3/RES_hh_num_in!L3)</f>
        <v>8629.7617127626927</v>
      </c>
      <c r="M3" s="65">
        <f>IF(RES_hh_tes_in!M3=0,0,1000*11630*RES_hh_tes_in!M3/RES_hh_num_in!M3)</f>
        <v>8154.2142760123952</v>
      </c>
      <c r="N3" s="65">
        <f>IF(RES_hh_tes_in!N3=0,0,1000*11630*RES_hh_tes_in!N3/RES_hh_num_in!N3)</f>
        <v>8346.5222811684071</v>
      </c>
      <c r="O3" s="65">
        <f>IF(RES_hh_tes_in!O3=0,0,1000*11630*RES_hh_tes_in!O3/RES_hh_num_in!O3)</f>
        <v>6812.0401060013082</v>
      </c>
      <c r="P3" s="65">
        <f>IF(RES_hh_tes_in!P3=0,0,1000*11630*RES_hh_tes_in!P3/RES_hh_num_in!P3)</f>
        <v>6297.9908254957118</v>
      </c>
      <c r="Q3" s="65">
        <f>IF(RES_hh_tes_in!Q3=0,0,1000*11630*RES_hh_tes_in!Q3/RES_hh_num_in!Q3)</f>
        <v>7241.139712541164</v>
      </c>
      <c r="R3" s="65">
        <f>IF(RES_hh_tes_in!R3=0,0,1000*11630*RES_hh_tes_in!R3/RES_hh_num_in!R3)</f>
        <v>8276.9029882070645</v>
      </c>
      <c r="S3" s="65">
        <f>IF(RES_hh_tes_in!S3=0,0,1000*11630*RES_hh_tes_in!S3/RES_hh_num_in!S3)</f>
        <v>8504.5884397293685</v>
      </c>
      <c r="T3" s="65">
        <f>IF(RES_hh_tes_in!T3=0,0,1000*11630*RES_hh_tes_in!T3/RES_hh_num_in!T3)</f>
        <v>10934.222132208404</v>
      </c>
      <c r="U3" s="65">
        <f>IF(RES_hh_tes_in!U3=0,0,1000*11630*RES_hh_tes_in!U3/RES_hh_num_in!U3)</f>
        <v>10189.693006151021</v>
      </c>
      <c r="V3" s="65">
        <f>IF(RES_hh_tes_in!V3=0,0,1000*11630*RES_hh_tes_in!V3/RES_hh_num_in!V3)</f>
        <v>9271.5248146238046</v>
      </c>
      <c r="W3" s="65">
        <f>IF(RES_hh_tes_in!W3=0,0,1000*11630*RES_hh_tes_in!W3/RES_hh_num_in!W3)</f>
        <v>8152.7907549487281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3238.610319542418</v>
      </c>
      <c r="D4" s="69">
        <f>IF(RES_hh_tes_in!D4=0,0,1000*11630*RES_hh_tes_in!D4/RES_hh_num_in!D4)</f>
        <v>3334.5230290929717</v>
      </c>
      <c r="E4" s="69">
        <f>IF(RES_hh_tes_in!E4=0,0,1000*11630*RES_hh_tes_in!E4/RES_hh_num_in!E4)</f>
        <v>3402.6863788544374</v>
      </c>
      <c r="F4" s="69">
        <f>IF(RES_hh_tes_in!F4=0,0,1000*11630*RES_hh_tes_in!F4/RES_hh_num_in!F4)</f>
        <v>3019.4900339911328</v>
      </c>
      <c r="G4" s="69">
        <f>IF(RES_hh_tes_in!G4=0,0,1000*11630*RES_hh_tes_in!G4/RES_hh_num_in!G4)</f>
        <v>2551.0196641806078</v>
      </c>
      <c r="H4" s="69">
        <f>IF(RES_hh_tes_in!H4=0,0,1000*11630*RES_hh_tes_in!H4/RES_hh_num_in!H4)</f>
        <v>2723.7335614643234</v>
      </c>
      <c r="I4" s="69">
        <f>IF(RES_hh_tes_in!I4=0,0,1000*11630*RES_hh_tes_in!I4/RES_hh_num_in!I4)</f>
        <v>2505.5605839363334</v>
      </c>
      <c r="J4" s="69">
        <f>IF(RES_hh_tes_in!J4=0,0,1000*11630*RES_hh_tes_in!J4/RES_hh_num_in!J4)</f>
        <v>2189.1952063234726</v>
      </c>
      <c r="K4" s="69">
        <f>IF(RES_hh_tes_in!K4=0,0,1000*11630*RES_hh_tes_in!K4/RES_hh_num_in!K4)</f>
        <v>2390.646218045863</v>
      </c>
      <c r="L4" s="69">
        <f>IF(RES_hh_tes_in!L4=0,0,1000*11630*RES_hh_tes_in!L4/RES_hh_num_in!L4)</f>
        <v>1957.4776291980609</v>
      </c>
      <c r="M4" s="69">
        <f>IF(RES_hh_tes_in!M4=0,0,1000*11630*RES_hh_tes_in!M4/RES_hh_num_in!M4)</f>
        <v>2217.0304245412453</v>
      </c>
      <c r="N4" s="69">
        <f>IF(RES_hh_tes_in!N4=0,0,1000*11630*RES_hh_tes_in!N4/RES_hh_num_in!N4)</f>
        <v>2144.8383015221621</v>
      </c>
      <c r="O4" s="69">
        <f>IF(RES_hh_tes_in!O4=0,0,1000*11630*RES_hh_tes_in!O4/RES_hh_num_in!O4)</f>
        <v>1653.8421979145542</v>
      </c>
      <c r="P4" s="69">
        <f>IF(RES_hh_tes_in!P4=0,0,1000*11630*RES_hh_tes_in!P4/RES_hh_num_in!P4)</f>
        <v>1417.3071445411633</v>
      </c>
      <c r="Q4" s="69">
        <f>IF(RES_hh_tes_in!Q4=0,0,1000*11630*RES_hh_tes_in!Q4/RES_hh_num_in!Q4)</f>
        <v>1917.6132045798831</v>
      </c>
      <c r="R4" s="69">
        <f>IF(RES_hh_tes_in!R4=0,0,1000*11630*RES_hh_tes_in!R4/RES_hh_num_in!R4)</f>
        <v>1819.9222822818613</v>
      </c>
      <c r="S4" s="69">
        <f>IF(RES_hh_tes_in!S4=0,0,1000*11630*RES_hh_tes_in!S4/RES_hh_num_in!S4)</f>
        <v>1571.6831104630101</v>
      </c>
      <c r="T4" s="69">
        <f>IF(RES_hh_tes_in!T4=0,0,1000*11630*RES_hh_tes_in!T4/RES_hh_num_in!T4)</f>
        <v>2673.0575188926314</v>
      </c>
      <c r="U4" s="69">
        <f>IF(RES_hh_tes_in!U4=0,0,1000*11630*RES_hh_tes_in!U4/RES_hh_num_in!U4)</f>
        <v>2424.255873489953</v>
      </c>
      <c r="V4" s="69">
        <f>IF(RES_hh_tes_in!V4=0,0,1000*11630*RES_hh_tes_in!V4/RES_hh_num_in!V4)</f>
        <v>2327.2400703758522</v>
      </c>
      <c r="W4" s="69">
        <f>IF(RES_hh_tes_in!W4=0,0,1000*11630*RES_hh_tes_in!W4/RES_hh_num_in!W4)</f>
        <v>2097.7100554750796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3207.9538750163565</v>
      </c>
      <c r="D6" s="72">
        <f>IF(RES_hh_tes_in!D6=0,0,1000*11630*RES_hh_tes_in!D6/RES_hh_num_in!D6)</f>
        <v>3220.1471238818031</v>
      </c>
      <c r="E6" s="72">
        <f>IF(RES_hh_tes_in!E6=0,0,1000*11630*RES_hh_tes_in!E6/RES_hh_num_in!E6)</f>
        <v>3456.5759758991953</v>
      </c>
      <c r="F6" s="72">
        <f>IF(RES_hh_tes_in!F6=0,0,1000*11630*RES_hh_tes_in!F6/RES_hh_num_in!F6)</f>
        <v>3266.7030273870851</v>
      </c>
      <c r="G6" s="72">
        <f>IF(RES_hh_tes_in!G6=0,0,1000*11630*RES_hh_tes_in!G6/RES_hh_num_in!G6)</f>
        <v>3163.4594234321862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2061.6599155964577</v>
      </c>
      <c r="K6" s="72">
        <f>IF(RES_hh_tes_in!K6=0,0,1000*11630*RES_hh_tes_in!K6/RES_hh_num_in!K6)</f>
        <v>2286.8980985805188</v>
      </c>
      <c r="L6" s="72">
        <f>IF(RES_hh_tes_in!L6=0,0,1000*11630*RES_hh_tes_in!L6/RES_hh_num_in!L6)</f>
        <v>1957.3883902792797</v>
      </c>
      <c r="M6" s="72">
        <f>IF(RES_hh_tes_in!M6=0,0,1000*11630*RES_hh_tes_in!M6/RES_hh_num_in!M6)</f>
        <v>2225.8858111031191</v>
      </c>
      <c r="N6" s="72">
        <f>IF(RES_hh_tes_in!N6=0,0,1000*11630*RES_hh_tes_in!N6/RES_hh_num_in!N6)</f>
        <v>2107.4897097214875</v>
      </c>
      <c r="O6" s="72">
        <f>IF(RES_hh_tes_in!O6=0,0,1000*11630*RES_hh_tes_in!O6/RES_hh_num_in!O6)</f>
        <v>1726.6547778973857</v>
      </c>
      <c r="P6" s="72">
        <f>IF(RES_hh_tes_in!P6=0,0,1000*11630*RES_hh_tes_in!P6/RES_hh_num_in!P6)</f>
        <v>1542.9533238640777</v>
      </c>
      <c r="Q6" s="72">
        <f>IF(RES_hh_tes_in!Q6=0,0,1000*11630*RES_hh_tes_in!Q6/RES_hh_num_in!Q6)</f>
        <v>1875.9090809071843</v>
      </c>
      <c r="R6" s="72">
        <f>IF(RES_hh_tes_in!R6=0,0,1000*11630*RES_hh_tes_in!R6/RES_hh_num_in!R6)</f>
        <v>2112.335279847639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2153.7471476121145</v>
      </c>
      <c r="W6" s="72">
        <f>IF(RES_hh_tes_in!W6=0,0,1000*11630*RES_hh_tes_in!W6/RES_hh_num_in!W6)</f>
        <v>2160.8375819738849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3225.4757253085804</v>
      </c>
      <c r="D7" s="72">
        <f>IF(RES_hh_tes_in!D7=0,0,1000*11630*RES_hh_tes_in!D7/RES_hh_num_in!D7)</f>
        <v>3314.9798461436312</v>
      </c>
      <c r="E7" s="72">
        <f>IF(RES_hh_tes_in!E7=0,0,1000*11630*RES_hh_tes_in!E7/RES_hh_num_in!E7)</f>
        <v>3361.658487589782</v>
      </c>
      <c r="F7" s="72">
        <f>IF(RES_hh_tes_in!F7=0,0,1000*11630*RES_hh_tes_in!F7/RES_hh_num_in!F7)</f>
        <v>2909.6741780608409</v>
      </c>
      <c r="G7" s="72">
        <f>IF(RES_hh_tes_in!G7=0,0,1000*11630*RES_hh_tes_in!G7/RES_hh_num_in!G7)</f>
        <v>2407.6019787269938</v>
      </c>
      <c r="H7" s="72">
        <f>IF(RES_hh_tes_in!H7=0,0,1000*11630*RES_hh_tes_in!H7/RES_hh_num_in!H7)</f>
        <v>2795.9526241985313</v>
      </c>
      <c r="I7" s="72">
        <f>IF(RES_hh_tes_in!I7=0,0,1000*11630*RES_hh_tes_in!I7/RES_hh_num_in!I7)</f>
        <v>2557.6364118024067</v>
      </c>
      <c r="J7" s="72">
        <f>IF(RES_hh_tes_in!J7=0,0,1000*11630*RES_hh_tes_in!J7/RES_hh_num_in!J7)</f>
        <v>2123.3740486241581</v>
      </c>
      <c r="K7" s="72">
        <f>IF(RES_hh_tes_in!K7=0,0,1000*11630*RES_hh_tes_in!K7/RES_hh_num_in!K7)</f>
        <v>2359.6771884349932</v>
      </c>
      <c r="L7" s="72">
        <f>IF(RES_hh_tes_in!L7=0,0,1000*11630*RES_hh_tes_in!L7/RES_hh_num_in!L7)</f>
        <v>1922.8206846423611</v>
      </c>
      <c r="M7" s="72">
        <f>IF(RES_hh_tes_in!M7=0,0,1000*11630*RES_hh_tes_in!M7/RES_hh_num_in!M7)</f>
        <v>2230.2573463695749</v>
      </c>
      <c r="N7" s="72">
        <f>IF(RES_hh_tes_in!N7=0,0,1000*11630*RES_hh_tes_in!N7/RES_hh_num_in!N7)</f>
        <v>2187.1258703980484</v>
      </c>
      <c r="O7" s="72">
        <f>IF(RES_hh_tes_in!O7=0,0,1000*11630*RES_hh_tes_in!O7/RES_hh_num_in!O7)</f>
        <v>1777.1736691388137</v>
      </c>
      <c r="P7" s="72">
        <f>IF(RES_hh_tes_in!P7=0,0,1000*11630*RES_hh_tes_in!P7/RES_hh_num_in!P7)</f>
        <v>1578.3772189085971</v>
      </c>
      <c r="Q7" s="72">
        <f>IF(RES_hh_tes_in!Q7=0,0,1000*11630*RES_hh_tes_in!Q7/RES_hh_num_in!Q7)</f>
        <v>1951.3551208404506</v>
      </c>
      <c r="R7" s="72">
        <f>IF(RES_hh_tes_in!R7=0,0,1000*11630*RES_hh_tes_in!R7/RES_hh_num_in!R7)</f>
        <v>2021.8445059869352</v>
      </c>
      <c r="S7" s="72">
        <f>IF(RES_hh_tes_in!S7=0,0,1000*11630*RES_hh_tes_in!S7/RES_hh_num_in!S7)</f>
        <v>2130.8022767434013</v>
      </c>
      <c r="T7" s="72">
        <f>IF(RES_hh_tes_in!T7=0,0,1000*11630*RES_hh_tes_in!T7/RES_hh_num_in!T7)</f>
        <v>0</v>
      </c>
      <c r="U7" s="72">
        <f>IF(RES_hh_tes_in!U7=0,0,1000*11630*RES_hh_tes_in!U7/RES_hh_num_in!U7)</f>
        <v>2202.2675868284937</v>
      </c>
      <c r="V7" s="72">
        <f>IF(RES_hh_tes_in!V7=0,0,1000*11630*RES_hh_tes_in!V7/RES_hh_num_in!V7)</f>
        <v>2291.0475006963675</v>
      </c>
      <c r="W7" s="72">
        <f>IF(RES_hh_tes_in!W7=0,0,1000*11630*RES_hh_tes_in!W7/RES_hh_num_in!W7)</f>
        <v>1987.4621481800527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0</v>
      </c>
      <c r="D8" s="72">
        <f>IF(RES_hh_tes_in!D8=0,0,1000*11630*RES_hh_tes_in!D8/RES_hh_num_in!D8)</f>
        <v>0</v>
      </c>
      <c r="E8" s="72">
        <f>IF(RES_hh_tes_in!E8=0,0,1000*11630*RES_hh_tes_in!E8/RES_hh_num_in!E8)</f>
        <v>0</v>
      </c>
      <c r="F8" s="72">
        <f>IF(RES_hh_tes_in!F8=0,0,1000*11630*RES_hh_tes_in!F8/RES_hh_num_in!F8)</f>
        <v>0</v>
      </c>
      <c r="G8" s="72">
        <f>IF(RES_hh_tes_in!G8=0,0,1000*11630*RES_hh_tes_in!G8/RES_hh_num_in!G8)</f>
        <v>0</v>
      </c>
      <c r="H8" s="72">
        <f>IF(RES_hh_tes_in!H8=0,0,1000*11630*RES_hh_tes_in!H8/RES_hh_num_in!H8)</f>
        <v>0</v>
      </c>
      <c r="I8" s="72">
        <f>IF(RES_hh_tes_in!I8=0,0,1000*11630*RES_hh_tes_in!I8/RES_hh_num_in!I8)</f>
        <v>0</v>
      </c>
      <c r="J8" s="72">
        <f>IF(RES_hh_tes_in!J8=0,0,1000*11630*RES_hh_tes_in!J8/RES_hh_num_in!J8)</f>
        <v>0</v>
      </c>
      <c r="K8" s="72">
        <f>IF(RES_hh_tes_in!K8=0,0,1000*11630*RES_hh_tes_in!K8/RES_hh_num_in!K8)</f>
        <v>0</v>
      </c>
      <c r="L8" s="72">
        <f>IF(RES_hh_tes_in!L8=0,0,1000*11630*RES_hh_tes_in!L8/RES_hh_num_in!L8)</f>
        <v>0</v>
      </c>
      <c r="M8" s="72">
        <f>IF(RES_hh_tes_in!M8=0,0,1000*11630*RES_hh_tes_in!M8/RES_hh_num_in!M8)</f>
        <v>0</v>
      </c>
      <c r="N8" s="72">
        <f>IF(RES_hh_tes_in!N8=0,0,1000*11630*RES_hh_tes_in!N8/RES_hh_num_in!N8)</f>
        <v>0</v>
      </c>
      <c r="O8" s="72">
        <f>IF(RES_hh_tes_in!O8=0,0,1000*11630*RES_hh_tes_in!O8/RES_hh_num_in!O8)</f>
        <v>0</v>
      </c>
      <c r="P8" s="72">
        <f>IF(RES_hh_tes_in!P8=0,0,1000*11630*RES_hh_tes_in!P8/RES_hh_num_in!P8)</f>
        <v>0</v>
      </c>
      <c r="Q8" s="72">
        <f>IF(RES_hh_tes_in!Q8=0,0,1000*11630*RES_hh_tes_in!Q8/RES_hh_num_in!Q8)</f>
        <v>0</v>
      </c>
      <c r="R8" s="72">
        <f>IF(RES_hh_tes_in!R8=0,0,1000*11630*RES_hh_tes_in!R8/RES_hh_num_in!R8)</f>
        <v>0</v>
      </c>
      <c r="S8" s="72">
        <f>IF(RES_hh_tes_in!S8=0,0,1000*11630*RES_hh_tes_in!S8/RES_hh_num_in!S8)</f>
        <v>0</v>
      </c>
      <c r="T8" s="72">
        <f>IF(RES_hh_tes_in!T8=0,0,1000*11630*RES_hh_tes_in!T8/RES_hh_num_in!T8)</f>
        <v>0</v>
      </c>
      <c r="U8" s="72">
        <f>IF(RES_hh_tes_in!U8=0,0,1000*11630*RES_hh_tes_in!U8/RES_hh_num_in!U8)</f>
        <v>0</v>
      </c>
      <c r="V8" s="72">
        <f>IF(RES_hh_tes_in!V8=0,0,1000*11630*RES_hh_tes_in!V8/RES_hh_num_in!V8)</f>
        <v>0</v>
      </c>
      <c r="W8" s="72">
        <f>IF(RES_hh_tes_in!W8=0,0,1000*11630*RES_hh_tes_in!W8/RES_hh_num_in!W8)</f>
        <v>0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3134.2323477128084</v>
      </c>
      <c r="D9" s="72">
        <f>IF(RES_hh_tes_in!D9=0,0,1000*11630*RES_hh_tes_in!D9/RES_hh_num_in!D9)</f>
        <v>3412.8638123373585</v>
      </c>
      <c r="E9" s="72">
        <f>IF(RES_hh_tes_in!E9=0,0,1000*11630*RES_hh_tes_in!E9/RES_hh_num_in!E9)</f>
        <v>3011.7371172917392</v>
      </c>
      <c r="F9" s="72">
        <f>IF(RES_hh_tes_in!F9=0,0,1000*11630*RES_hh_tes_in!F9/RES_hh_num_in!F9)</f>
        <v>2814.7278819955736</v>
      </c>
      <c r="G9" s="72">
        <f>IF(RES_hh_tes_in!G9=0,0,1000*11630*RES_hh_tes_in!G9/RES_hh_num_in!G9)</f>
        <v>2687.713012307765</v>
      </c>
      <c r="H9" s="72">
        <f>IF(RES_hh_tes_in!H9=0,0,1000*11630*RES_hh_tes_in!H9/RES_hh_num_in!H9)</f>
        <v>2290.9362846576905</v>
      </c>
      <c r="I9" s="72">
        <f>IF(RES_hh_tes_in!I9=0,0,1000*11630*RES_hh_tes_in!I9/RES_hh_num_in!I9)</f>
        <v>2124.4432061774005</v>
      </c>
      <c r="J9" s="72">
        <f>IF(RES_hh_tes_in!J9=0,0,1000*11630*RES_hh_tes_in!J9/RES_hh_num_in!J9)</f>
        <v>2419.989996098469</v>
      </c>
      <c r="K9" s="72">
        <f>IF(RES_hh_tes_in!K9=0,0,1000*11630*RES_hh_tes_in!K9/RES_hh_num_in!K9)</f>
        <v>2784.166016634987</v>
      </c>
      <c r="L9" s="72">
        <f>IF(RES_hh_tes_in!L9=0,0,1000*11630*RES_hh_tes_in!L9/RES_hh_num_in!L9)</f>
        <v>1762.0425715685651</v>
      </c>
      <c r="M9" s="72">
        <f>IF(RES_hh_tes_in!M9=0,0,1000*11630*RES_hh_tes_in!M9/RES_hh_num_in!M9)</f>
        <v>2069.5531270988772</v>
      </c>
      <c r="N9" s="72">
        <f>IF(RES_hh_tes_in!N9=0,0,1000*11630*RES_hh_tes_in!N9/RES_hh_num_in!N9)</f>
        <v>2202.2871521449301</v>
      </c>
      <c r="O9" s="72">
        <f>IF(RES_hh_tes_in!O9=0,0,1000*11630*RES_hh_tes_in!O9/RES_hh_num_in!O9)</f>
        <v>1786.6269584001761</v>
      </c>
      <c r="P9" s="72">
        <f>IF(RES_hh_tes_in!P9=0,0,1000*11630*RES_hh_tes_in!P9/RES_hh_num_in!P9)</f>
        <v>1315.7275580337414</v>
      </c>
      <c r="Q9" s="72">
        <f>IF(RES_hh_tes_in!Q9=0,0,1000*11630*RES_hh_tes_in!Q9/RES_hh_num_in!Q9)</f>
        <v>1972.6842614682607</v>
      </c>
      <c r="R9" s="72">
        <f>IF(RES_hh_tes_in!R9=0,0,1000*11630*RES_hh_tes_in!R9/RES_hh_num_in!R9)</f>
        <v>1965.3187860601031</v>
      </c>
      <c r="S9" s="72">
        <f>IF(RES_hh_tes_in!S9=0,0,1000*11630*RES_hh_tes_in!S9/RES_hh_num_in!S9)</f>
        <v>2147.9844859112363</v>
      </c>
      <c r="T9" s="72">
        <f>IF(RES_hh_tes_in!T9=0,0,1000*11630*RES_hh_tes_in!T9/RES_hh_num_in!T9)</f>
        <v>2157.7753987035353</v>
      </c>
      <c r="U9" s="72">
        <f>IF(RES_hh_tes_in!U9=0,0,1000*11630*RES_hh_tes_in!U9/RES_hh_num_in!U9)</f>
        <v>2218.2711909542836</v>
      </c>
      <c r="V9" s="72">
        <f>IF(RES_hh_tes_in!V9=0,0,1000*11630*RES_hh_tes_in!V9/RES_hh_num_in!V9)</f>
        <v>2322.8262725835039</v>
      </c>
      <c r="W9" s="72">
        <f>IF(RES_hh_tes_in!W9=0,0,1000*11630*RES_hh_tes_in!W9/RES_hh_num_in!W9)</f>
        <v>2096.1785383563392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3040.8125892360526</v>
      </c>
      <c r="D12" s="72">
        <f>IF(RES_hh_tes_in!D12=0,0,1000*11630*RES_hh_tes_in!D12/RES_hh_num_in!D12)</f>
        <v>3163.803296567798</v>
      </c>
      <c r="E12" s="72">
        <f>IF(RES_hh_tes_in!E12=0,0,1000*11630*RES_hh_tes_in!E12/RES_hh_num_in!E12)</f>
        <v>3650.1214207760772</v>
      </c>
      <c r="F12" s="72">
        <f>IF(RES_hh_tes_in!F12=0,0,1000*11630*RES_hh_tes_in!F12/RES_hh_num_in!F12)</f>
        <v>2910.3178824859274</v>
      </c>
      <c r="G12" s="72">
        <f>IF(RES_hh_tes_in!G12=0,0,1000*11630*RES_hh_tes_in!G12/RES_hh_num_in!G12)</f>
        <v>2087.536219859101</v>
      </c>
      <c r="H12" s="72">
        <f>IF(RES_hh_tes_in!H12=0,0,1000*11630*RES_hh_tes_in!H12/RES_hh_num_in!H12)</f>
        <v>2132.9223697854677</v>
      </c>
      <c r="I12" s="72">
        <f>IF(RES_hh_tes_in!I12=0,0,1000*11630*RES_hh_tes_in!I12/RES_hh_num_in!I12)</f>
        <v>2662.5283121994275</v>
      </c>
      <c r="J12" s="72">
        <f>IF(RES_hh_tes_in!J12=0,0,1000*11630*RES_hh_tes_in!J12/RES_hh_num_in!J12)</f>
        <v>1962.9283789962171</v>
      </c>
      <c r="K12" s="72">
        <f>IF(RES_hh_tes_in!K12=0,0,1000*11630*RES_hh_tes_in!K12/RES_hh_num_in!K12)</f>
        <v>1695.9744442908166</v>
      </c>
      <c r="L12" s="72">
        <f>IF(RES_hh_tes_in!L12=0,0,1000*11630*RES_hh_tes_in!L12/RES_hh_num_in!L12)</f>
        <v>2147.098385067743</v>
      </c>
      <c r="M12" s="72">
        <f>IF(RES_hh_tes_in!M12=0,0,1000*11630*RES_hh_tes_in!M12/RES_hh_num_in!M12)</f>
        <v>2100.2796277826455</v>
      </c>
      <c r="N12" s="72">
        <f>IF(RES_hh_tes_in!N12=0,0,1000*11630*RES_hh_tes_in!N12/RES_hh_num_in!N12)</f>
        <v>2172.6822760098948</v>
      </c>
      <c r="O12" s="72">
        <f>IF(RES_hh_tes_in!O12=0,0,1000*11630*RES_hh_tes_in!O12/RES_hh_num_in!O12)</f>
        <v>1819.771900795143</v>
      </c>
      <c r="P12" s="72">
        <f>IF(RES_hh_tes_in!P12=0,0,1000*11630*RES_hh_tes_in!P12/RES_hh_num_in!P12)</f>
        <v>1756.0367847913269</v>
      </c>
      <c r="Q12" s="72">
        <f>IF(RES_hh_tes_in!Q12=0,0,1000*11630*RES_hh_tes_in!Q12/RES_hh_num_in!Q12)</f>
        <v>1615.8650982007432</v>
      </c>
      <c r="R12" s="72">
        <f>IF(RES_hh_tes_in!R12=0,0,1000*11630*RES_hh_tes_in!R12/RES_hh_num_in!R12)</f>
        <v>1262.981209626111</v>
      </c>
      <c r="S12" s="72">
        <f>IF(RES_hh_tes_in!S12=0,0,1000*11630*RES_hh_tes_in!S12/RES_hh_num_in!S12)</f>
        <v>734.72366116035209</v>
      </c>
      <c r="T12" s="72">
        <f>IF(RES_hh_tes_in!T12=0,0,1000*11630*RES_hh_tes_in!T12/RES_hh_num_in!T12)</f>
        <v>2911.183402146854</v>
      </c>
      <c r="U12" s="72">
        <f>IF(RES_hh_tes_in!U12=0,0,1000*11630*RES_hh_tes_in!U12/RES_hh_num_in!U12)</f>
        <v>2554.4126270809852</v>
      </c>
      <c r="V12" s="72">
        <f>IF(RES_hh_tes_in!V12=0,0,1000*11630*RES_hh_tes_in!V12/RES_hh_num_in!V12)</f>
        <v>2296.6599191698629</v>
      </c>
      <c r="W12" s="72">
        <f>IF(RES_hh_tes_in!W12=0,0,1000*11630*RES_hh_tes_in!W12/RES_hh_num_in!W12)</f>
        <v>2232.1883951427899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3098.9900336604637</v>
      </c>
      <c r="D13" s="74">
        <f>IF(RES_hh_tes_in!D13=0,0,1000*11630*RES_hh_tes_in!D13/RES_hh_num_in!D13)</f>
        <v>3406.8262131166343</v>
      </c>
      <c r="E13" s="74">
        <f>IF(RES_hh_tes_in!E13=0,0,1000*11630*RES_hh_tes_in!E13/RES_hh_num_in!E13)</f>
        <v>3380.0583368793323</v>
      </c>
      <c r="F13" s="74">
        <f>IF(RES_hh_tes_in!F13=0,0,1000*11630*RES_hh_tes_in!F13/RES_hh_num_in!F13)</f>
        <v>3041.4600248154857</v>
      </c>
      <c r="G13" s="74">
        <f>IF(RES_hh_tes_in!G13=0,0,1000*11630*RES_hh_tes_in!G13/RES_hh_num_in!G13)</f>
        <v>2528.9474218922851</v>
      </c>
      <c r="H13" s="74">
        <f>IF(RES_hh_tes_in!H13=0,0,1000*11630*RES_hh_tes_in!H13/RES_hh_num_in!H13)</f>
        <v>2630.3324733556296</v>
      </c>
      <c r="I13" s="74">
        <f>IF(RES_hh_tes_in!I13=0,0,1000*11630*RES_hh_tes_in!I13/RES_hh_num_in!I13)</f>
        <v>3084.643899929486</v>
      </c>
      <c r="J13" s="74">
        <f>IF(RES_hh_tes_in!J13=0,0,1000*11630*RES_hh_tes_in!J13/RES_hh_num_in!J13)</f>
        <v>2494.399097048482</v>
      </c>
      <c r="K13" s="74">
        <f>IF(RES_hh_tes_in!K13=0,0,1000*11630*RES_hh_tes_in!K13/RES_hh_num_in!K13)</f>
        <v>2265.2471052810502</v>
      </c>
      <c r="L13" s="74">
        <f>IF(RES_hh_tes_in!L13=0,0,1000*11630*RES_hh_tes_in!L13/RES_hh_num_in!L13)</f>
        <v>0</v>
      </c>
      <c r="M13" s="74">
        <f>IF(RES_hh_tes_in!M13=0,0,1000*11630*RES_hh_tes_in!M13/RES_hh_num_in!M13)</f>
        <v>2055.3977554997432</v>
      </c>
      <c r="N13" s="74">
        <f>IF(RES_hh_tes_in!N13=0,0,1000*11630*RES_hh_tes_in!N13/RES_hh_num_in!N13)</f>
        <v>943.64136073912721</v>
      </c>
      <c r="O13" s="74">
        <f>IF(RES_hh_tes_in!O13=0,0,1000*11630*RES_hh_tes_in!O13/RES_hh_num_in!O13)</f>
        <v>416.75711768353972</v>
      </c>
      <c r="P13" s="74">
        <f>IF(RES_hh_tes_in!P13=0,0,1000*11630*RES_hh_tes_in!P13/RES_hh_num_in!P13)</f>
        <v>917.48137518774786</v>
      </c>
      <c r="Q13" s="74">
        <f>IF(RES_hh_tes_in!Q13=0,0,1000*11630*RES_hh_tes_in!Q13/RES_hh_num_in!Q13)</f>
        <v>1839.2600255554446</v>
      </c>
      <c r="R13" s="74">
        <f>IF(RES_hh_tes_in!R13=0,0,1000*11630*RES_hh_tes_in!R13/RES_hh_num_in!R13)</f>
        <v>1844.7382231336917</v>
      </c>
      <c r="S13" s="74">
        <f>IF(RES_hh_tes_in!S13=0,0,1000*11630*RES_hh_tes_in!S13/RES_hh_num_in!S13)</f>
        <v>2157.5113023721642</v>
      </c>
      <c r="T13" s="74">
        <f>IF(RES_hh_tes_in!T13=0,0,1000*11630*RES_hh_tes_in!T13/RES_hh_num_in!T13)</f>
        <v>1882.8443384017687</v>
      </c>
      <c r="U13" s="74">
        <f>IF(RES_hh_tes_in!U13=0,0,1000*11630*RES_hh_tes_in!U13/RES_hh_num_in!U13)</f>
        <v>2387.3545151911858</v>
      </c>
      <c r="V13" s="74">
        <f>IF(RES_hh_tes_in!V13=0,0,1000*11630*RES_hh_tes_in!V13/RES_hh_num_in!V13)</f>
        <v>2417.3711323475136</v>
      </c>
      <c r="W13" s="74">
        <f>IF(RES_hh_tes_in!W13=0,0,1000*11630*RES_hh_tes_in!W13/RES_hh_num_in!W13)</f>
        <v>2178.3703372110949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32.862201501870686</v>
      </c>
      <c r="D14" s="76">
        <f>IF(RES_hh_tes_in!D14=0,0,1000*11630*RES_hh_tes_in!D14/RES_hh_num_in!D14)</f>
        <v>35.911284225363062</v>
      </c>
      <c r="E14" s="76">
        <f>IF(RES_hh_tes_in!E14=0,0,1000*11630*RES_hh_tes_in!E14/RES_hh_num_in!E14)</f>
        <v>34.670838742241877</v>
      </c>
      <c r="F14" s="76">
        <f>IF(RES_hh_tes_in!F14=0,0,1000*11630*RES_hh_tes_in!F14/RES_hh_num_in!F14)</f>
        <v>32.772728098580124</v>
      </c>
      <c r="G14" s="76">
        <f>IF(RES_hh_tes_in!G14=0,0,1000*11630*RES_hh_tes_in!G14/RES_hh_num_in!G14)</f>
        <v>26.629724959885689</v>
      </c>
      <c r="H14" s="76">
        <f>IF(RES_hh_tes_in!H14=0,0,1000*11630*RES_hh_tes_in!H14/RES_hh_num_in!H14)</f>
        <v>25.582896432883185</v>
      </c>
      <c r="I14" s="76">
        <f>IF(RES_hh_tes_in!I14=0,0,1000*11630*RES_hh_tes_in!I14/RES_hh_num_in!I14)</f>
        <v>19.651744623257052</v>
      </c>
      <c r="J14" s="76">
        <f>IF(RES_hh_tes_in!J14=0,0,1000*11630*RES_hh_tes_in!J14/RES_hh_num_in!J14)</f>
        <v>16.114158708984501</v>
      </c>
      <c r="K14" s="76">
        <f>IF(RES_hh_tes_in!K14=0,0,1000*11630*RES_hh_tes_in!K14/RES_hh_num_in!K14)</f>
        <v>18.945997880005812</v>
      </c>
      <c r="L14" s="76">
        <f>IF(RES_hh_tes_in!L14=0,0,1000*11630*RES_hh_tes_in!L14/RES_hh_num_in!L14)</f>
        <v>15.849977895813588</v>
      </c>
      <c r="M14" s="76">
        <f>IF(RES_hh_tes_in!M14=0,0,1000*11630*RES_hh_tes_in!M14/RES_hh_num_in!M14)</f>
        <v>20.351976984752998</v>
      </c>
      <c r="N14" s="76">
        <f>IF(RES_hh_tes_in!N14=0,0,1000*11630*RES_hh_tes_in!N14/RES_hh_num_in!N14)</f>
        <v>15.182096238840154</v>
      </c>
      <c r="O14" s="76">
        <f>IF(RES_hh_tes_in!O14=0,0,1000*11630*RES_hh_tes_in!O14/RES_hh_num_in!O14)</f>
        <v>13.810728599214343</v>
      </c>
      <c r="P14" s="76">
        <f>IF(RES_hh_tes_in!P14=0,0,1000*11630*RES_hh_tes_in!P14/RES_hh_num_in!P14)</f>
        <v>14.799051251988541</v>
      </c>
      <c r="Q14" s="76">
        <f>IF(RES_hh_tes_in!Q14=0,0,1000*11630*RES_hh_tes_in!Q14/RES_hh_num_in!Q14)</f>
        <v>12.734318137899939</v>
      </c>
      <c r="R14" s="76">
        <f>IF(RES_hh_tes_in!R14=0,0,1000*11630*RES_hh_tes_in!R14/RES_hh_num_in!R14)</f>
        <v>13.139103695113</v>
      </c>
      <c r="S14" s="76">
        <f>IF(RES_hh_tes_in!S14=0,0,1000*11630*RES_hh_tes_in!S14/RES_hh_num_in!S14)</f>
        <v>16.248768980103993</v>
      </c>
      <c r="T14" s="76">
        <f>IF(RES_hh_tes_in!T14=0,0,1000*11630*RES_hh_tes_in!T14/RES_hh_num_in!T14)</f>
        <v>8.6149803550958595</v>
      </c>
      <c r="U14" s="76">
        <f>IF(RES_hh_tes_in!U14=0,0,1000*11630*RES_hh_tes_in!U14/RES_hh_num_in!U14)</f>
        <v>17.894561054656037</v>
      </c>
      <c r="V14" s="76">
        <f>IF(RES_hh_tes_in!V14=0,0,1000*11630*RES_hh_tes_in!V14/RES_hh_num_in!V14)</f>
        <v>20.276046290040679</v>
      </c>
      <c r="W14" s="76">
        <f>IF(RES_hh_tes_in!W14=0,0,1000*11630*RES_hh_tes_in!W14/RES_hh_num_in!W14)</f>
        <v>18.122203092908915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1324.322977477465</v>
      </c>
      <c r="E15" s="69">
        <f t="shared" si="0"/>
        <v>3529.7133126080912</v>
      </c>
      <c r="F15" s="69">
        <f t="shared" si="0"/>
        <v>3497.822355040606</v>
      </c>
      <c r="G15" s="69">
        <f t="shared" si="0"/>
        <v>3960.8342937245666</v>
      </c>
      <c r="H15" s="69">
        <f t="shared" si="0"/>
        <v>4664.5717694435034</v>
      </c>
      <c r="I15" s="69">
        <f t="shared" si="0"/>
        <v>5379.8610008780142</v>
      </c>
      <c r="J15" s="69">
        <f t="shared" si="0"/>
        <v>3344.3383254566384</v>
      </c>
      <c r="K15" s="69">
        <f t="shared" si="0"/>
        <v>2804.5536922243155</v>
      </c>
      <c r="L15" s="69">
        <f t="shared" si="0"/>
        <v>3543.279777527533</v>
      </c>
      <c r="M15" s="69">
        <f t="shared" si="0"/>
        <v>2769.0856895044831</v>
      </c>
      <c r="N15" s="69">
        <f t="shared" si="0"/>
        <v>3254.0605242294182</v>
      </c>
      <c r="O15" s="69">
        <f t="shared" si="0"/>
        <v>2395.3192249758517</v>
      </c>
      <c r="P15" s="69">
        <f t="shared" si="0"/>
        <v>2072.0947367919807</v>
      </c>
      <c r="Q15" s="69">
        <f t="shared" si="0"/>
        <v>2428.6628955485808</v>
      </c>
      <c r="R15" s="69">
        <f t="shared" si="0"/>
        <v>3478.408533050359</v>
      </c>
      <c r="S15" s="69">
        <f t="shared" si="0"/>
        <v>3800.6911439448581</v>
      </c>
      <c r="T15" s="69">
        <f t="shared" si="0"/>
        <v>5231.3413942223569</v>
      </c>
      <c r="U15" s="69">
        <f t="shared" si="0"/>
        <v>4664.6432338444265</v>
      </c>
      <c r="V15" s="69">
        <f t="shared" si="0"/>
        <v>3787.2938618549324</v>
      </c>
      <c r="W15" s="69">
        <f t="shared" si="0"/>
        <v>2916.1202786317594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</v>
      </c>
      <c r="D16" s="72">
        <f>IF(RES_hh_tes_in!D16=0,0,1000*11630*RES_hh_tes_in!D16/RES_hh_num_in!D$3)</f>
        <v>1324.322977477465</v>
      </c>
      <c r="E16" s="72">
        <f>IF(RES_hh_tes_in!E16=0,0,1000*11630*RES_hh_tes_in!E16/RES_hh_num_in!E$3)</f>
        <v>3529.7133126080912</v>
      </c>
      <c r="F16" s="72">
        <f>IF(RES_hh_tes_in!F16=0,0,1000*11630*RES_hh_tes_in!F16/RES_hh_num_in!F$3)</f>
        <v>3497.822355040606</v>
      </c>
      <c r="G16" s="72">
        <f>IF(RES_hh_tes_in!G16=0,0,1000*11630*RES_hh_tes_in!G16/RES_hh_num_in!G$3)</f>
        <v>3960.8342937245666</v>
      </c>
      <c r="H16" s="72">
        <f>IF(RES_hh_tes_in!H16=0,0,1000*11630*RES_hh_tes_in!H16/RES_hh_num_in!H$3)</f>
        <v>4664.5717694435034</v>
      </c>
      <c r="I16" s="72">
        <f>IF(RES_hh_tes_in!I16=0,0,1000*11630*RES_hh_tes_in!I16/RES_hh_num_in!I$3)</f>
        <v>5379.8610008780142</v>
      </c>
      <c r="J16" s="72">
        <f>IF(RES_hh_tes_in!J16=0,0,1000*11630*RES_hh_tes_in!J16/RES_hh_num_in!J$3)</f>
        <v>3344.3383254566384</v>
      </c>
      <c r="K16" s="72">
        <f>IF(RES_hh_tes_in!K16=0,0,1000*11630*RES_hh_tes_in!K16/RES_hh_num_in!K$3)</f>
        <v>2804.5536922243155</v>
      </c>
      <c r="L16" s="72">
        <f>IF(RES_hh_tes_in!L16=0,0,1000*11630*RES_hh_tes_in!L16/RES_hh_num_in!L$3)</f>
        <v>3543.279777527533</v>
      </c>
      <c r="M16" s="72">
        <f>IF(RES_hh_tes_in!M16=0,0,1000*11630*RES_hh_tes_in!M16/RES_hh_num_in!M$3)</f>
        <v>2769.0856895044831</v>
      </c>
      <c r="N16" s="72">
        <f>IF(RES_hh_tes_in!N16=0,0,1000*11630*RES_hh_tes_in!N16/RES_hh_num_in!N$3)</f>
        <v>3254.0605242294182</v>
      </c>
      <c r="O16" s="72">
        <f>IF(RES_hh_tes_in!O16=0,0,1000*11630*RES_hh_tes_in!O16/RES_hh_num_in!O$3)</f>
        <v>2395.3192249758517</v>
      </c>
      <c r="P16" s="72">
        <f>IF(RES_hh_tes_in!P16=0,0,1000*11630*RES_hh_tes_in!P16/RES_hh_num_in!P$3)</f>
        <v>2072.0947367919807</v>
      </c>
      <c r="Q16" s="72">
        <f>IF(RES_hh_tes_in!Q16=0,0,1000*11630*RES_hh_tes_in!Q16/RES_hh_num_in!Q$3)</f>
        <v>2428.6628955485808</v>
      </c>
      <c r="R16" s="72">
        <f>IF(RES_hh_tes_in!R16=0,0,1000*11630*RES_hh_tes_in!R16/RES_hh_num_in!R$3)</f>
        <v>3478.408533050359</v>
      </c>
      <c r="S16" s="72">
        <f>IF(RES_hh_tes_in!S16=0,0,1000*11630*RES_hh_tes_in!S16/RES_hh_num_in!S$3)</f>
        <v>3800.6911439448581</v>
      </c>
      <c r="T16" s="72">
        <f>IF(RES_hh_tes_in!T16=0,0,1000*11630*RES_hh_tes_in!T16/RES_hh_num_in!T$3)</f>
        <v>5231.3413942223569</v>
      </c>
      <c r="U16" s="72">
        <f>IF(RES_hh_tes_in!U16=0,0,1000*11630*RES_hh_tes_in!U16/RES_hh_num_in!U$3)</f>
        <v>4664.6432338444265</v>
      </c>
      <c r="V16" s="72">
        <f>IF(RES_hh_tes_in!V16=0,0,1000*11630*RES_hh_tes_in!V16/RES_hh_num_in!V$3)</f>
        <v>3787.2938618549324</v>
      </c>
      <c r="W16" s="72">
        <f>IF(RES_hh_tes_in!W16=0,0,1000*11630*RES_hh_tes_in!W16/RES_hh_num_in!W$3)</f>
        <v>2916.1202786317594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1842.0883818747266</v>
      </c>
      <c r="D17" s="69">
        <f>IF(RES_hh_tes_in!D17=0,0,1000*11630*RES_hh_tes_in!D17/RES_hh_num_in!D17)</f>
        <v>1974.399392027932</v>
      </c>
      <c r="E17" s="69">
        <f>IF(RES_hh_tes_in!E17=0,0,1000*11630*RES_hh_tes_in!E17/RES_hh_num_in!E17)</f>
        <v>2100.2851771524015</v>
      </c>
      <c r="F17" s="69">
        <f>IF(RES_hh_tes_in!F17=0,0,1000*11630*RES_hh_tes_in!F17/RES_hh_num_in!F17)</f>
        <v>2201.4586673128319</v>
      </c>
      <c r="G17" s="69">
        <f>IF(RES_hh_tes_in!G17=0,0,1000*11630*RES_hh_tes_in!G17/RES_hh_num_in!G17)</f>
        <v>2377.2940882789817</v>
      </c>
      <c r="H17" s="69">
        <f>IF(RES_hh_tes_in!H17=0,0,1000*11630*RES_hh_tes_in!H17/RES_hh_num_in!H17)</f>
        <v>2377.620093243273</v>
      </c>
      <c r="I17" s="69">
        <f>IF(RES_hh_tes_in!I17=0,0,1000*11630*RES_hh_tes_in!I17/RES_hh_num_in!I17)</f>
        <v>2683.4453365914724</v>
      </c>
      <c r="J17" s="69">
        <f>IF(RES_hh_tes_in!J17=0,0,1000*11630*RES_hh_tes_in!J17/RES_hh_num_in!J17)</f>
        <v>2588.3718414746918</v>
      </c>
      <c r="K17" s="69">
        <f>IF(RES_hh_tes_in!K17=0,0,1000*11630*RES_hh_tes_in!K17/RES_hh_num_in!K17)</f>
        <v>2581.9278819432566</v>
      </c>
      <c r="L17" s="69">
        <f>IF(RES_hh_tes_in!L17=0,0,1000*11630*RES_hh_tes_in!L17/RES_hh_num_in!L17)</f>
        <v>2557.6216397424882</v>
      </c>
      <c r="M17" s="69">
        <f>IF(RES_hh_tes_in!M17=0,0,1000*11630*RES_hh_tes_in!M17/RES_hh_num_in!M17)</f>
        <v>2562.1630363091149</v>
      </c>
      <c r="N17" s="69">
        <f>IF(RES_hh_tes_in!N17=0,0,1000*11630*RES_hh_tes_in!N17/RES_hh_num_in!N17)</f>
        <v>2413.3467136838708</v>
      </c>
      <c r="O17" s="69">
        <f>IF(RES_hh_tes_in!O17=0,0,1000*11630*RES_hh_tes_in!O17/RES_hh_num_in!O17)</f>
        <v>2216.3772877710039</v>
      </c>
      <c r="P17" s="69">
        <f>IF(RES_hh_tes_in!P17=0,0,1000*11630*RES_hh_tes_in!P17/RES_hh_num_in!P17)</f>
        <v>2192.9386419905823</v>
      </c>
      <c r="Q17" s="69">
        <f>IF(RES_hh_tes_in!Q17=0,0,1000*11630*RES_hh_tes_in!Q17/RES_hh_num_in!Q17)</f>
        <v>2306.0169249920464</v>
      </c>
      <c r="R17" s="69">
        <f>IF(RES_hh_tes_in!R17=0,0,1000*11630*RES_hh_tes_in!R17/RES_hh_num_in!R17)</f>
        <v>2389.2994177263372</v>
      </c>
      <c r="S17" s="69">
        <f>IF(RES_hh_tes_in!S17=0,0,1000*11630*RES_hh_tes_in!S17/RES_hh_num_in!S17)</f>
        <v>2505.882015488457</v>
      </c>
      <c r="T17" s="69">
        <f>IF(RES_hh_tes_in!T17=0,0,1000*11630*RES_hh_tes_in!T17/RES_hh_num_in!T17)</f>
        <v>2444.4955074402674</v>
      </c>
      <c r="U17" s="69">
        <f>IF(RES_hh_tes_in!U17=0,0,1000*11630*RES_hh_tes_in!U17/RES_hh_num_in!U17)</f>
        <v>2416.9736896967629</v>
      </c>
      <c r="V17" s="69">
        <f>IF(RES_hh_tes_in!V17=0,0,1000*11630*RES_hh_tes_in!V17/RES_hh_num_in!V17)</f>
        <v>2446.0745653505323</v>
      </c>
      <c r="W17" s="69">
        <f>IF(RES_hh_tes_in!W17=0,0,1000*11630*RES_hh_tes_in!W17/RES_hh_num_in!W17)</f>
        <v>2443.5102879361179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1701.7393203012996</v>
      </c>
      <c r="D19" s="72">
        <f>IF(RES_hh_tes_in!D19=0,0,1000*11630*RES_hh_tes_in!D19/RES_hh_num_in!D19)</f>
        <v>2018.3284451510137</v>
      </c>
      <c r="E19" s="72">
        <f>IF(RES_hh_tes_in!E19=0,0,1000*11630*RES_hh_tes_in!E19/RES_hh_num_in!E19)</f>
        <v>2129.2155152343225</v>
      </c>
      <c r="F19" s="72">
        <f>IF(RES_hh_tes_in!F19=0,0,1000*11630*RES_hh_tes_in!F19/RES_hh_num_in!F19)</f>
        <v>2181.2474955774037</v>
      </c>
      <c r="G19" s="72">
        <f>IF(RES_hh_tes_in!G19=0,0,1000*11630*RES_hh_tes_in!G19/RES_hh_num_in!G19)</f>
        <v>2383.8625486947608</v>
      </c>
      <c r="H19" s="72">
        <f>IF(RES_hh_tes_in!H19=0,0,1000*11630*RES_hh_tes_in!H19/RES_hh_num_in!H19)</f>
        <v>2286.3293890106938</v>
      </c>
      <c r="I19" s="72">
        <f>IF(RES_hh_tes_in!I19=0,0,1000*11630*RES_hh_tes_in!I19/RES_hh_num_in!I19)</f>
        <v>2275.5483258566965</v>
      </c>
      <c r="J19" s="72">
        <f>IF(RES_hh_tes_in!J19=0,0,1000*11630*RES_hh_tes_in!J19/RES_hh_num_in!J19)</f>
        <v>2407.3477723969686</v>
      </c>
      <c r="K19" s="72">
        <f>IF(RES_hh_tes_in!K19=0,0,1000*11630*RES_hh_tes_in!K19/RES_hh_num_in!K19)</f>
        <v>2479.6512702870073</v>
      </c>
      <c r="L19" s="72">
        <f>IF(RES_hh_tes_in!L19=0,0,1000*11630*RES_hh_tes_in!L19/RES_hh_num_in!L19)</f>
        <v>2449.3791176409827</v>
      </c>
      <c r="M19" s="72">
        <f>IF(RES_hh_tes_in!M19=0,0,1000*11630*RES_hh_tes_in!M19/RES_hh_num_in!M19)</f>
        <v>2414.6143557876471</v>
      </c>
      <c r="N19" s="72">
        <f>IF(RES_hh_tes_in!N19=0,0,1000*11630*RES_hh_tes_in!N19/RES_hh_num_in!N19)</f>
        <v>2057.5574405946518</v>
      </c>
      <c r="O19" s="72">
        <f>IF(RES_hh_tes_in!O19=0,0,1000*11630*RES_hh_tes_in!O19/RES_hh_num_in!O19)</f>
        <v>900.07248358086019</v>
      </c>
      <c r="P19" s="72">
        <f>IF(RES_hh_tes_in!P19=0,0,1000*11630*RES_hh_tes_in!P19/RES_hh_num_in!P19)</f>
        <v>275.73345858133894</v>
      </c>
      <c r="Q19" s="72">
        <f>IF(RES_hh_tes_in!Q19=0,0,1000*11630*RES_hh_tes_in!Q19/RES_hh_num_in!Q19)</f>
        <v>2493.7282592352144</v>
      </c>
      <c r="R19" s="72">
        <f>IF(RES_hh_tes_in!R19=0,0,1000*11630*RES_hh_tes_in!R19/RES_hh_num_in!R19)</f>
        <v>2515.2306767341242</v>
      </c>
      <c r="S19" s="72">
        <f>IF(RES_hh_tes_in!S19=0,0,1000*11630*RES_hh_tes_in!S19/RES_hh_num_in!S19)</f>
        <v>2563.5739986980311</v>
      </c>
      <c r="T19" s="72">
        <f>IF(RES_hh_tes_in!T19=0,0,1000*11630*RES_hh_tes_in!T19/RES_hh_num_in!T19)</f>
        <v>2540.9496018169866</v>
      </c>
      <c r="U19" s="72">
        <f>IF(RES_hh_tes_in!U19=0,0,1000*11630*RES_hh_tes_in!U19/RES_hh_num_in!U19)</f>
        <v>2404.7168890126072</v>
      </c>
      <c r="V19" s="72">
        <f>IF(RES_hh_tes_in!V19=0,0,1000*11630*RES_hh_tes_in!V19/RES_hh_num_in!V19)</f>
        <v>1974.8313967208253</v>
      </c>
      <c r="W19" s="72">
        <f>IF(RES_hh_tes_in!W19=0,0,1000*11630*RES_hh_tes_in!W19/RES_hh_num_in!W19)</f>
        <v>1722.4486974125202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1606.5469586552983</v>
      </c>
      <c r="D20" s="72">
        <f>IF(RES_hh_tes_in!D20=0,0,1000*11630*RES_hh_tes_in!D20/RES_hh_num_in!D20)</f>
        <v>1987.7993270140248</v>
      </c>
      <c r="E20" s="72">
        <f>IF(RES_hh_tes_in!E20=0,0,1000*11630*RES_hh_tes_in!E20/RES_hh_num_in!E20)</f>
        <v>2161.0394696810777</v>
      </c>
      <c r="F20" s="72">
        <f>IF(RES_hh_tes_in!F20=0,0,1000*11630*RES_hh_tes_in!F20/RES_hh_num_in!F20)</f>
        <v>2164.6387086738605</v>
      </c>
      <c r="G20" s="72">
        <f>IF(RES_hh_tes_in!G20=0,0,1000*11630*RES_hh_tes_in!G20/RES_hh_num_in!G20)</f>
        <v>2226.2624652501472</v>
      </c>
      <c r="H20" s="72">
        <f>IF(RES_hh_tes_in!H20=0,0,1000*11630*RES_hh_tes_in!H20/RES_hh_num_in!H20)</f>
        <v>2514.6664617505021</v>
      </c>
      <c r="I20" s="72">
        <f>IF(RES_hh_tes_in!I20=0,0,1000*11630*RES_hh_tes_in!I20/RES_hh_num_in!I20)</f>
        <v>2461.5122286548531</v>
      </c>
      <c r="J20" s="72">
        <f>IF(RES_hh_tes_in!J20=0,0,1000*11630*RES_hh_tes_in!J20/RES_hh_num_in!J20)</f>
        <v>2454.0315926216163</v>
      </c>
      <c r="K20" s="72">
        <f>IF(RES_hh_tes_in!K20=0,0,1000*11630*RES_hh_tes_in!K20/RES_hh_num_in!K20)</f>
        <v>2472.4332166444506</v>
      </c>
      <c r="L20" s="72">
        <f>IF(RES_hh_tes_in!L20=0,0,1000*11630*RES_hh_tes_in!L20/RES_hh_num_in!L20)</f>
        <v>2339.988568625688</v>
      </c>
      <c r="M20" s="72">
        <f>IF(RES_hh_tes_in!M20=0,0,1000*11630*RES_hh_tes_in!M20/RES_hh_num_in!M20)</f>
        <v>2363.2680624485097</v>
      </c>
      <c r="N20" s="72">
        <f>IF(RES_hh_tes_in!N20=0,0,1000*11630*RES_hh_tes_in!N20/RES_hh_num_in!N20)</f>
        <v>2048.436038720004</v>
      </c>
      <c r="O20" s="72">
        <f>IF(RES_hh_tes_in!O20=0,0,1000*11630*RES_hh_tes_in!O20/RES_hh_num_in!O20)</f>
        <v>944.5484623213963</v>
      </c>
      <c r="P20" s="72">
        <f>IF(RES_hh_tes_in!P20=0,0,1000*11630*RES_hh_tes_in!P20/RES_hh_num_in!P20)</f>
        <v>26.681366086410758</v>
      </c>
      <c r="Q20" s="72">
        <f>IF(RES_hh_tes_in!Q20=0,0,1000*11630*RES_hh_tes_in!Q20/RES_hh_num_in!Q20)</f>
        <v>2467.4584175969485</v>
      </c>
      <c r="R20" s="72">
        <f>IF(RES_hh_tes_in!R20=0,0,1000*11630*RES_hh_tes_in!R20/RES_hh_num_in!R20)</f>
        <v>2382.4512424553582</v>
      </c>
      <c r="S20" s="72">
        <f>IF(RES_hh_tes_in!S20=0,0,1000*11630*RES_hh_tes_in!S20/RES_hh_num_in!S20)</f>
        <v>2392.9821287441155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2790.4928624566664</v>
      </c>
      <c r="V20" s="72">
        <f>IF(RES_hh_tes_in!V20=0,0,1000*11630*RES_hh_tes_in!V20/RES_hh_num_in!V20)</f>
        <v>2823.1650577386536</v>
      </c>
      <c r="W20" s="72">
        <f>IF(RES_hh_tes_in!W20=0,0,1000*11630*RES_hh_tes_in!W20/RES_hh_num_in!W20)</f>
        <v>2373.4061148810697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0</v>
      </c>
      <c r="D21" s="72">
        <f>IF(RES_hh_tes_in!D21=0,0,1000*11630*RES_hh_tes_in!D21/RES_hh_num_in!D21)</f>
        <v>0</v>
      </c>
      <c r="E21" s="72">
        <f>IF(RES_hh_tes_in!E21=0,0,1000*11630*RES_hh_tes_in!E21/RES_hh_num_in!E21)</f>
        <v>0</v>
      </c>
      <c r="F21" s="72">
        <f>IF(RES_hh_tes_in!F21=0,0,1000*11630*RES_hh_tes_in!F21/RES_hh_num_in!F21)</f>
        <v>0</v>
      </c>
      <c r="G21" s="72">
        <f>IF(RES_hh_tes_in!G21=0,0,1000*11630*RES_hh_tes_in!G21/RES_hh_num_in!G21)</f>
        <v>0</v>
      </c>
      <c r="H21" s="72">
        <f>IF(RES_hh_tes_in!H21=0,0,1000*11630*RES_hh_tes_in!H21/RES_hh_num_in!H21)</f>
        <v>0</v>
      </c>
      <c r="I21" s="72">
        <f>IF(RES_hh_tes_in!I21=0,0,1000*11630*RES_hh_tes_in!I21/RES_hh_num_in!I21)</f>
        <v>0</v>
      </c>
      <c r="J21" s="72">
        <f>IF(RES_hh_tes_in!J21=0,0,1000*11630*RES_hh_tes_in!J21/RES_hh_num_in!J21)</f>
        <v>0</v>
      </c>
      <c r="K21" s="72">
        <f>IF(RES_hh_tes_in!K21=0,0,1000*11630*RES_hh_tes_in!K21/RES_hh_num_in!K21)</f>
        <v>0</v>
      </c>
      <c r="L21" s="72">
        <f>IF(RES_hh_tes_in!L21=0,0,1000*11630*RES_hh_tes_in!L21/RES_hh_num_in!L21)</f>
        <v>0</v>
      </c>
      <c r="M21" s="72">
        <f>IF(RES_hh_tes_in!M21=0,0,1000*11630*RES_hh_tes_in!M21/RES_hh_num_in!M21)</f>
        <v>0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0</v>
      </c>
      <c r="P21" s="72">
        <f>IF(RES_hh_tes_in!P21=0,0,1000*11630*RES_hh_tes_in!P21/RES_hh_num_in!P21)</f>
        <v>0</v>
      </c>
      <c r="Q21" s="72">
        <f>IF(RES_hh_tes_in!Q21=0,0,1000*11630*RES_hh_tes_in!Q21/RES_hh_num_in!Q21)</f>
        <v>0</v>
      </c>
      <c r="R21" s="72">
        <f>IF(RES_hh_tes_in!R21=0,0,1000*11630*RES_hh_tes_in!R21/RES_hh_num_in!R21)</f>
        <v>0</v>
      </c>
      <c r="S21" s="72">
        <f>IF(RES_hh_tes_in!S21=0,0,1000*11630*RES_hh_tes_in!S21/RES_hh_num_in!S21)</f>
        <v>0</v>
      </c>
      <c r="T21" s="72">
        <f>IF(RES_hh_tes_in!T21=0,0,1000*11630*RES_hh_tes_in!T21/RES_hh_num_in!T21)</f>
        <v>0</v>
      </c>
      <c r="U21" s="72">
        <f>IF(RES_hh_tes_in!U21=0,0,1000*11630*RES_hh_tes_in!U21/RES_hh_num_in!U21)</f>
        <v>0</v>
      </c>
      <c r="V21" s="72">
        <f>IF(RES_hh_tes_in!V21=0,0,1000*11630*RES_hh_tes_in!V21/RES_hh_num_in!V21)</f>
        <v>0</v>
      </c>
      <c r="W21" s="72">
        <f>IF(RES_hh_tes_in!W21=0,0,1000*11630*RES_hh_tes_in!W21/RES_hh_num_in!W21)</f>
        <v>0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0</v>
      </c>
      <c r="D22" s="72">
        <f>IF(RES_hh_tes_in!D22=0,0,1000*11630*RES_hh_tes_in!D22/RES_hh_num_in!D22)</f>
        <v>2017.8791350327929</v>
      </c>
      <c r="E22" s="72">
        <f>IF(RES_hh_tes_in!E22=0,0,1000*11630*RES_hh_tes_in!E22/RES_hh_num_in!E22)</f>
        <v>1818.1692221256224</v>
      </c>
      <c r="F22" s="72">
        <f>IF(RES_hh_tes_in!F22=0,0,1000*11630*RES_hh_tes_in!F22/RES_hh_num_in!F22)</f>
        <v>1969.0537761047863</v>
      </c>
      <c r="G22" s="72">
        <f>IF(RES_hh_tes_in!G22=0,0,1000*11630*RES_hh_tes_in!G22/RES_hh_num_in!G22)</f>
        <v>2343.2533419319511</v>
      </c>
      <c r="H22" s="72">
        <f>IF(RES_hh_tes_in!H22=0,0,1000*11630*RES_hh_tes_in!H22/RES_hh_num_in!H22)</f>
        <v>2002.6543020423696</v>
      </c>
      <c r="I22" s="72">
        <f>IF(RES_hh_tes_in!I22=0,0,1000*11630*RES_hh_tes_in!I22/RES_hh_num_in!I22)</f>
        <v>2021.5889576228533</v>
      </c>
      <c r="J22" s="72">
        <f>IF(RES_hh_tes_in!J22=0,0,1000*11630*RES_hh_tes_in!J22/RES_hh_num_in!J22)</f>
        <v>2661.7720169638519</v>
      </c>
      <c r="K22" s="72">
        <f>IF(RES_hh_tes_in!K22=0,0,1000*11630*RES_hh_tes_in!K22/RES_hh_num_in!K22)</f>
        <v>2824.3257671757606</v>
      </c>
      <c r="L22" s="72">
        <f>IF(RES_hh_tes_in!L22=0,0,1000*11630*RES_hh_tes_in!L22/RES_hh_num_in!L22)</f>
        <v>2355.4191698088275</v>
      </c>
      <c r="M22" s="72">
        <f>IF(RES_hh_tes_in!M22=0,0,1000*11630*RES_hh_tes_in!M22/RES_hh_num_in!M22)</f>
        <v>2457.1222892081969</v>
      </c>
      <c r="N22" s="72">
        <f>IF(RES_hh_tes_in!N22=0,0,1000*11630*RES_hh_tes_in!N22/RES_hh_num_in!N22)</f>
        <v>1916.4546026992477</v>
      </c>
      <c r="O22" s="72">
        <f>IF(RES_hh_tes_in!O22=0,0,1000*11630*RES_hh_tes_in!O22/RES_hh_num_in!O22)</f>
        <v>210.75685082685854</v>
      </c>
      <c r="P22" s="72">
        <f>IF(RES_hh_tes_in!P22=0,0,1000*11630*RES_hh_tes_in!P22/RES_hh_num_in!P22)</f>
        <v>111.34573252939154</v>
      </c>
      <c r="Q22" s="72">
        <f>IF(RES_hh_tes_in!Q22=0,0,1000*11630*RES_hh_tes_in!Q22/RES_hh_num_in!Q22)</f>
        <v>2486.5688650364468</v>
      </c>
      <c r="R22" s="72">
        <f>IF(RES_hh_tes_in!R22=0,0,1000*11630*RES_hh_tes_in!R22/RES_hh_num_in!R22)</f>
        <v>2542.4498230906711</v>
      </c>
      <c r="S22" s="72">
        <f>IF(RES_hh_tes_in!S22=0,0,1000*11630*RES_hh_tes_in!S22/RES_hh_num_in!S22)</f>
        <v>2605.8996932634996</v>
      </c>
      <c r="T22" s="72">
        <f>IF(RES_hh_tes_in!T22=0,0,1000*11630*RES_hh_tes_in!T22/RES_hh_num_in!T22)</f>
        <v>2556.6185856084026</v>
      </c>
      <c r="U22" s="72">
        <f>IF(RES_hh_tes_in!U22=0,0,1000*11630*RES_hh_tes_in!U22/RES_hh_num_in!U22)</f>
        <v>2650.6956361823313</v>
      </c>
      <c r="V22" s="72">
        <f>IF(RES_hh_tes_in!V22=0,0,1000*11630*RES_hh_tes_in!V22/RES_hh_num_in!V22)</f>
        <v>2603.3391972617451</v>
      </c>
      <c r="W22" s="72">
        <f>IF(RES_hh_tes_in!W22=0,0,1000*11630*RES_hh_tes_in!W22/RES_hh_num_in!W22)</f>
        <v>2470.0071875729477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249.60257447015266</v>
      </c>
      <c r="D25" s="74">
        <f>IF(RES_hh_tes_in!D25=0,0,1000*11630*RES_hh_tes_in!D25/RES_hh_num_in!D25)</f>
        <v>378.38141201423724</v>
      </c>
      <c r="E25" s="74">
        <f>IF(RES_hh_tes_in!E25=0,0,1000*11630*RES_hh_tes_in!E25/RES_hh_num_in!E25)</f>
        <v>509.08006233777991</v>
      </c>
      <c r="F25" s="74">
        <f>IF(RES_hh_tes_in!F25=0,0,1000*11630*RES_hh_tes_in!F25/RES_hh_num_in!F25)</f>
        <v>510.71249955320923</v>
      </c>
      <c r="G25" s="74">
        <f>IF(RES_hh_tes_in!G25=0,0,1000*11630*RES_hh_tes_in!G25/RES_hh_num_in!G25)</f>
        <v>667.64535997806956</v>
      </c>
      <c r="H25" s="74">
        <f>IF(RES_hh_tes_in!H25=0,0,1000*11630*RES_hh_tes_in!H25/RES_hh_num_in!H25)</f>
        <v>621.26559671496591</v>
      </c>
      <c r="I25" s="74">
        <f>IF(RES_hh_tes_in!I25=0,0,1000*11630*RES_hh_tes_in!I25/RES_hh_num_in!I25)</f>
        <v>567.05085904417513</v>
      </c>
      <c r="J25" s="74">
        <f>IF(RES_hh_tes_in!J25=0,0,1000*11630*RES_hh_tes_in!J25/RES_hh_num_in!J25)</f>
        <v>525.73166310600413</v>
      </c>
      <c r="K25" s="74">
        <f>IF(RES_hh_tes_in!K25=0,0,1000*11630*RES_hh_tes_in!K25/RES_hh_num_in!K25)</f>
        <v>528.11273028422477</v>
      </c>
      <c r="L25" s="74">
        <f>IF(RES_hh_tes_in!L25=0,0,1000*11630*RES_hh_tes_in!L25/RES_hh_num_in!L25)</f>
        <v>463.39021459442409</v>
      </c>
      <c r="M25" s="74">
        <f>IF(RES_hh_tes_in!M25=0,0,1000*11630*RES_hh_tes_in!M25/RES_hh_num_in!M25)</f>
        <v>472.41478905937123</v>
      </c>
      <c r="N25" s="74">
        <f>IF(RES_hh_tes_in!N25=0,0,1000*11630*RES_hh_tes_in!N25/RES_hh_num_in!N25)</f>
        <v>322.95887118828097</v>
      </c>
      <c r="O25" s="74">
        <f>IF(RES_hh_tes_in!O25=0,0,1000*11630*RES_hh_tes_in!O25/RES_hh_num_in!O25)</f>
        <v>263.89429227470413</v>
      </c>
      <c r="P25" s="74">
        <f>IF(RES_hh_tes_in!P25=0,0,1000*11630*RES_hh_tes_in!P25/RES_hh_num_in!P25)</f>
        <v>194.1578267263661</v>
      </c>
      <c r="Q25" s="74">
        <f>IF(RES_hh_tes_in!Q25=0,0,1000*11630*RES_hh_tes_in!Q25/RES_hh_num_in!Q25)</f>
        <v>96.397140024069145</v>
      </c>
      <c r="R25" s="74">
        <f>IF(RES_hh_tes_in!R25=0,0,1000*11630*RES_hh_tes_in!R25/RES_hh_num_in!R25)</f>
        <v>148.82087498397976</v>
      </c>
      <c r="S25" s="74">
        <f>IF(RES_hh_tes_in!S25=0,0,1000*11630*RES_hh_tes_in!S25/RES_hh_num_in!S25)</f>
        <v>261.35026832755011</v>
      </c>
      <c r="T25" s="74">
        <f>IF(RES_hh_tes_in!T25=0,0,1000*11630*RES_hh_tes_in!T25/RES_hh_num_in!T25)</f>
        <v>201.78566356731375</v>
      </c>
      <c r="U25" s="74">
        <f>IF(RES_hh_tes_in!U25=0,0,1000*11630*RES_hh_tes_in!U25/RES_hh_num_in!U25)</f>
        <v>198.54914362537565</v>
      </c>
      <c r="V25" s="74">
        <f>IF(RES_hh_tes_in!V25=0,0,1000*11630*RES_hh_tes_in!V25/RES_hh_num_in!V25)</f>
        <v>215.62292534444802</v>
      </c>
      <c r="W25" s="74">
        <f>IF(RES_hh_tes_in!W25=0,0,1000*11630*RES_hh_tes_in!W25/RES_hh_num_in!W25)</f>
        <v>264.49525593641266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1604.525220157374</v>
      </c>
      <c r="D26" s="77">
        <f>IF(RES_hh_tes_in!D26=0,0,1000*11630*RES_hh_tes_in!D26/RES_hh_num_in!D26)</f>
        <v>1595.226200915447</v>
      </c>
      <c r="E26" s="77">
        <f>IF(RES_hh_tes_in!E26=0,0,1000*11630*RES_hh_tes_in!E26/RES_hh_num_in!E26)</f>
        <v>1590.616080862912</v>
      </c>
      <c r="F26" s="77">
        <f>IF(RES_hh_tes_in!F26=0,0,1000*11630*RES_hh_tes_in!F26/RES_hh_num_in!F26)</f>
        <v>1691.2258748976135</v>
      </c>
      <c r="G26" s="77">
        <f>IF(RES_hh_tes_in!G26=0,0,1000*11630*RES_hh_tes_in!G26/RES_hh_num_in!G26)</f>
        <v>1710.1774137743773</v>
      </c>
      <c r="H26" s="77">
        <f>IF(RES_hh_tes_in!H26=0,0,1000*11630*RES_hh_tes_in!H26/RES_hh_num_in!H26)</f>
        <v>1771.2671650763407</v>
      </c>
      <c r="I26" s="77">
        <f>IF(RES_hh_tes_in!I26=0,0,1000*11630*RES_hh_tes_in!I26/RES_hh_num_in!I26)</f>
        <v>2118.5075280446458</v>
      </c>
      <c r="J26" s="77">
        <f>IF(RES_hh_tes_in!J26=0,0,1000*11630*RES_hh_tes_in!J26/RES_hh_num_in!J26)</f>
        <v>2062.201258618793</v>
      </c>
      <c r="K26" s="77">
        <f>IF(RES_hh_tes_in!K26=0,0,1000*11630*RES_hh_tes_in!K26/RES_hh_num_in!K26)</f>
        <v>2056.1427274672151</v>
      </c>
      <c r="L26" s="77">
        <f>IF(RES_hh_tes_in!L26=0,0,1000*11630*RES_hh_tes_in!L26/RES_hh_num_in!L26)</f>
        <v>2094.7170564742291</v>
      </c>
      <c r="M26" s="77">
        <f>IF(RES_hh_tes_in!M26=0,0,1000*11630*RES_hh_tes_in!M26/RES_hh_num_in!M26)</f>
        <v>2093.3225625190166</v>
      </c>
      <c r="N26" s="77">
        <f>IF(RES_hh_tes_in!N26=0,0,1000*11630*RES_hh_tes_in!N26/RES_hh_num_in!N26)</f>
        <v>2094.3241529053157</v>
      </c>
      <c r="O26" s="77">
        <f>IF(RES_hh_tes_in!O26=0,0,1000*11630*RES_hh_tes_in!O26/RES_hh_num_in!O26)</f>
        <v>2133.6592497116671</v>
      </c>
      <c r="P26" s="77">
        <f>IF(RES_hh_tes_in!P26=0,0,1000*11630*RES_hh_tes_in!P26/RES_hh_num_in!P26)</f>
        <v>2157.2521130684268</v>
      </c>
      <c r="Q26" s="77">
        <f>IF(RES_hh_tes_in!Q26=0,0,1000*11630*RES_hh_tes_in!Q26/RES_hh_num_in!Q26)</f>
        <v>2199.3129457049599</v>
      </c>
      <c r="R26" s="77">
        <f>IF(RES_hh_tes_in!R26=0,0,1000*11630*RES_hh_tes_in!R26/RES_hh_num_in!R26)</f>
        <v>2237.2311854502195</v>
      </c>
      <c r="S26" s="77">
        <f>IF(RES_hh_tes_in!S26=0,0,1000*11630*RES_hh_tes_in!S26/RES_hh_num_in!S26)</f>
        <v>2243.7500352967436</v>
      </c>
      <c r="T26" s="77">
        <f>IF(RES_hh_tes_in!T26=0,0,1000*11630*RES_hh_tes_in!T26/RES_hh_num_in!T26)</f>
        <v>2239.9794558377002</v>
      </c>
      <c r="U26" s="77">
        <f>IF(RES_hh_tes_in!U26=0,0,1000*11630*RES_hh_tes_in!U26/RES_hh_num_in!U26)</f>
        <v>2244.7438330419454</v>
      </c>
      <c r="V26" s="77">
        <f>IF(RES_hh_tes_in!V26=0,0,1000*11630*RES_hh_tes_in!V26/RES_hh_num_in!V26)</f>
        <v>2234.2803295802673</v>
      </c>
      <c r="W26" s="77">
        <f>IF(RES_hh_tes_in!W26=0,0,1000*11630*RES_hh_tes_in!W26/RES_hh_num_in!W26)</f>
        <v>2219.7573220581739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703.56120880540175</v>
      </c>
      <c r="D27" s="69">
        <f>IF(RES_hh_tes_in!D27=0,0,1000*11630*RES_hh_tes_in!D27/RES_hh_num_in!D27)</f>
        <v>712.3158444799908</v>
      </c>
      <c r="E27" s="69">
        <f>IF(RES_hh_tes_in!E27=0,0,1000*11630*RES_hh_tes_in!E27/RES_hh_num_in!E27)</f>
        <v>716.76669533351162</v>
      </c>
      <c r="F27" s="69">
        <f>IF(RES_hh_tes_in!F27=0,0,1000*11630*RES_hh_tes_in!F27/RES_hh_num_in!F27)</f>
        <v>739.66659758584956</v>
      </c>
      <c r="G27" s="69">
        <f>IF(RES_hh_tes_in!G27=0,0,1000*11630*RES_hh_tes_in!G27/RES_hh_num_in!G27)</f>
        <v>713.06350140640996</v>
      </c>
      <c r="H27" s="69">
        <f>IF(RES_hh_tes_in!H27=0,0,1000*11630*RES_hh_tes_in!H27/RES_hh_num_in!H27)</f>
        <v>654.37609233914202</v>
      </c>
      <c r="I27" s="69">
        <f>IF(RES_hh_tes_in!I27=0,0,1000*11630*RES_hh_tes_in!I27/RES_hh_num_in!I27)</f>
        <v>641.42594932784777</v>
      </c>
      <c r="J27" s="69">
        <f>IF(RES_hh_tes_in!J27=0,0,1000*11630*RES_hh_tes_in!J27/RES_hh_num_in!J27)</f>
        <v>586.93605998752457</v>
      </c>
      <c r="K27" s="69">
        <f>IF(RES_hh_tes_in!K27=0,0,1000*11630*RES_hh_tes_in!K27/RES_hh_num_in!K27)</f>
        <v>590.5535990640409</v>
      </c>
      <c r="L27" s="69">
        <f>IF(RES_hh_tes_in!L27=0,0,1000*11630*RES_hh_tes_in!L27/RES_hh_num_in!L27)</f>
        <v>571.38266629461009</v>
      </c>
      <c r="M27" s="69">
        <f>IF(RES_hh_tes_in!M27=0,0,1000*11630*RES_hh_tes_in!M27/RES_hh_num_in!M27)</f>
        <v>605.93512565755202</v>
      </c>
      <c r="N27" s="69">
        <f>IF(RES_hh_tes_in!N27=0,0,1000*11630*RES_hh_tes_in!N27/RES_hh_num_in!N27)</f>
        <v>534.27674173295691</v>
      </c>
      <c r="O27" s="69">
        <f>IF(RES_hh_tes_in!O27=0,0,1000*11630*RES_hh_tes_in!O27/RES_hh_num_in!O27)</f>
        <v>546.50139533989807</v>
      </c>
      <c r="P27" s="69">
        <f>IF(RES_hh_tes_in!P27=0,0,1000*11630*RES_hh_tes_in!P27/RES_hh_num_in!P27)</f>
        <v>615.65030217198614</v>
      </c>
      <c r="Q27" s="69">
        <f>IF(RES_hh_tes_in!Q27=0,0,1000*11630*RES_hh_tes_in!Q27/RES_hh_num_in!Q27)</f>
        <v>588.84668742065537</v>
      </c>
      <c r="R27" s="69">
        <f>IF(RES_hh_tes_in!R27=0,0,1000*11630*RES_hh_tes_in!R27/RES_hh_num_in!R27)</f>
        <v>589.27275514850669</v>
      </c>
      <c r="S27" s="69">
        <f>IF(RES_hh_tes_in!S27=0,0,1000*11630*RES_hh_tes_in!S27/RES_hh_num_in!S27)</f>
        <v>626.33216983304294</v>
      </c>
      <c r="T27" s="69">
        <f>IF(RES_hh_tes_in!T27=0,0,1000*11630*RES_hh_tes_in!T27/RES_hh_num_in!T27)</f>
        <v>585.32771165314898</v>
      </c>
      <c r="U27" s="69">
        <f>IF(RES_hh_tes_in!U27=0,0,1000*11630*RES_hh_tes_in!U27/RES_hh_num_in!U27)</f>
        <v>683.8202091198782</v>
      </c>
      <c r="V27" s="69">
        <f>IF(RES_hh_tes_in!V27=0,0,1000*11630*RES_hh_tes_in!V27/RES_hh_num_in!V27)</f>
        <v>710.91631704248789</v>
      </c>
      <c r="W27" s="69">
        <f>IF(RES_hh_tes_in!W27=0,0,1000*11630*RES_hh_tes_in!W27/RES_hh_num_in!W27)</f>
        <v>695.4501329057706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693.48804824759657</v>
      </c>
      <c r="D29" s="72">
        <f>IF(RES_hh_tes_in!D29=0,0,1000*11630*RES_hh_tes_in!D29/RES_hh_num_in!D29)</f>
        <v>696.85223871940832</v>
      </c>
      <c r="E29" s="72">
        <f>IF(RES_hh_tes_in!E29=0,0,1000*11630*RES_hh_tes_in!E29/RES_hh_num_in!E29)</f>
        <v>726.4148497632209</v>
      </c>
      <c r="F29" s="72">
        <f>IF(RES_hh_tes_in!F29=0,0,1000*11630*RES_hh_tes_in!F29/RES_hh_num_in!F29)</f>
        <v>743.46716469853664</v>
      </c>
      <c r="G29" s="72">
        <f>IF(RES_hh_tes_in!G29=0,0,1000*11630*RES_hh_tes_in!G29/RES_hh_num_in!G29)</f>
        <v>715.46650661019646</v>
      </c>
      <c r="H29" s="72">
        <f>IF(RES_hh_tes_in!H29=0,0,1000*11630*RES_hh_tes_in!H29/RES_hh_num_in!H29)</f>
        <v>644.38922135448831</v>
      </c>
      <c r="I29" s="72">
        <f>IF(RES_hh_tes_in!I29=0,0,1000*11630*RES_hh_tes_in!I29/RES_hh_num_in!I29)</f>
        <v>652.69944276821298</v>
      </c>
      <c r="J29" s="72">
        <f>IF(RES_hh_tes_in!J29=0,0,1000*11630*RES_hh_tes_in!J29/RES_hh_num_in!J29)</f>
        <v>591.93791883268477</v>
      </c>
      <c r="K29" s="72">
        <f>IF(RES_hh_tes_in!K29=0,0,1000*11630*RES_hh_tes_in!K29/RES_hh_num_in!K29)</f>
        <v>584.30515026029184</v>
      </c>
      <c r="L29" s="72">
        <f>IF(RES_hh_tes_in!L29=0,0,1000*11630*RES_hh_tes_in!L29/RES_hh_num_in!L29)</f>
        <v>570.72684851951237</v>
      </c>
      <c r="M29" s="72">
        <f>IF(RES_hh_tes_in!M29=0,0,1000*11630*RES_hh_tes_in!M29/RES_hh_num_in!M29)</f>
        <v>586.29786893058099</v>
      </c>
      <c r="N29" s="72">
        <f>IF(RES_hh_tes_in!N29=0,0,1000*11630*RES_hh_tes_in!N29/RES_hh_num_in!N29)</f>
        <v>557.79582823899193</v>
      </c>
      <c r="O29" s="72">
        <f>IF(RES_hh_tes_in!O29=0,0,1000*11630*RES_hh_tes_in!O29/RES_hh_num_in!O29)</f>
        <v>560.8062044443077</v>
      </c>
      <c r="P29" s="72">
        <f>IF(RES_hh_tes_in!P29=0,0,1000*11630*RES_hh_tes_in!P29/RES_hh_num_in!P29)</f>
        <v>569.92365239051617</v>
      </c>
      <c r="Q29" s="72">
        <f>IF(RES_hh_tes_in!Q29=0,0,1000*11630*RES_hh_tes_in!Q29/RES_hh_num_in!Q29)</f>
        <v>594.82800940719619</v>
      </c>
      <c r="R29" s="72">
        <f>IF(RES_hh_tes_in!R29=0,0,1000*11630*RES_hh_tes_in!R29/RES_hh_num_in!R29)</f>
        <v>600.55864938800767</v>
      </c>
      <c r="S29" s="72">
        <f>IF(RES_hh_tes_in!S29=0,0,1000*11630*RES_hh_tes_in!S29/RES_hh_num_in!S29)</f>
        <v>611.50695596593243</v>
      </c>
      <c r="T29" s="72">
        <f>IF(RES_hh_tes_in!T29=0,0,1000*11630*RES_hh_tes_in!T29/RES_hh_num_in!T29)</f>
        <v>625.24766280135054</v>
      </c>
      <c r="U29" s="72">
        <f>IF(RES_hh_tes_in!U29=0,0,1000*11630*RES_hh_tes_in!U29/RES_hh_num_in!U29)</f>
        <v>684.04695176095481</v>
      </c>
      <c r="V29" s="72">
        <f>IF(RES_hh_tes_in!V29=0,0,1000*11630*RES_hh_tes_in!V29/RES_hh_num_in!V29)</f>
        <v>652.58464119704263</v>
      </c>
      <c r="W29" s="72">
        <f>IF(RES_hh_tes_in!W29=0,0,1000*11630*RES_hh_tes_in!W29/RES_hh_num_in!W29)</f>
        <v>703.70266468734098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0</v>
      </c>
      <c r="D30" s="72">
        <f>IF(RES_hh_tes_in!D30=0,0,1000*11630*RES_hh_tes_in!D30/RES_hh_num_in!D30)</f>
        <v>0</v>
      </c>
      <c r="E30" s="72">
        <f>IF(RES_hh_tes_in!E30=0,0,1000*11630*RES_hh_tes_in!E30/RES_hh_num_in!E30)</f>
        <v>0</v>
      </c>
      <c r="F30" s="72">
        <f>IF(RES_hh_tes_in!F30=0,0,1000*11630*RES_hh_tes_in!F30/RES_hh_num_in!F30)</f>
        <v>0</v>
      </c>
      <c r="G30" s="72">
        <f>IF(RES_hh_tes_in!G30=0,0,1000*11630*RES_hh_tes_in!G30/RES_hh_num_in!G30)</f>
        <v>0</v>
      </c>
      <c r="H30" s="72">
        <f>IF(RES_hh_tes_in!H30=0,0,1000*11630*RES_hh_tes_in!H30/RES_hh_num_in!H30)</f>
        <v>0</v>
      </c>
      <c r="I30" s="72">
        <f>IF(RES_hh_tes_in!I30=0,0,1000*11630*RES_hh_tes_in!I30/RES_hh_num_in!I30)</f>
        <v>0</v>
      </c>
      <c r="J30" s="72">
        <f>IF(RES_hh_tes_in!J30=0,0,1000*11630*RES_hh_tes_in!J30/RES_hh_num_in!J30)</f>
        <v>0</v>
      </c>
      <c r="K30" s="72">
        <f>IF(RES_hh_tes_in!K30=0,0,1000*11630*RES_hh_tes_in!K30/RES_hh_num_in!K30)</f>
        <v>0</v>
      </c>
      <c r="L30" s="72">
        <f>IF(RES_hh_tes_in!L30=0,0,1000*11630*RES_hh_tes_in!L30/RES_hh_num_in!L30)</f>
        <v>0</v>
      </c>
      <c r="M30" s="72">
        <f>IF(RES_hh_tes_in!M30=0,0,1000*11630*RES_hh_tes_in!M30/RES_hh_num_in!M30)</f>
        <v>0</v>
      </c>
      <c r="N30" s="72">
        <f>IF(RES_hh_tes_in!N30=0,0,1000*11630*RES_hh_tes_in!N30/RES_hh_num_in!N30)</f>
        <v>0</v>
      </c>
      <c r="O30" s="72">
        <f>IF(RES_hh_tes_in!O30=0,0,1000*11630*RES_hh_tes_in!O30/RES_hh_num_in!O30)</f>
        <v>0</v>
      </c>
      <c r="P30" s="72">
        <f>IF(RES_hh_tes_in!P30=0,0,1000*11630*RES_hh_tes_in!P30/RES_hh_num_in!P30)</f>
        <v>0</v>
      </c>
      <c r="Q30" s="72">
        <f>IF(RES_hh_tes_in!Q30=0,0,1000*11630*RES_hh_tes_in!Q30/RES_hh_num_in!Q30)</f>
        <v>0</v>
      </c>
      <c r="R30" s="72">
        <f>IF(RES_hh_tes_in!R30=0,0,1000*11630*RES_hh_tes_in!R30/RES_hh_num_in!R30)</f>
        <v>0</v>
      </c>
      <c r="S30" s="72">
        <f>IF(RES_hh_tes_in!S30=0,0,1000*11630*RES_hh_tes_in!S30/RES_hh_num_in!S30)</f>
        <v>0</v>
      </c>
      <c r="T30" s="72">
        <f>IF(RES_hh_tes_in!T30=0,0,1000*11630*RES_hh_tes_in!T30/RES_hh_num_in!T30)</f>
        <v>0</v>
      </c>
      <c r="U30" s="72">
        <f>IF(RES_hh_tes_in!U30=0,0,1000*11630*RES_hh_tes_in!U30/RES_hh_num_in!U30)</f>
        <v>0</v>
      </c>
      <c r="V30" s="72">
        <f>IF(RES_hh_tes_in!V30=0,0,1000*11630*RES_hh_tes_in!V30/RES_hh_num_in!V30)</f>
        <v>0</v>
      </c>
      <c r="W30" s="72">
        <f>IF(RES_hh_tes_in!W30=0,0,1000*11630*RES_hh_tes_in!W30/RES_hh_num_in!W30)</f>
        <v>0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716.26370309622132</v>
      </c>
      <c r="D32" s="77">
        <f>IF(RES_hh_tes_in!D32=0,0,1000*11630*RES_hh_tes_in!D32/RES_hh_num_in!D32)</f>
        <v>734.99036630903936</v>
      </c>
      <c r="E32" s="77">
        <f>IF(RES_hh_tes_in!E32=0,0,1000*11630*RES_hh_tes_in!E32/RES_hh_num_in!E32)</f>
        <v>700.56850313173925</v>
      </c>
      <c r="F32" s="77">
        <f>IF(RES_hh_tes_in!F32=0,0,1000*11630*RES_hh_tes_in!F32/RES_hh_num_in!F32)</f>
        <v>733.98717108794972</v>
      </c>
      <c r="G32" s="77">
        <f>IF(RES_hh_tes_in!G32=0,0,1000*11630*RES_hh_tes_in!G32/RES_hh_num_in!G32)</f>
        <v>708.96521462013993</v>
      </c>
      <c r="H32" s="77">
        <f>IF(RES_hh_tes_in!H32=0,0,1000*11630*RES_hh_tes_in!H32/RES_hh_num_in!H32)</f>
        <v>675.68895178272942</v>
      </c>
      <c r="I32" s="77">
        <f>IF(RES_hh_tes_in!I32=0,0,1000*11630*RES_hh_tes_in!I32/RES_hh_num_in!I32)</f>
        <v>617.5074020657031</v>
      </c>
      <c r="J32" s="77">
        <f>IF(RES_hh_tes_in!J32=0,0,1000*11630*RES_hh_tes_in!J32/RES_hh_num_in!J32)</f>
        <v>576.62134254222462</v>
      </c>
      <c r="K32" s="77">
        <f>IF(RES_hh_tes_in!K32=0,0,1000*11630*RES_hh_tes_in!K32/RES_hh_num_in!K32)</f>
        <v>598.80195981968041</v>
      </c>
      <c r="L32" s="77">
        <f>IF(RES_hh_tes_in!L32=0,0,1000*11630*RES_hh_tes_in!L32/RES_hh_num_in!L32)</f>
        <v>572.4406387060933</v>
      </c>
      <c r="M32" s="77">
        <f>IF(RES_hh_tes_in!M32=0,0,1000*11630*RES_hh_tes_in!M32/RES_hh_num_in!M32)</f>
        <v>640.96644742623835</v>
      </c>
      <c r="N32" s="77">
        <f>IF(RES_hh_tes_in!N32=0,0,1000*11630*RES_hh_tes_in!N32/RES_hh_num_in!N32)</f>
        <v>483.93662800452239</v>
      </c>
      <c r="O32" s="77">
        <f>IF(RES_hh_tes_in!O32=0,0,1000*11630*RES_hh_tes_in!O32/RES_hh_num_in!O32)</f>
        <v>529.88346816754142</v>
      </c>
      <c r="P32" s="77">
        <f>IF(RES_hh_tes_in!P32=0,0,1000*11630*RES_hh_tes_in!P32/RES_hh_num_in!P32)</f>
        <v>653.7296242472662</v>
      </c>
      <c r="Q32" s="77">
        <f>IF(RES_hh_tes_in!Q32=0,0,1000*11630*RES_hh_tes_in!Q32/RES_hh_num_in!Q32)</f>
        <v>581.78371110865089</v>
      </c>
      <c r="R32" s="77">
        <f>IF(RES_hh_tes_in!R32=0,0,1000*11630*RES_hh_tes_in!R32/RES_hh_num_in!R32)</f>
        <v>575.23000124744817</v>
      </c>
      <c r="S32" s="77">
        <f>IF(RES_hh_tes_in!S32=0,0,1000*11630*RES_hh_tes_in!S32/RES_hh_num_in!S32)</f>
        <v>644.00575972337367</v>
      </c>
      <c r="T32" s="77">
        <f>IF(RES_hh_tes_in!T32=0,0,1000*11630*RES_hh_tes_in!T32/RES_hh_num_in!T32)</f>
        <v>545.44658235241013</v>
      </c>
      <c r="U32" s="77">
        <f>IF(RES_hh_tes_in!U32=0,0,1000*11630*RES_hh_tes_in!U32/RES_hh_num_in!U32)</f>
        <v>683.51113653299569</v>
      </c>
      <c r="V32" s="77">
        <f>IF(RES_hh_tes_in!V32=0,0,1000*11630*RES_hh_tes_in!V32/RES_hh_num_in!V32)</f>
        <v>765.77243003176625</v>
      </c>
      <c r="W32" s="77">
        <f>IF(RES_hh_tes_in!W32=0,0,1000*11630*RES_hh_tes_in!W32/RES_hh_num_in!W32)</f>
        <v>690.19861037841747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2059.9948970582641</v>
      </c>
      <c r="D3" s="65">
        <f>IF(RES_hh_emi_in!D3=0,0,1000000*RES_hh_emi_in!D3/RES_hh_num_in!D3)</f>
        <v>1934.1528224069266</v>
      </c>
      <c r="E3" s="65">
        <f>IF(RES_hh_emi_in!E3=0,0,1000000*RES_hh_emi_in!E3/RES_hh_num_in!E3)</f>
        <v>1990.8317274858273</v>
      </c>
      <c r="F3" s="65">
        <f>IF(RES_hh_emi_in!F3=0,0,1000000*RES_hh_emi_in!F3/RES_hh_num_in!F3)</f>
        <v>1699.9554913304216</v>
      </c>
      <c r="G3" s="65">
        <f>IF(RES_hh_emi_in!G3=0,0,1000000*RES_hh_emi_in!G3/RES_hh_num_in!G3)</f>
        <v>1409.6090179414116</v>
      </c>
      <c r="H3" s="65">
        <f>IF(RES_hh_emi_in!H3=0,0,1000000*RES_hh_emi_in!H3/RES_hh_num_in!H3)</f>
        <v>1496.5700983896609</v>
      </c>
      <c r="I3" s="65">
        <f>IF(RES_hh_emi_in!I3=0,0,1000000*RES_hh_emi_in!I3/RES_hh_num_in!I3)</f>
        <v>1346.3769013446627</v>
      </c>
      <c r="J3" s="65">
        <f>IF(RES_hh_emi_in!J3=0,0,1000000*RES_hh_emi_in!J3/RES_hh_num_in!J3)</f>
        <v>1172.3696625648111</v>
      </c>
      <c r="K3" s="65">
        <f>IF(RES_hh_emi_in!K3=0,0,1000000*RES_hh_emi_in!K3/RES_hh_num_in!K3)</f>
        <v>1158.2439424980673</v>
      </c>
      <c r="L3" s="65">
        <f>IF(RES_hh_emi_in!L3=0,0,1000000*RES_hh_emi_in!L3/RES_hh_num_in!L3)</f>
        <v>1096.0753242230105</v>
      </c>
      <c r="M3" s="65">
        <f>IF(RES_hh_emi_in!M3=0,0,1000000*RES_hh_emi_in!M3/RES_hh_num_in!M3)</f>
        <v>1146.5057004226483</v>
      </c>
      <c r="N3" s="65">
        <f>IF(RES_hh_emi_in!N3=0,0,1000000*RES_hh_emi_in!N3/RES_hh_num_in!N3)</f>
        <v>1063.9739676665274</v>
      </c>
      <c r="O3" s="65">
        <f>IF(RES_hh_emi_in!O3=0,0,1000000*RES_hh_emi_in!O3/RES_hh_num_in!O3)</f>
        <v>723.07532551389613</v>
      </c>
      <c r="P3" s="65">
        <f>IF(RES_hh_emi_in!P3=0,0,1000000*RES_hh_emi_in!P3/RES_hh_num_in!P3)</f>
        <v>511.34814431762089</v>
      </c>
      <c r="Q3" s="65">
        <f>IF(RES_hh_emi_in!Q3=0,0,1000000*RES_hh_emi_in!Q3/RES_hh_num_in!Q3)</f>
        <v>421.60943881249182</v>
      </c>
      <c r="R3" s="65">
        <f>IF(RES_hh_emi_in!R3=0,0,1000000*RES_hh_emi_in!R3/RES_hh_num_in!R3)</f>
        <v>372.70431956828054</v>
      </c>
      <c r="S3" s="65">
        <f>IF(RES_hh_emi_in!S3=0,0,1000000*RES_hh_emi_in!S3/RES_hh_num_in!S3)</f>
        <v>346.1238651563491</v>
      </c>
      <c r="T3" s="65">
        <f>IF(RES_hh_emi_in!T3=0,0,1000000*RES_hh_emi_in!T3/RES_hh_num_in!T3)</f>
        <v>147.49385090312128</v>
      </c>
      <c r="U3" s="65">
        <f>IF(RES_hh_emi_in!U3=0,0,1000000*RES_hh_emi_in!U3/RES_hh_num_in!U3)</f>
        <v>369.90827424553567</v>
      </c>
      <c r="V3" s="65">
        <f>IF(RES_hh_emi_in!V3=0,0,1000000*RES_hh_emi_in!V3/RES_hh_num_in!V3)</f>
        <v>556.68249563012557</v>
      </c>
      <c r="W3" s="65">
        <f>IF(RES_hh_emi_in!W3=0,0,1000000*RES_hh_emi_in!W3/RES_hh_num_in!W3)</f>
        <v>642.45139374773089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1880.4683401690374</v>
      </c>
      <c r="D4" s="69">
        <f>IF(RES_hh_emi_in!D4=0,0,1000000*RES_hh_emi_in!D4/RES_hh_num_in!D4)</f>
        <v>1743.6117899546696</v>
      </c>
      <c r="E4" s="69">
        <f>IF(RES_hh_emi_in!E4=0,0,1000000*RES_hh_emi_in!E4/RES_hh_num_in!E4)</f>
        <v>1783.9948723842931</v>
      </c>
      <c r="F4" s="69">
        <f>IF(RES_hh_emi_in!F4=0,0,1000000*RES_hh_emi_in!F4/RES_hh_num_in!F4)</f>
        <v>1497.3415694723337</v>
      </c>
      <c r="G4" s="69">
        <f>IF(RES_hh_emi_in!G4=0,0,1000000*RES_hh_emi_in!G4/RES_hh_num_in!G4)</f>
        <v>1202.6059512410181</v>
      </c>
      <c r="H4" s="69">
        <f>IF(RES_hh_emi_in!H4=0,0,1000000*RES_hh_emi_in!H4/RES_hh_num_in!H4)</f>
        <v>1285.9805972891809</v>
      </c>
      <c r="I4" s="69">
        <f>IF(RES_hh_emi_in!I4=0,0,1000000*RES_hh_emi_in!I4/RES_hh_num_in!I4)</f>
        <v>1147.4370699386625</v>
      </c>
      <c r="J4" s="69">
        <f>IF(RES_hh_emi_in!J4=0,0,1000000*RES_hh_emi_in!J4/RES_hh_num_in!J4)</f>
        <v>978.00411006135425</v>
      </c>
      <c r="K4" s="69">
        <f>IF(RES_hh_emi_in!K4=0,0,1000000*RES_hh_emi_in!K4/RES_hh_num_in!K4)</f>
        <v>992.87636743127507</v>
      </c>
      <c r="L4" s="69">
        <f>IF(RES_hh_emi_in!L4=0,0,1000000*RES_hh_emi_in!L4/RES_hh_num_in!L4)</f>
        <v>922.90061818844197</v>
      </c>
      <c r="M4" s="69">
        <f>IF(RES_hh_emi_in!M4=0,0,1000000*RES_hh_emi_in!M4/RES_hh_num_in!M4)</f>
        <v>959.43509765479757</v>
      </c>
      <c r="N4" s="69">
        <f>IF(RES_hh_emi_in!N4=0,0,1000000*RES_hh_emi_in!N4/RES_hh_num_in!N4)</f>
        <v>871.11841615122739</v>
      </c>
      <c r="O4" s="69">
        <f>IF(RES_hh_emi_in!O4=0,0,1000000*RES_hh_emi_in!O4/RES_hh_num_in!O4)</f>
        <v>583.58562902274343</v>
      </c>
      <c r="P4" s="69">
        <f>IF(RES_hh_emi_in!P4=0,0,1000000*RES_hh_emi_in!P4/RES_hh_num_in!P4)</f>
        <v>405.79516601141233</v>
      </c>
      <c r="Q4" s="69">
        <f>IF(RES_hh_emi_in!Q4=0,0,1000000*RES_hh_emi_in!Q4/RES_hh_num_in!Q4)</f>
        <v>240.33519124034214</v>
      </c>
      <c r="R4" s="69">
        <f>IF(RES_hh_emi_in!R4=0,0,1000000*RES_hh_emi_in!R4/RES_hh_num_in!R4)</f>
        <v>210.83516353038505</v>
      </c>
      <c r="S4" s="69">
        <f>IF(RES_hh_emi_in!S4=0,0,1000000*RES_hh_emi_in!S4/RES_hh_num_in!S4)</f>
        <v>184.98310656538249</v>
      </c>
      <c r="T4" s="69">
        <f>IF(RES_hh_emi_in!T4=0,0,1000000*RES_hh_emi_in!T4/RES_hh_num_in!T4)</f>
        <v>0</v>
      </c>
      <c r="U4" s="69">
        <f>IF(RES_hh_emi_in!U4=0,0,1000000*RES_hh_emi_in!U4/RES_hh_num_in!U4)</f>
        <v>167.72789229214899</v>
      </c>
      <c r="V4" s="69">
        <f>IF(RES_hh_emi_in!V4=0,0,1000000*RES_hh_emi_in!V4/RES_hh_num_in!V4)</f>
        <v>397.09872550580428</v>
      </c>
      <c r="W4" s="69">
        <f>IF(RES_hh_emi_in!W4=0,0,1000000*RES_hh_emi_in!W4/RES_hh_num_in!W4)</f>
        <v>503.55851206973944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1801.2185918971918</v>
      </c>
      <c r="D6" s="72">
        <f>IF(RES_hh_emi_in!D6=0,0,1000000*RES_hh_emi_in!D6/RES_hh_num_in!D6)</f>
        <v>1786.1276791502328</v>
      </c>
      <c r="E6" s="72">
        <f>IF(RES_hh_emi_in!E6=0,0,1000000*RES_hh_emi_in!E6/RES_hh_num_in!E6)</f>
        <v>1893.4994690008421</v>
      </c>
      <c r="F6" s="72">
        <f>IF(RES_hh_emi_in!F6=0,0,1000000*RES_hh_emi_in!F6/RES_hh_num_in!F6)</f>
        <v>1767.6829049639489</v>
      </c>
      <c r="G6" s="72">
        <f>IF(RES_hh_emi_in!G6=0,0,1000000*RES_hh_emi_in!G6/RES_hh_num_in!G6)</f>
        <v>1690.6254985355654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1059.9472513285032</v>
      </c>
      <c r="K6" s="72">
        <f>IF(RES_hh_emi_in!K6=0,0,1000000*RES_hh_emi_in!K6/RES_hh_num_in!K6)</f>
        <v>1159.1743178657123</v>
      </c>
      <c r="L6" s="72">
        <f>IF(RES_hh_emi_in!L6=0,0,1000000*RES_hh_emi_in!L6/RES_hh_num_in!L6)</f>
        <v>977.33028793018696</v>
      </c>
      <c r="M6" s="72">
        <f>IF(RES_hh_emi_in!M6=0,0,1000000*RES_hh_emi_in!M6/RES_hh_num_in!M6)</f>
        <v>1085.4803633837046</v>
      </c>
      <c r="N6" s="72">
        <f>IF(RES_hh_emi_in!N6=0,0,1000000*RES_hh_emi_in!N6/RES_hh_num_in!N6)</f>
        <v>993.67643393020251</v>
      </c>
      <c r="O6" s="72">
        <f>IF(RES_hh_emi_in!O6=0,0,1000000*RES_hh_emi_in!O6/RES_hh_num_in!O6)</f>
        <v>779.07131784445164</v>
      </c>
      <c r="P6" s="72">
        <f>IF(RES_hh_emi_in!P6=0,0,1000000*RES_hh_emi_in!P6/RES_hh_num_in!P6)</f>
        <v>663.45981926279069</v>
      </c>
      <c r="Q6" s="72">
        <f>IF(RES_hh_emi_in!Q6=0,0,1000000*RES_hh_emi_in!Q6/RES_hh_num_in!Q6)</f>
        <v>776.42805516542194</v>
      </c>
      <c r="R6" s="72">
        <f>IF(RES_hh_emi_in!R6=0,0,1000000*RES_hh_emi_in!R6/RES_hh_num_in!R6)</f>
        <v>858.58410474355912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845.11876979005069</v>
      </c>
      <c r="W6" s="72">
        <f>IF(RES_hh_emi_in!W6=0,0,1000000*RES_hh_emi_in!W6/RES_hh_num_in!W6)</f>
        <v>844.44491398403454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2212.5961490767077</v>
      </c>
      <c r="D7" s="72">
        <f>IF(RES_hh_emi_in!D7=0,0,1000000*RES_hh_emi_in!D7/RES_hh_num_in!D7)</f>
        <v>2229.8814809431378</v>
      </c>
      <c r="E7" s="72">
        <f>IF(RES_hh_emi_in!E7=0,0,1000000*RES_hh_emi_in!E7/RES_hh_num_in!E7)</f>
        <v>2220.4327430753492</v>
      </c>
      <c r="F7" s="72">
        <f>IF(RES_hh_emi_in!F7=0,0,1000000*RES_hh_emi_in!F7/RES_hh_num_in!F7)</f>
        <v>1889.1685597339722</v>
      </c>
      <c r="G7" s="72">
        <f>IF(RES_hh_emi_in!G7=0,0,1000000*RES_hh_emi_in!G7/RES_hh_num_in!G7)</f>
        <v>1538.5160054523669</v>
      </c>
      <c r="H7" s="72">
        <f>IF(RES_hh_emi_in!H7=0,0,1000000*RES_hh_emi_in!H7/RES_hh_num_in!H7)</f>
        <v>1754.1159221829587</v>
      </c>
      <c r="I7" s="72">
        <f>IF(RES_hh_emi_in!I7=0,0,1000000*RES_hh_emi_in!I7/RES_hh_num_in!I7)</f>
        <v>1574.6954583367681</v>
      </c>
      <c r="J7" s="72">
        <f>IF(RES_hh_emi_in!J7=0,0,1000000*RES_hh_emi_in!J7/RES_hh_num_in!J7)</f>
        <v>1282.5019189752136</v>
      </c>
      <c r="K7" s="72">
        <f>IF(RES_hh_emi_in!K7=0,0,1000000*RES_hh_emi_in!K7/RES_hh_num_in!K7)</f>
        <v>1395.1658728987093</v>
      </c>
      <c r="L7" s="72">
        <f>IF(RES_hh_emi_in!L7=0,0,1000000*RES_hh_emi_in!L7/RES_hh_num_in!L7)</f>
        <v>1113.4737982786455</v>
      </c>
      <c r="M7" s="72">
        <f>IF(RES_hh_emi_in!M7=0,0,1000000*RES_hh_emi_in!M7/RES_hh_num_in!M7)</f>
        <v>1249.1175763617746</v>
      </c>
      <c r="N7" s="72">
        <f>IF(RES_hh_emi_in!N7=0,0,1000000*RES_hh_emi_in!N7/RES_hh_num_in!N7)</f>
        <v>1167.9024436193333</v>
      </c>
      <c r="O7" s="72">
        <f>IF(RES_hh_emi_in!O7=0,0,1000000*RES_hh_emi_in!O7/RES_hh_num_in!O7)</f>
        <v>893.61268785423283</v>
      </c>
      <c r="P7" s="72">
        <f>IF(RES_hh_emi_in!P7=0,0,1000000*RES_hh_emi_in!P7/RES_hh_num_in!P7)</f>
        <v>744.0175608654547</v>
      </c>
      <c r="Q7" s="72">
        <f>IF(RES_hh_emi_in!Q7=0,0,1000000*RES_hh_emi_in!Q7/RES_hh_num_in!Q7)</f>
        <v>872.98771304079116</v>
      </c>
      <c r="R7" s="72">
        <f>IF(RES_hh_emi_in!R7=0,0,1000000*RES_hh_emi_in!R7/RES_hh_num_in!R7)</f>
        <v>883.02665504229401</v>
      </c>
      <c r="S7" s="72">
        <f>IF(RES_hh_emi_in!S7=0,0,1000000*RES_hh_emi_in!S7/RES_hh_num_in!S7)</f>
        <v>914.98140324089786</v>
      </c>
      <c r="T7" s="72">
        <f>IF(RES_hh_emi_in!T7=0,0,1000000*RES_hh_emi_in!T7/RES_hh_num_in!T7)</f>
        <v>0</v>
      </c>
      <c r="U7" s="72">
        <f>IF(RES_hh_emi_in!U7=0,0,1000000*RES_hh_emi_in!U7/RES_hh_num_in!U7)</f>
        <v>925.7174447585852</v>
      </c>
      <c r="V7" s="72">
        <f>IF(RES_hh_emi_in!V7=0,0,1000000*RES_hh_emi_in!V7/RES_hh_num_in!V7)</f>
        <v>955.16638689749129</v>
      </c>
      <c r="W7" s="72">
        <f>IF(RES_hh_emi_in!W7=0,0,1000000*RES_hh_emi_in!W7/RES_hh_num_in!W7)</f>
        <v>824.03368045577884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0</v>
      </c>
      <c r="D8" s="72">
        <f>IF(RES_hh_emi_in!D8=0,0,1000000*RES_hh_emi_in!D8/RES_hh_num_in!D8)</f>
        <v>0</v>
      </c>
      <c r="E8" s="72">
        <f>IF(RES_hh_emi_in!E8=0,0,1000000*RES_hh_emi_in!E8/RES_hh_num_in!E8)</f>
        <v>0</v>
      </c>
      <c r="F8" s="72">
        <f>IF(RES_hh_emi_in!F8=0,0,1000000*RES_hh_emi_in!F8/RES_hh_num_in!F8)</f>
        <v>0</v>
      </c>
      <c r="G8" s="72">
        <f>IF(RES_hh_emi_in!G8=0,0,1000000*RES_hh_emi_in!G8/RES_hh_num_in!G8)</f>
        <v>0</v>
      </c>
      <c r="H8" s="72">
        <f>IF(RES_hh_emi_in!H8=0,0,1000000*RES_hh_emi_in!H8/RES_hh_num_in!H8)</f>
        <v>0</v>
      </c>
      <c r="I8" s="72">
        <f>IF(RES_hh_emi_in!I8=0,0,1000000*RES_hh_emi_in!I8/RES_hh_num_in!I8)</f>
        <v>0</v>
      </c>
      <c r="J8" s="72">
        <f>IF(RES_hh_emi_in!J8=0,0,1000000*RES_hh_emi_in!J8/RES_hh_num_in!J8)</f>
        <v>0</v>
      </c>
      <c r="K8" s="72">
        <f>IF(RES_hh_emi_in!K8=0,0,1000000*RES_hh_emi_in!K8/RES_hh_num_in!K8)</f>
        <v>0</v>
      </c>
      <c r="L8" s="72">
        <f>IF(RES_hh_emi_in!L8=0,0,1000000*RES_hh_emi_in!L8/RES_hh_num_in!L8)</f>
        <v>0</v>
      </c>
      <c r="M8" s="72">
        <f>IF(RES_hh_emi_in!M8=0,0,1000000*RES_hh_emi_in!M8/RES_hh_num_in!M8)</f>
        <v>0</v>
      </c>
      <c r="N8" s="72">
        <f>IF(RES_hh_emi_in!N8=0,0,1000000*RES_hh_emi_in!N8/RES_hh_num_in!N8)</f>
        <v>0</v>
      </c>
      <c r="O8" s="72">
        <f>IF(RES_hh_emi_in!O8=0,0,1000000*RES_hh_emi_in!O8/RES_hh_num_in!O8)</f>
        <v>0</v>
      </c>
      <c r="P8" s="72">
        <f>IF(RES_hh_emi_in!P8=0,0,1000000*RES_hh_emi_in!P8/RES_hh_num_in!P8)</f>
        <v>0</v>
      </c>
      <c r="Q8" s="72">
        <f>IF(RES_hh_emi_in!Q8=0,0,1000000*RES_hh_emi_in!Q8/RES_hh_num_in!Q8)</f>
        <v>0</v>
      </c>
      <c r="R8" s="72">
        <f>IF(RES_hh_emi_in!R8=0,0,1000000*RES_hh_emi_in!R8/RES_hh_num_in!R8)</f>
        <v>0</v>
      </c>
      <c r="S8" s="72">
        <f>IF(RES_hh_emi_in!S8=0,0,1000000*RES_hh_emi_in!S8/RES_hh_num_in!S8)</f>
        <v>0</v>
      </c>
      <c r="T8" s="72">
        <f>IF(RES_hh_emi_in!T8=0,0,1000000*RES_hh_emi_in!T8/RES_hh_num_in!T8)</f>
        <v>0</v>
      </c>
      <c r="U8" s="72">
        <f>IF(RES_hh_emi_in!U8=0,0,1000000*RES_hh_emi_in!U8/RES_hh_num_in!U8)</f>
        <v>0</v>
      </c>
      <c r="V8" s="72">
        <f>IF(RES_hh_emi_in!V8=0,0,1000000*RES_hh_emi_in!V8/RES_hh_num_in!V8)</f>
        <v>0</v>
      </c>
      <c r="W8" s="72">
        <f>IF(RES_hh_emi_in!W8=0,0,1000000*RES_hh_emi_in!W8/RES_hh_num_in!W8)</f>
        <v>0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20.924519311290016</v>
      </c>
      <c r="D17" s="69">
        <f>IF(RES_hh_emi_in!D17=0,0,1000000*RES_hh_emi_in!D17/RES_hh_num_in!D17)</f>
        <v>20.948948616400454</v>
      </c>
      <c r="E17" s="69">
        <f>IF(RES_hh_emi_in!E17=0,0,1000000*RES_hh_emi_in!E17/RES_hh_num_in!E17)</f>
        <v>20.806086559237432</v>
      </c>
      <c r="F17" s="69">
        <f>IF(RES_hh_emi_in!F17=0,0,1000000*RES_hh_emi_in!F17/RES_hh_num_in!F17)</f>
        <v>20.920057701831691</v>
      </c>
      <c r="G17" s="69">
        <f>IF(RES_hh_emi_in!G17=0,0,1000000*RES_hh_emi_in!G17/RES_hh_num_in!G17)</f>
        <v>23.334626984365315</v>
      </c>
      <c r="H17" s="69">
        <f>IF(RES_hh_emi_in!H17=0,0,1000000*RES_hh_emi_in!H17/RES_hh_num_in!H17)</f>
        <v>32.202762602250253</v>
      </c>
      <c r="I17" s="69">
        <f>IF(RES_hh_emi_in!I17=0,0,1000000*RES_hh_emi_in!I17/RES_hh_num_in!I17)</f>
        <v>18.887190343727614</v>
      </c>
      <c r="J17" s="69">
        <f>IF(RES_hh_emi_in!J17=0,0,1000000*RES_hh_emi_in!J17/RES_hh_num_in!J17)</f>
        <v>32.828947592745088</v>
      </c>
      <c r="K17" s="69">
        <f>IF(RES_hh_emi_in!K17=0,0,1000000*RES_hh_emi_in!K17/RES_hh_num_in!K17)</f>
        <v>30.854369964326356</v>
      </c>
      <c r="L17" s="69">
        <f>IF(RES_hh_emi_in!L17=0,0,1000000*RES_hh_emi_in!L17/RES_hh_num_in!L17)</f>
        <v>30.832000606801277</v>
      </c>
      <c r="M17" s="69">
        <f>IF(RES_hh_emi_in!M17=0,0,1000000*RES_hh_emi_in!M17/RES_hh_num_in!M17)</f>
        <v>35.406294945372224</v>
      </c>
      <c r="N17" s="69">
        <f>IF(RES_hh_emi_in!N17=0,0,1000000*RES_hh_emi_in!N17/RES_hh_num_in!N17)</f>
        <v>39.382834166240769</v>
      </c>
      <c r="O17" s="69">
        <f>IF(RES_hh_emi_in!O17=0,0,1000000*RES_hh_emi_in!O17/RES_hh_num_in!O17)</f>
        <v>17.826821857696959</v>
      </c>
      <c r="P17" s="69">
        <f>IF(RES_hh_emi_in!P17=0,0,1000000*RES_hh_emi_in!P17/RES_hh_num_in!P17)</f>
        <v>1.0142406641575008</v>
      </c>
      <c r="Q17" s="69">
        <f>IF(RES_hh_emi_in!Q17=0,0,1000000*RES_hh_emi_in!Q17/RES_hh_num_in!Q17)</f>
        <v>51.255862453326351</v>
      </c>
      <c r="R17" s="69">
        <f>IF(RES_hh_emi_in!R17=0,0,1000000*RES_hh_emi_in!R17/RES_hh_num_in!R17)</f>
        <v>28.124729177370448</v>
      </c>
      <c r="S17" s="69">
        <f>IF(RES_hh_emi_in!S17=0,0,1000000*RES_hh_emi_in!S17/RES_hh_num_in!S17)</f>
        <v>28.639665022773713</v>
      </c>
      <c r="T17" s="69">
        <f>IF(RES_hh_emi_in!T17=0,0,1000000*RES_hh_emi_in!T17/RES_hh_num_in!T17)</f>
        <v>24.154614723874406</v>
      </c>
      <c r="U17" s="69">
        <f>IF(RES_hh_emi_in!U17=0,0,1000000*RES_hh_emi_in!U17/RES_hh_num_in!U17)</f>
        <v>47.922929587023297</v>
      </c>
      <c r="V17" s="69">
        <f>IF(RES_hh_emi_in!V17=0,0,1000000*RES_hh_emi_in!V17/RES_hh_num_in!V17)</f>
        <v>37.030428011695086</v>
      </c>
      <c r="W17" s="69">
        <f>IF(RES_hh_emi_in!W17=0,0,1000000*RES_hh_emi_in!W17/RES_hh_num_in!W17)</f>
        <v>33.712027317585132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899.64268569629792</v>
      </c>
      <c r="D19" s="72">
        <f>IF(RES_hh_emi_in!D19=0,0,1000000*RES_hh_emi_in!D19/RES_hh_num_in!D19)</f>
        <v>1062.1505796658653</v>
      </c>
      <c r="E19" s="72">
        <f>IF(RES_hh_emi_in!E19=0,0,1000000*RES_hh_emi_in!E19/RES_hh_num_in!E19)</f>
        <v>1114.5876653257799</v>
      </c>
      <c r="F19" s="72">
        <f>IF(RES_hh_emi_in!F19=0,0,1000000*RES_hh_emi_in!F19/RES_hh_num_in!F19)</f>
        <v>1135.7110305355829</v>
      </c>
      <c r="G19" s="72">
        <f>IF(RES_hh_emi_in!G19=0,0,1000000*RES_hh_emi_in!G19/RES_hh_num_in!G19)</f>
        <v>1233.7527734519724</v>
      </c>
      <c r="H19" s="72">
        <f>IF(RES_hh_emi_in!H19=0,0,1000000*RES_hh_emi_in!H19/RES_hh_num_in!H19)</f>
        <v>1175.4966951702388</v>
      </c>
      <c r="I19" s="72">
        <f>IF(RES_hh_emi_in!I19=0,0,1000000*RES_hh_emi_in!I19/RES_hh_num_in!I19)</f>
        <v>1161.4475131602312</v>
      </c>
      <c r="J19" s="72">
        <f>IF(RES_hh_emi_in!J19=0,0,1000000*RES_hh_emi_in!J19/RES_hh_num_in!J19)</f>
        <v>1218.2482314215774</v>
      </c>
      <c r="K19" s="72">
        <f>IF(RES_hh_emi_in!K19=0,0,1000000*RES_hh_emi_in!K19/RES_hh_num_in!K19)</f>
        <v>1242.0174702341606</v>
      </c>
      <c r="L19" s="72">
        <f>IF(RES_hh_emi_in!L19=0,0,1000000*RES_hh_emi_in!L19/RES_hh_num_in!L19)</f>
        <v>1212.1530822597599</v>
      </c>
      <c r="M19" s="72">
        <f>IF(RES_hh_emi_in!M19=0,0,1000000*RES_hh_emi_in!M19/RES_hh_num_in!M19)</f>
        <v>1165.5723415526038</v>
      </c>
      <c r="N19" s="72">
        <f>IF(RES_hh_emi_in!N19=0,0,1000000*RES_hh_emi_in!N19/RES_hh_num_in!N19)</f>
        <v>954.10922610900786</v>
      </c>
      <c r="O19" s="72">
        <f>IF(RES_hh_emi_in!O19=0,0,1000000*RES_hh_emi_in!O19/RES_hh_num_in!O19)</f>
        <v>394.51267990505988</v>
      </c>
      <c r="P19" s="72">
        <f>IF(RES_hh_emi_in!P19=0,0,1000000*RES_hh_emi_in!P19/RES_hh_num_in!P19)</f>
        <v>113.2964611183874</v>
      </c>
      <c r="Q19" s="72">
        <f>IF(RES_hh_emi_in!Q19=0,0,1000000*RES_hh_emi_in!Q19/RES_hh_num_in!Q19)</f>
        <v>969.57748847564017</v>
      </c>
      <c r="R19" s="72">
        <f>IF(RES_hh_emi_in!R19=0,0,1000000*RES_hh_emi_in!R19/RES_hh_num_in!R19)</f>
        <v>943.70600884773592</v>
      </c>
      <c r="S19" s="72">
        <f>IF(RES_hh_emi_in!S19=0,0,1000000*RES_hh_emi_in!S19/RES_hh_num_in!S19)</f>
        <v>930.45881294494006</v>
      </c>
      <c r="T19" s="72">
        <f>IF(RES_hh_emi_in!T19=0,0,1000000*RES_hh_emi_in!T19/RES_hh_num_in!T19)</f>
        <v>895.77513211811549</v>
      </c>
      <c r="U19" s="72">
        <f>IF(RES_hh_emi_in!U19=0,0,1000000*RES_hh_emi_in!U19/RES_hh_num_in!U19)</f>
        <v>827.94391997312459</v>
      </c>
      <c r="V19" s="72">
        <f>IF(RES_hh_emi_in!V19=0,0,1000000*RES_hh_emi_in!V19/RES_hh_num_in!V19)</f>
        <v>668.61024596610241</v>
      </c>
      <c r="W19" s="72">
        <f>IF(RES_hh_emi_in!W19=0,0,1000000*RES_hh_emi_in!W19/RES_hh_num_in!W19)</f>
        <v>578.6290256208855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999.53620539978704</v>
      </c>
      <c r="D20" s="72">
        <f>IF(RES_hh_emi_in!D20=0,0,1000000*RES_hh_emi_in!D20/RES_hh_num_in!D20)</f>
        <v>1230.5288532887589</v>
      </c>
      <c r="E20" s="72">
        <f>IF(RES_hh_emi_in!E20=0,0,1000000*RES_hh_emi_in!E20/RES_hh_num_in!E20)</f>
        <v>1332.5164341392945</v>
      </c>
      <c r="F20" s="72">
        <f>IF(RES_hh_emi_in!F20=0,0,1000000*RES_hh_emi_in!F20/RES_hh_num_in!F20)</f>
        <v>1330.2618933700401</v>
      </c>
      <c r="G20" s="72">
        <f>IF(RES_hh_emi_in!G20=0,0,1000000*RES_hh_emi_in!G20/RES_hh_num_in!G20)</f>
        <v>1364.8405454294009</v>
      </c>
      <c r="H20" s="72">
        <f>IF(RES_hh_emi_in!H20=0,0,1000000*RES_hh_emi_in!H20/RES_hh_num_in!H20)</f>
        <v>1533.5724398597026</v>
      </c>
      <c r="I20" s="72">
        <f>IF(RES_hh_emi_in!I20=0,0,1000000*RES_hh_emi_in!I20/RES_hh_num_in!I20)</f>
        <v>1492.146382618813</v>
      </c>
      <c r="J20" s="72">
        <f>IF(RES_hh_emi_in!J20=0,0,1000000*RES_hh_emi_in!J20/RES_hh_num_in!J20)</f>
        <v>1477.7652233872609</v>
      </c>
      <c r="K20" s="72">
        <f>IF(RES_hh_emi_in!K20=0,0,1000000*RES_hh_emi_in!K20/RES_hh_num_in!K20)</f>
        <v>1475.4686737303132</v>
      </c>
      <c r="L20" s="72">
        <f>IF(RES_hh_emi_in!L20=0,0,1000000*RES_hh_emi_in!L20/RES_hh_num_in!L20)</f>
        <v>1384.1842441658757</v>
      </c>
      <c r="M20" s="72">
        <f>IF(RES_hh_emi_in!M20=0,0,1000000*RES_hh_emi_in!M20/RES_hh_num_in!M20)</f>
        <v>1370.9586666949929</v>
      </c>
      <c r="N20" s="72">
        <f>IF(RES_hh_emi_in!N20=0,0,1000000*RES_hh_emi_in!N20/RES_hh_num_in!N20)</f>
        <v>1150.6900920947651</v>
      </c>
      <c r="O20" s="72">
        <f>IF(RES_hh_emi_in!O20=0,0,1000000*RES_hh_emi_in!O20/RES_hh_num_in!O20)</f>
        <v>507.61804512885226</v>
      </c>
      <c r="P20" s="72">
        <f>IF(RES_hh_emi_in!P20=0,0,1000000*RES_hh_emi_in!P20/RES_hh_num_in!P20)</f>
        <v>13.622076220478121</v>
      </c>
      <c r="Q20" s="72">
        <f>IF(RES_hh_emi_in!Q20=0,0,1000000*RES_hh_emi_in!Q20/RES_hh_num_in!Q20)</f>
        <v>1202.7846742293777</v>
      </c>
      <c r="R20" s="72">
        <f>IF(RES_hh_emi_in!R20=0,0,1000000*RES_hh_emi_in!R20/RES_hh_num_in!R20)</f>
        <v>1127.8150272059629</v>
      </c>
      <c r="S20" s="72">
        <f>IF(RES_hh_emi_in!S20=0,0,1000000*RES_hh_emi_in!S20/RES_hh_num_in!S20)</f>
        <v>1102.0481752502917</v>
      </c>
      <c r="T20" s="72">
        <f>IF(RES_hh_emi_in!T20=0,0,1000000*RES_hh_emi_in!T20/RES_hh_num_in!T20)</f>
        <v>0</v>
      </c>
      <c r="U20" s="72">
        <f>IF(RES_hh_emi_in!U20=0,0,1000000*RES_hh_emi_in!U20/RES_hh_num_in!U20)</f>
        <v>1230.1243370262041</v>
      </c>
      <c r="V20" s="72">
        <f>IF(RES_hh_emi_in!V20=0,0,1000000*RES_hh_emi_in!V20/RES_hh_num_in!V20)</f>
        <v>1226.9655301051096</v>
      </c>
      <c r="W20" s="72">
        <f>IF(RES_hh_emi_in!W20=0,0,1000000*RES_hh_emi_in!W20/RES_hh_num_in!W20)</f>
        <v>1024.4081961590034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0</v>
      </c>
      <c r="D21" s="72">
        <f>IF(RES_hh_emi_in!D21=0,0,1000000*RES_hh_emi_in!D21/RES_hh_num_in!D21)</f>
        <v>0</v>
      </c>
      <c r="E21" s="72">
        <f>IF(RES_hh_emi_in!E21=0,0,1000000*RES_hh_emi_in!E21/RES_hh_num_in!E21)</f>
        <v>0</v>
      </c>
      <c r="F21" s="72">
        <f>IF(RES_hh_emi_in!F21=0,0,1000000*RES_hh_emi_in!F21/RES_hh_num_in!F21)</f>
        <v>0</v>
      </c>
      <c r="G21" s="72">
        <f>IF(RES_hh_emi_in!G21=0,0,1000000*RES_hh_emi_in!G21/RES_hh_num_in!G21)</f>
        <v>0</v>
      </c>
      <c r="H21" s="72">
        <f>IF(RES_hh_emi_in!H21=0,0,1000000*RES_hh_emi_in!H21/RES_hh_num_in!H21)</f>
        <v>0</v>
      </c>
      <c r="I21" s="72">
        <f>IF(RES_hh_emi_in!I21=0,0,1000000*RES_hh_emi_in!I21/RES_hh_num_in!I21)</f>
        <v>0</v>
      </c>
      <c r="J21" s="72">
        <f>IF(RES_hh_emi_in!J21=0,0,1000000*RES_hh_emi_in!J21/RES_hh_num_in!J21)</f>
        <v>0</v>
      </c>
      <c r="K21" s="72">
        <f>IF(RES_hh_emi_in!K21=0,0,1000000*RES_hh_emi_in!K21/RES_hh_num_in!K21)</f>
        <v>0</v>
      </c>
      <c r="L21" s="72">
        <f>IF(RES_hh_emi_in!L21=0,0,1000000*RES_hh_emi_in!L21/RES_hh_num_in!L21)</f>
        <v>0</v>
      </c>
      <c r="M21" s="72">
        <f>IF(RES_hh_emi_in!M21=0,0,1000000*RES_hh_emi_in!M21/RES_hh_num_in!M21)</f>
        <v>0</v>
      </c>
      <c r="N21" s="72">
        <f>IF(RES_hh_emi_in!N21=0,0,1000000*RES_hh_emi_in!N21/RES_hh_num_in!N21)</f>
        <v>0</v>
      </c>
      <c r="O21" s="72">
        <f>IF(RES_hh_emi_in!O21=0,0,1000000*RES_hh_emi_in!O21/RES_hh_num_in!O21)</f>
        <v>0</v>
      </c>
      <c r="P21" s="72">
        <f>IF(RES_hh_emi_in!P21=0,0,1000000*RES_hh_emi_in!P21/RES_hh_num_in!P21)</f>
        <v>0</v>
      </c>
      <c r="Q21" s="72">
        <f>IF(RES_hh_emi_in!Q21=0,0,1000000*RES_hh_emi_in!Q21/RES_hh_num_in!Q21)</f>
        <v>0</v>
      </c>
      <c r="R21" s="72">
        <f>IF(RES_hh_emi_in!R21=0,0,1000000*RES_hh_emi_in!R21/RES_hh_num_in!R21)</f>
        <v>0</v>
      </c>
      <c r="S21" s="72">
        <f>IF(RES_hh_emi_in!S21=0,0,1000000*RES_hh_emi_in!S21/RES_hh_num_in!S21)</f>
        <v>0</v>
      </c>
      <c r="T21" s="72">
        <f>IF(RES_hh_emi_in!T21=0,0,1000000*RES_hh_emi_in!T21/RES_hh_num_in!T21)</f>
        <v>0</v>
      </c>
      <c r="U21" s="72">
        <f>IF(RES_hh_emi_in!U21=0,0,1000000*RES_hh_emi_in!U21/RES_hh_num_in!U21)</f>
        <v>0</v>
      </c>
      <c r="V21" s="72">
        <f>IF(RES_hh_emi_in!V21=0,0,1000000*RES_hh_emi_in!V21/RES_hh_num_in!V21)</f>
        <v>0</v>
      </c>
      <c r="W21" s="72">
        <f>IF(RES_hh_emi_in!W21=0,0,1000000*RES_hh_emi_in!W21/RES_hh_num_in!W21)</f>
        <v>0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158.60203757793644</v>
      </c>
      <c r="D27" s="69">
        <f>IF(RES_hh_emi_in!D27=0,0,1000000*RES_hh_emi_in!D27/RES_hh_num_in!D27)</f>
        <v>169.59208383585664</v>
      </c>
      <c r="E27" s="69">
        <f>IF(RES_hh_emi_in!E27=0,0,1000000*RES_hh_emi_in!E27/RES_hh_num_in!E27)</f>
        <v>186.03076854229684</v>
      </c>
      <c r="F27" s="69">
        <f>IF(RES_hh_emi_in!F27=0,0,1000000*RES_hh_emi_in!F27/RES_hh_num_in!F27)</f>
        <v>181.69386415625604</v>
      </c>
      <c r="G27" s="69">
        <f>IF(RES_hh_emi_in!G27=0,0,1000000*RES_hh_emi_in!G27/RES_hh_num_in!G27)</f>
        <v>183.66843971602788</v>
      </c>
      <c r="H27" s="69">
        <f>IF(RES_hh_emi_in!H27=0,0,1000000*RES_hh_emi_in!H27/RES_hh_num_in!H27)</f>
        <v>178.38673849822976</v>
      </c>
      <c r="I27" s="69">
        <f>IF(RES_hh_emi_in!I27=0,0,1000000*RES_hh_emi_in!I27/RES_hh_num_in!I27)</f>
        <v>180.05264106227258</v>
      </c>
      <c r="J27" s="69">
        <f>IF(RES_hh_emi_in!J27=0,0,1000000*RES_hh_emi_in!J27/RES_hh_num_in!J27)</f>
        <v>161.53660491071182</v>
      </c>
      <c r="K27" s="69">
        <f>IF(RES_hh_emi_in!K27=0,0,1000000*RES_hh_emi_in!K27/RES_hh_num_in!K27)</f>
        <v>134.51320510246569</v>
      </c>
      <c r="L27" s="69">
        <f>IF(RES_hh_emi_in!L27=0,0,1000000*RES_hh_emi_in!L27/RES_hh_num_in!L27)</f>
        <v>142.3427054277673</v>
      </c>
      <c r="M27" s="69">
        <f>IF(RES_hh_emi_in!M27=0,0,1000000*RES_hh_emi_in!M27/RES_hh_num_in!M27)</f>
        <v>151.66430782247838</v>
      </c>
      <c r="N27" s="69">
        <f>IF(RES_hh_emi_in!N27=0,0,1000000*RES_hh_emi_in!N27/RES_hh_num_in!N27)</f>
        <v>153.47271734905925</v>
      </c>
      <c r="O27" s="69">
        <f>IF(RES_hh_emi_in!O27=0,0,1000000*RES_hh_emi_in!O27/RES_hh_num_in!O27)</f>
        <v>121.66287463345564</v>
      </c>
      <c r="P27" s="69">
        <f>IF(RES_hh_emi_in!P27=0,0,1000000*RES_hh_emi_in!P27/RES_hh_num_in!P27)</f>
        <v>104.53873764205103</v>
      </c>
      <c r="Q27" s="69">
        <f>IF(RES_hh_emi_in!Q27=0,0,1000000*RES_hh_emi_in!Q27/RES_hh_num_in!Q27)</f>
        <v>130.01838511882335</v>
      </c>
      <c r="R27" s="69">
        <f>IF(RES_hh_emi_in!R27=0,0,1000000*RES_hh_emi_in!R27/RES_hh_num_in!R27)</f>
        <v>133.7444268605251</v>
      </c>
      <c r="S27" s="69">
        <f>IF(RES_hh_emi_in!S27=0,0,1000000*RES_hh_emi_in!S27/RES_hh_num_in!S27)</f>
        <v>132.50109356819294</v>
      </c>
      <c r="T27" s="69">
        <f>IF(RES_hh_emi_in!T27=0,0,1000000*RES_hh_emi_in!T27/RES_hh_num_in!T27)</f>
        <v>123.33923617924687</v>
      </c>
      <c r="U27" s="69">
        <f>IF(RES_hh_emi_in!U27=0,0,1000000*RES_hh_emi_in!U27/RES_hh_num_in!U27)</f>
        <v>154.25745236636334</v>
      </c>
      <c r="V27" s="69">
        <f>IF(RES_hh_emi_in!V27=0,0,1000000*RES_hh_emi_in!V27/RES_hh_num_in!V27)</f>
        <v>122.55334211262623</v>
      </c>
      <c r="W27" s="69">
        <f>IF(RES_hh_emi_in!W27=0,0,1000000*RES_hh_emi_in!W27/RES_hh_num_in!W27)</f>
        <v>105.18085436040634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284.37448452737016</v>
      </c>
      <c r="D29" s="72">
        <f>IF(RES_hh_emi_in!D29=0,0,1000000*RES_hh_emi_in!D29/RES_hh_num_in!D29)</f>
        <v>285.25075766921782</v>
      </c>
      <c r="E29" s="72">
        <f>IF(RES_hh_emi_in!E29=0,0,1000000*RES_hh_emi_in!E29/RES_hh_num_in!E29)</f>
        <v>296.83656472103235</v>
      </c>
      <c r="F29" s="72">
        <f>IF(RES_hh_emi_in!F29=0,0,1000000*RES_hh_emi_in!F29/RES_hh_num_in!F29)</f>
        <v>303.28003574323964</v>
      </c>
      <c r="G29" s="72">
        <f>IF(RES_hh_emi_in!G29=0,0,1000000*RES_hh_emi_in!G29/RES_hh_num_in!G29)</f>
        <v>291.36129759205397</v>
      </c>
      <c r="H29" s="72">
        <f>IF(RES_hh_emi_in!H29=0,0,1000000*RES_hh_emi_in!H29/RES_hh_num_in!H29)</f>
        <v>261.9759606516667</v>
      </c>
      <c r="I29" s="72">
        <f>IF(RES_hh_emi_in!I29=0,0,1000000*RES_hh_emi_in!I29/RES_hh_num_in!I29)</f>
        <v>264.91658558571407</v>
      </c>
      <c r="J29" s="72">
        <f>IF(RES_hh_emi_in!J29=0,0,1000000*RES_hh_emi_in!J29/RES_hh_num_in!J29)</f>
        <v>239.86965672474471</v>
      </c>
      <c r="K29" s="72">
        <f>IF(RES_hh_emi_in!K29=0,0,1000000*RES_hh_emi_in!K29/RES_hh_num_in!K29)</f>
        <v>236.4121036122431</v>
      </c>
      <c r="L29" s="72">
        <f>IF(RES_hh_emi_in!L29=0,0,1000000*RES_hh_emi_in!L29/RES_hh_num_in!L29)</f>
        <v>230.57834877895272</v>
      </c>
      <c r="M29" s="72">
        <f>IF(RES_hh_emi_in!M29=0,0,1000000*RES_hh_emi_in!M29/RES_hh_num_in!M29)</f>
        <v>236.68168080925975</v>
      </c>
      <c r="N29" s="72">
        <f>IF(RES_hh_emi_in!N29=0,0,1000000*RES_hh_emi_in!N29/RES_hh_num_in!N29)</f>
        <v>225.1757360414851</v>
      </c>
      <c r="O29" s="72">
        <f>IF(RES_hh_emi_in!O29=0,0,1000000*RES_hh_emi_in!O29/RES_hh_num_in!O29)</f>
        <v>226.39099016042297</v>
      </c>
      <c r="P29" s="72">
        <f>IF(RES_hh_emi_in!P29=0,0,1000000*RES_hh_emi_in!P29/RES_hh_num_in!P29)</f>
        <v>230.07159863429592</v>
      </c>
      <c r="Q29" s="72">
        <f>IF(RES_hh_emi_in!Q29=0,0,1000000*RES_hh_emi_in!Q29/RES_hh_num_in!Q29)</f>
        <v>240.12520003819188</v>
      </c>
      <c r="R29" s="72">
        <f>IF(RES_hh_emi_in!R29=0,0,1000000*RES_hh_emi_in!R29/RES_hh_num_in!R29)</f>
        <v>241.23227912266489</v>
      </c>
      <c r="S29" s="72">
        <f>IF(RES_hh_emi_in!S29=0,0,1000000*RES_hh_emi_in!S29/RES_hh_num_in!S29)</f>
        <v>243.64755911162962</v>
      </c>
      <c r="T29" s="72">
        <f>IF(RES_hh_emi_in!T29=0,0,1000000*RES_hh_emi_in!T29/RES_hh_num_in!T29)</f>
        <v>246.79853558381078</v>
      </c>
      <c r="U29" s="72">
        <f>IF(RES_hh_emi_in!U29=0,0,1000000*RES_hh_emi_in!U29/RES_hh_num_in!U29)</f>
        <v>267.42420878463184</v>
      </c>
      <c r="V29" s="72">
        <f>IF(RES_hh_emi_in!V29=0,0,1000000*RES_hh_emi_in!V29/RES_hh_num_in!V29)</f>
        <v>252.87139485702912</v>
      </c>
      <c r="W29" s="72">
        <f>IF(RES_hh_emi_in!W29=0,0,1000000*RES_hh_emi_in!W29/RES_hh_num_in!W29)</f>
        <v>270.46784282914439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0</v>
      </c>
      <c r="D30" s="72">
        <f>IF(RES_hh_emi_in!D30=0,0,1000000*RES_hh_emi_in!D30/RES_hh_num_in!D30)</f>
        <v>0</v>
      </c>
      <c r="E30" s="72">
        <f>IF(RES_hh_emi_in!E30=0,0,1000000*RES_hh_emi_in!E30/RES_hh_num_in!E30)</f>
        <v>0</v>
      </c>
      <c r="F30" s="72">
        <f>IF(RES_hh_emi_in!F30=0,0,1000000*RES_hh_emi_in!F30/RES_hh_num_in!F30)</f>
        <v>0</v>
      </c>
      <c r="G30" s="72">
        <f>IF(RES_hh_emi_in!G30=0,0,1000000*RES_hh_emi_in!G30/RES_hh_num_in!G30)</f>
        <v>0</v>
      </c>
      <c r="H30" s="72">
        <f>IF(RES_hh_emi_in!H30=0,0,1000000*RES_hh_emi_in!H30/RES_hh_num_in!H30)</f>
        <v>0</v>
      </c>
      <c r="I30" s="72">
        <f>IF(RES_hh_emi_in!I30=0,0,1000000*RES_hh_emi_in!I30/RES_hh_num_in!I30)</f>
        <v>0</v>
      </c>
      <c r="J30" s="72">
        <f>IF(RES_hh_emi_in!J30=0,0,1000000*RES_hh_emi_in!J30/RES_hh_num_in!J30)</f>
        <v>0</v>
      </c>
      <c r="K30" s="72">
        <f>IF(RES_hh_emi_in!K30=0,0,1000000*RES_hh_emi_in!K30/RES_hh_num_in!K30)</f>
        <v>0</v>
      </c>
      <c r="L30" s="72">
        <f>IF(RES_hh_emi_in!L30=0,0,1000000*RES_hh_emi_in!L30/RES_hh_num_in!L30)</f>
        <v>0</v>
      </c>
      <c r="M30" s="72">
        <f>IF(RES_hh_emi_in!M30=0,0,1000000*RES_hh_emi_in!M30/RES_hh_num_in!M30)</f>
        <v>0</v>
      </c>
      <c r="N30" s="72">
        <f>IF(RES_hh_emi_in!N30=0,0,1000000*RES_hh_emi_in!N30/RES_hh_num_in!N30)</f>
        <v>0</v>
      </c>
      <c r="O30" s="72">
        <f>IF(RES_hh_emi_in!O30=0,0,1000000*RES_hh_emi_in!O30/RES_hh_num_in!O30)</f>
        <v>0</v>
      </c>
      <c r="P30" s="72">
        <f>IF(RES_hh_emi_in!P30=0,0,1000000*RES_hh_emi_in!P30/RES_hh_num_in!P30)</f>
        <v>0</v>
      </c>
      <c r="Q30" s="72">
        <f>IF(RES_hh_emi_in!Q30=0,0,1000000*RES_hh_emi_in!Q30/RES_hh_num_in!Q30)</f>
        <v>0</v>
      </c>
      <c r="R30" s="72">
        <f>IF(RES_hh_emi_in!R30=0,0,1000000*RES_hh_emi_in!R30/RES_hh_num_in!R30)</f>
        <v>0</v>
      </c>
      <c r="S30" s="72">
        <f>IF(RES_hh_emi_in!S30=0,0,1000000*RES_hh_emi_in!S30/RES_hh_num_in!S30)</f>
        <v>0</v>
      </c>
      <c r="T30" s="72">
        <f>IF(RES_hh_emi_in!T30=0,0,1000000*RES_hh_emi_in!T30/RES_hh_num_in!T30)</f>
        <v>0</v>
      </c>
      <c r="U30" s="72">
        <f>IF(RES_hh_emi_in!U30=0,0,1000000*RES_hh_emi_in!U30/RES_hh_num_in!U30)</f>
        <v>0</v>
      </c>
      <c r="V30" s="72">
        <f>IF(RES_hh_emi_in!V30=0,0,1000000*RES_hh_emi_in!V30/RES_hh_num_in!V30)</f>
        <v>0</v>
      </c>
      <c r="W30" s="72">
        <f>IF(RES_hh_emi_in!W30=0,0,1000000*RES_hh_emi_in!W30/RES_hh_num_in!W30)</f>
        <v>0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82.477970466679892</v>
      </c>
      <c r="D3" s="65">
        <f>IF(RES_hh_fech_in!D3=0,0,RES_hh_fech_in!D3/RES_summary!D$21)</f>
        <v>86.886160732151694</v>
      </c>
      <c r="E3" s="65">
        <f>IF(RES_hh_fech_in!E3=0,0,RES_hh_fech_in!E3/RES_summary!E$21)</f>
        <v>94.767683745956404</v>
      </c>
      <c r="F3" s="65">
        <f>IF(RES_hh_fech_in!F3=0,0,RES_hh_fech_in!F3/RES_summary!F$21)</f>
        <v>86.85842732383685</v>
      </c>
      <c r="G3" s="65">
        <f>IF(RES_hh_fech_in!G3=0,0,RES_hh_fech_in!G3/RES_summary!G$21)</f>
        <v>80.119297350824709</v>
      </c>
      <c r="H3" s="65">
        <f>IF(RES_hh_fech_in!H3=0,0,RES_hh_fech_in!H3/RES_summary!H$21)</f>
        <v>81.559196354435983</v>
      </c>
      <c r="I3" s="65">
        <f>IF(RES_hh_fech_in!I3=0,0,RES_hh_fech_in!I3/RES_summary!I$21)</f>
        <v>78.373417601148674</v>
      </c>
      <c r="J3" s="65">
        <f>IF(RES_hh_fech_in!J3=0,0,RES_hh_fech_in!J3/RES_summary!J$21)</f>
        <v>66.656140421762828</v>
      </c>
      <c r="K3" s="65">
        <f>IF(RES_hh_fech_in!K3=0,0,RES_hh_fech_in!K3/RES_summary!K$21)</f>
        <v>66.244758953851075</v>
      </c>
      <c r="L3" s="65">
        <f>IF(RES_hh_fech_in!L3=0,0,RES_hh_fech_in!L3/RES_summary!L$21)</f>
        <v>59.317875557770272</v>
      </c>
      <c r="M3" s="65">
        <f>IF(RES_hh_fech_in!M3=0,0,RES_hh_fech_in!M3/RES_summary!M$21)</f>
        <v>60.123159686527821</v>
      </c>
      <c r="N3" s="65">
        <f>IF(RES_hh_fech_in!N3=0,0,RES_hh_fech_in!N3/RES_summary!N$21)</f>
        <v>55.375622299761915</v>
      </c>
      <c r="O3" s="65">
        <f>IF(RES_hh_fech_in!O3=0,0,RES_hh_fech_in!O3/RES_summary!O$21)</f>
        <v>44.26609898429566</v>
      </c>
      <c r="P3" s="65">
        <f>IF(RES_hh_fech_in!P3=0,0,RES_hh_fech_in!P3/RES_summary!P$21)</f>
        <v>39.209421682250962</v>
      </c>
      <c r="Q3" s="65">
        <f>IF(RES_hh_fech_in!Q3=0,0,RES_hh_fech_in!Q3/RES_summary!Q$21)</f>
        <v>44.704864657113582</v>
      </c>
      <c r="R3" s="65">
        <f>IF(RES_hh_fech_in!R3=0,0,RES_hh_fech_in!R3/RES_summary!R$21)</f>
        <v>43.617995963293119</v>
      </c>
      <c r="S3" s="65">
        <f>IF(RES_hh_fech_in!S3=0,0,RES_hh_fech_in!S3/RES_summary!S$21)</f>
        <v>41.89866999140218</v>
      </c>
      <c r="T3" s="65">
        <f>IF(RES_hh_fech_in!T3=0,0,RES_hh_fech_in!T3/RES_summary!T$21)</f>
        <v>37.95440083555355</v>
      </c>
      <c r="U3" s="65">
        <f>IF(RES_hh_fech_in!U3=0,0,RES_hh_fech_in!U3/RES_summary!U$21)</f>
        <v>42.185437162227714</v>
      </c>
      <c r="V3" s="65">
        <f>IF(RES_hh_fech_in!V3=0,0,RES_hh_fech_in!V3/RES_summary!V$21)</f>
        <v>45.174572201867967</v>
      </c>
      <c r="W3" s="65">
        <f>IF(RES_hh_fech_in!W3=0,0,RES_hh_fech_in!W3/RES_summary!W$21)</f>
        <v>43.881951919365498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58.504877192175854</v>
      </c>
      <c r="D4" s="69">
        <f>IF(RES_hh_fech_in!D4=0,0,RES_hh_fech_in!D4/RES_summary!D$21)</f>
        <v>57.41163088355249</v>
      </c>
      <c r="E4" s="69">
        <f>IF(RES_hh_fech_in!E4=0,0,RES_hh_fech_in!E4/RES_summary!E$21)</f>
        <v>57.607547004702575</v>
      </c>
      <c r="F4" s="69">
        <f>IF(RES_hh_fech_in!F4=0,0,RES_hh_fech_in!F4/RES_summary!F$21)</f>
        <v>49.556609879914497</v>
      </c>
      <c r="G4" s="69">
        <f>IF(RES_hh_fech_in!G4=0,0,RES_hh_fech_in!G4/RES_summary!G$21)</f>
        <v>40.370741823477317</v>
      </c>
      <c r="H4" s="69">
        <f>IF(RES_hh_fech_in!H4=0,0,RES_hh_fech_in!H4/RES_summary!H$21)</f>
        <v>41.792403819346589</v>
      </c>
      <c r="I4" s="69">
        <f>IF(RES_hh_fech_in!I4=0,0,RES_hh_fech_in!I4/RES_summary!I$21)</f>
        <v>36.83953713884484</v>
      </c>
      <c r="J4" s="69">
        <f>IF(RES_hh_fech_in!J4=0,0,RES_hh_fech_in!J4/RES_summary!J$21)</f>
        <v>31.53066186007743</v>
      </c>
      <c r="K4" s="69">
        <f>IF(RES_hh_fech_in!K4=0,0,RES_hh_fech_in!K4/RES_summary!K$21)</f>
        <v>32.999481378608181</v>
      </c>
      <c r="L4" s="69">
        <f>IF(RES_hh_fech_in!L4=0,0,RES_hh_fech_in!L4/RES_summary!L$21)</f>
        <v>25.77819334880818</v>
      </c>
      <c r="M4" s="69">
        <f>IF(RES_hh_fech_in!M4=0,0,RES_hh_fech_in!M4/RES_summary!M$21)</f>
        <v>28.202215758344096</v>
      </c>
      <c r="N4" s="69">
        <f>IF(RES_hh_fech_in!N4=0,0,RES_hh_fech_in!N4/RES_summary!N$21)</f>
        <v>25.625053739053524</v>
      </c>
      <c r="O4" s="69">
        <f>IF(RES_hh_fech_in!O4=0,0,RES_hh_fech_in!O4/RES_summary!O$21)</f>
        <v>18.641070243531146</v>
      </c>
      <c r="P4" s="69">
        <f>IF(RES_hh_fech_in!P4=0,0,RES_hh_fech_in!P4/RES_summary!P$21)</f>
        <v>14.79611202407588</v>
      </c>
      <c r="Q4" s="69">
        <f>IF(RES_hh_fech_in!Q4=0,0,RES_hh_fech_in!Q4/RES_summary!Q$21)</f>
        <v>19.247524005604081</v>
      </c>
      <c r="R4" s="69">
        <f>IF(RES_hh_fech_in!R4=0,0,RES_hh_fech_in!R4/RES_summary!R$21)</f>
        <v>16.362146203349894</v>
      </c>
      <c r="S4" s="69">
        <f>IF(RES_hh_fech_in!S4=0,0,RES_hh_fech_in!S4/RES_summary!S$21)</f>
        <v>13.0204810125765</v>
      </c>
      <c r="T4" s="69">
        <f>IF(RES_hh_fech_in!T4=0,0,RES_hh_fech_in!T4/RES_summary!T$21)</f>
        <v>8.3871112104907297</v>
      </c>
      <c r="U4" s="69">
        <f>IF(RES_hh_fech_in!U4=0,0,RES_hh_fech_in!U4/RES_summary!U$21)</f>
        <v>12.729617782298654</v>
      </c>
      <c r="V4" s="69">
        <f>IF(RES_hh_fech_in!V4=0,0,RES_hh_fech_in!V4/RES_summary!V$21)</f>
        <v>17.122579431164322</v>
      </c>
      <c r="W4" s="69">
        <f>IF(RES_hh_fech_in!W4=0,0,RES_hh_fech_in!W4/RES_summary!W$21)</f>
        <v>17.487196876179112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57.797764951114083</v>
      </c>
      <c r="D6" s="72">
        <f>IF(RES_hh_fech_in!D6=0,0,RES_hh_fech_in!D6/RES_summary!D$21)</f>
        <v>56.657786783484674</v>
      </c>
      <c r="E6" s="72">
        <f>IF(RES_hh_fech_in!E6=0,0,RES_hh_fech_in!E6/RES_summary!E$21)</f>
        <v>59.782699832071167</v>
      </c>
      <c r="F6" s="72">
        <f>IF(RES_hh_fech_in!F6=0,0,RES_hh_fech_in!F6/RES_summary!F$21)</f>
        <v>55.283033864303988</v>
      </c>
      <c r="G6" s="72">
        <f>IF(RES_hh_fech_in!G6=0,0,RES_hh_fech_in!G6/RES_summary!G$21)</f>
        <v>52.133673557062146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31.396777872150828</v>
      </c>
      <c r="K6" s="72">
        <f>IF(RES_hh_fech_in!K6=0,0,RES_hh_fech_in!K6/RES_summary!K$21)</f>
        <v>34.055852018261056</v>
      </c>
      <c r="L6" s="72">
        <f>IF(RES_hh_fech_in!L6=0,0,RES_hh_fech_in!L6/RES_summary!L$21)</f>
        <v>28.49099309810483</v>
      </c>
      <c r="M6" s="72">
        <f>IF(RES_hh_fech_in!M6=0,0,RES_hh_fech_in!M6/RES_summary!M$21)</f>
        <v>31.349730144882962</v>
      </c>
      <c r="N6" s="72">
        <f>IF(RES_hh_fech_in!N6=0,0,RES_hh_fech_in!N6/RES_summary!N$21)</f>
        <v>28.429135001300864</v>
      </c>
      <c r="O6" s="72">
        <f>IF(RES_hh_fech_in!O6=0,0,RES_hh_fech_in!O6/RES_summary!O$21)</f>
        <v>22.119790432952552</v>
      </c>
      <c r="P6" s="72">
        <f>IF(RES_hh_fech_in!P6=0,0,RES_hh_fech_in!P6/RES_summary!P$21)</f>
        <v>18.742682264670155</v>
      </c>
      <c r="Q6" s="72">
        <f>IF(RES_hh_fech_in!Q6=0,0,RES_hh_fech_in!Q6/RES_summary!Q$21)</f>
        <v>21.857962017290621</v>
      </c>
      <c r="R6" s="72">
        <f>IF(RES_hh_fech_in!R6=0,0,RES_hh_fech_in!R6/RES_summary!R$21)</f>
        <v>24.026589043969992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23.331598154833294</v>
      </c>
      <c r="W6" s="72">
        <f>IF(RES_hh_fech_in!W6=0,0,RES_hh_fech_in!W6/RES_summary!W$21)</f>
        <v>23.195066502888363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60.80752721788987</v>
      </c>
      <c r="D7" s="72">
        <f>IF(RES_hh_fech_in!D7=0,0,RES_hh_fech_in!D7/RES_summary!D$21)</f>
        <v>60.673417461724412</v>
      </c>
      <c r="E7" s="72">
        <f>IF(RES_hh_fech_in!E7=0,0,RES_hh_fech_in!E7/RES_summary!E$21)</f>
        <v>60.124858696592462</v>
      </c>
      <c r="F7" s="72">
        <f>IF(RES_hh_fech_in!F7=0,0,RES_hh_fech_in!F7/RES_summary!F$21)</f>
        <v>50.631722427904521</v>
      </c>
      <c r="G7" s="72">
        <f>IF(RES_hh_fech_in!G7=0,0,RES_hh_fech_in!G7/RES_summary!G$21)</f>
        <v>40.565964116613706</v>
      </c>
      <c r="H7" s="72">
        <f>IF(RES_hh_fech_in!H7=0,0,RES_hh_fech_in!H7/RES_summary!H$21)</f>
        <v>45.689437971646228</v>
      </c>
      <c r="I7" s="72">
        <f>IF(RES_hh_fech_in!I7=0,0,RES_hh_fech_in!I7/RES_summary!I$21)</f>
        <v>40.12113166152777</v>
      </c>
      <c r="J7" s="72">
        <f>IF(RES_hh_fech_in!J7=0,0,RES_hh_fech_in!J7/RES_summary!J$21)</f>
        <v>32.498872356656413</v>
      </c>
      <c r="K7" s="72">
        <f>IF(RES_hh_fech_in!K7=0,0,RES_hh_fech_in!K7/RES_summary!K$21)</f>
        <v>35.101649433731843</v>
      </c>
      <c r="L7" s="72">
        <f>IF(RES_hh_fech_in!L7=0,0,RES_hh_fech_in!L7/RES_summary!L$21)</f>
        <v>27.780865941445931</v>
      </c>
      <c r="M7" s="72">
        <f>IF(RES_hh_fech_in!M7=0,0,RES_hh_fech_in!M7/RES_summary!M$21)</f>
        <v>30.87567112482834</v>
      </c>
      <c r="N7" s="72">
        <f>IF(RES_hh_fech_in!N7=0,0,RES_hh_fech_in!N7/RES_summary!N$21)</f>
        <v>28.611604129017575</v>
      </c>
      <c r="O7" s="72">
        <f>IF(RES_hh_fech_in!O7=0,0,RES_hh_fech_in!O7/RES_summary!O$21)</f>
        <v>21.712259856940157</v>
      </c>
      <c r="P7" s="72">
        <f>IF(RES_hh_fech_in!P7=0,0,RES_hh_fech_in!P7/RES_summary!P$21)</f>
        <v>17.972505729315099</v>
      </c>
      <c r="Q7" s="72">
        <f>IF(RES_hh_fech_in!Q7=0,0,RES_hh_fech_in!Q7/RES_summary!Q$21)</f>
        <v>21.04051490168834</v>
      </c>
      <c r="R7" s="72">
        <f>IF(RES_hh_fech_in!R7=0,0,RES_hh_fech_in!R7/RES_summary!R$21)</f>
        <v>21.155525168128207</v>
      </c>
      <c r="S7" s="72">
        <f>IF(RES_hh_fech_in!S7=0,0,RES_hh_fech_in!S7/RES_summary!S$21)</f>
        <v>21.820129713173326</v>
      </c>
      <c r="T7" s="72">
        <f>IF(RES_hh_fech_in!T7=0,0,RES_hh_fech_in!T7/RES_summary!T$21)</f>
        <v>0</v>
      </c>
      <c r="U7" s="72">
        <f>IF(RES_hh_fech_in!U7=0,0,RES_hh_fech_in!U7/RES_summary!U$21)</f>
        <v>21.90060965045668</v>
      </c>
      <c r="V7" s="72">
        <f>IF(RES_hh_fech_in!V7=0,0,RES_hh_fech_in!V7/RES_summary!V$21)</f>
        <v>22.575695316460116</v>
      </c>
      <c r="W7" s="72">
        <f>IF(RES_hh_fech_in!W7=0,0,RES_hh_fech_in!W7/RES_summary!W$21)</f>
        <v>19.384472065816965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0</v>
      </c>
      <c r="D8" s="72">
        <f>IF(RES_hh_fech_in!D8=0,0,RES_hh_fech_in!D8/RES_summary!D$21)</f>
        <v>0</v>
      </c>
      <c r="E8" s="72">
        <f>IF(RES_hh_fech_in!E8=0,0,RES_hh_fech_in!E8/RES_summary!E$21)</f>
        <v>0</v>
      </c>
      <c r="F8" s="72">
        <f>IF(RES_hh_fech_in!F8=0,0,RES_hh_fech_in!F8/RES_summary!F$21)</f>
        <v>0</v>
      </c>
      <c r="G8" s="72">
        <f>IF(RES_hh_fech_in!G8=0,0,RES_hh_fech_in!G8/RES_summary!G$21)</f>
        <v>0</v>
      </c>
      <c r="H8" s="72">
        <f>IF(RES_hh_fech_in!H8=0,0,RES_hh_fech_in!H8/RES_summary!H$21)</f>
        <v>0</v>
      </c>
      <c r="I8" s="72">
        <f>IF(RES_hh_fech_in!I8=0,0,RES_hh_fech_in!I8/RES_summary!I$21)</f>
        <v>0</v>
      </c>
      <c r="J8" s="72">
        <f>IF(RES_hh_fech_in!J8=0,0,RES_hh_fech_in!J8/RES_summary!J$21)</f>
        <v>0</v>
      </c>
      <c r="K8" s="72">
        <f>IF(RES_hh_fech_in!K8=0,0,RES_hh_fech_in!K8/RES_summary!K$21)</f>
        <v>0</v>
      </c>
      <c r="L8" s="72">
        <f>IF(RES_hh_fech_in!L8=0,0,RES_hh_fech_in!L8/RES_summary!L$21)</f>
        <v>0</v>
      </c>
      <c r="M8" s="72">
        <f>IF(RES_hh_fech_in!M8=0,0,RES_hh_fech_in!M8/RES_summary!M$21)</f>
        <v>0</v>
      </c>
      <c r="N8" s="72">
        <f>IF(RES_hh_fech_in!N8=0,0,RES_hh_fech_in!N8/RES_summary!N$21)</f>
        <v>0</v>
      </c>
      <c r="O8" s="72">
        <f>IF(RES_hh_fech_in!O8=0,0,RES_hh_fech_in!O8/RES_summary!O$21)</f>
        <v>0</v>
      </c>
      <c r="P8" s="72">
        <f>IF(RES_hh_fech_in!P8=0,0,RES_hh_fech_in!P8/RES_summary!P$21)</f>
        <v>0</v>
      </c>
      <c r="Q8" s="72">
        <f>IF(RES_hh_fech_in!Q8=0,0,RES_hh_fech_in!Q8/RES_summary!Q$21)</f>
        <v>0</v>
      </c>
      <c r="R8" s="72">
        <f>IF(RES_hh_fech_in!R8=0,0,RES_hh_fech_in!R8/RES_summary!R$21)</f>
        <v>0</v>
      </c>
      <c r="S8" s="72">
        <f>IF(RES_hh_fech_in!S8=0,0,RES_hh_fech_in!S8/RES_summary!S$21)</f>
        <v>0</v>
      </c>
      <c r="T8" s="72">
        <f>IF(RES_hh_fech_in!T8=0,0,RES_hh_fech_in!T8/RES_summary!T$21)</f>
        <v>0</v>
      </c>
      <c r="U8" s="72">
        <f>IF(RES_hh_fech_in!U8=0,0,RES_hh_fech_in!U8/RES_summary!U$21)</f>
        <v>0</v>
      </c>
      <c r="V8" s="72">
        <f>IF(RES_hh_fech_in!V8=0,0,RES_hh_fech_in!V8/RES_summary!V$21)</f>
        <v>0</v>
      </c>
      <c r="W8" s="72">
        <f>IF(RES_hh_fech_in!W8=0,0,RES_hh_fech_in!W8/RES_summary!W$21)</f>
        <v>0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53.306773074177642</v>
      </c>
      <c r="D9" s="72">
        <f>IF(RES_hh_fech_in!D9=0,0,RES_hh_fech_in!D9/RES_summary!D$21)</f>
        <v>55.89176343092192</v>
      </c>
      <c r="E9" s="72">
        <f>IF(RES_hh_fech_in!E9=0,0,RES_hh_fech_in!E9/RES_summary!E$21)</f>
        <v>47.837966109229079</v>
      </c>
      <c r="F9" s="72">
        <f>IF(RES_hh_fech_in!F9=0,0,RES_hh_fech_in!F9/RES_summary!F$21)</f>
        <v>43.174244377559603</v>
      </c>
      <c r="G9" s="72">
        <f>IF(RES_hh_fech_in!G9=0,0,RES_hh_fech_in!G9/RES_summary!G$21)</f>
        <v>39.646509198068003</v>
      </c>
      <c r="H9" s="72">
        <f>IF(RES_hh_fech_in!H9=0,0,RES_hh_fech_in!H9/RES_summary!H$21)</f>
        <v>32.569971290069532</v>
      </c>
      <c r="I9" s="72">
        <f>IF(RES_hh_fech_in!I9=0,0,RES_hh_fech_in!I9/RES_summary!I$21)</f>
        <v>28.83142518450445</v>
      </c>
      <c r="J9" s="72">
        <f>IF(RES_hh_fech_in!J9=0,0,RES_hh_fech_in!J9/RES_summary!J$21)</f>
        <v>31.904714817508577</v>
      </c>
      <c r="K9" s="72">
        <f>IF(RES_hh_fech_in!K9=0,0,RES_hh_fech_in!K9/RES_summary!K$21)</f>
        <v>35.581418018696496</v>
      </c>
      <c r="L9" s="72">
        <f>IF(RES_hh_fech_in!L9=0,0,RES_hh_fech_in!L9/RES_summary!L$21)</f>
        <v>21.852229416164622</v>
      </c>
      <c r="M9" s="72">
        <f>IF(RES_hh_fech_in!M9=0,0,RES_hh_fech_in!M9/RES_summary!M$21)</f>
        <v>24.921869495443381</v>
      </c>
      <c r="N9" s="72">
        <f>IF(RES_hh_fech_in!N9=0,0,RES_hh_fech_in!N9/RES_summary!N$21)</f>
        <v>25.823934600724069</v>
      </c>
      <c r="O9" s="72">
        <f>IF(RES_hh_fech_in!O9=0,0,RES_hh_fech_in!O9/RES_summary!O$21)</f>
        <v>20.501913101681293</v>
      </c>
      <c r="P9" s="72">
        <f>IF(RES_hh_fech_in!P9=0,0,RES_hh_fech_in!P9/RES_summary!P$21)</f>
        <v>14.841890109152374</v>
      </c>
      <c r="Q9" s="72">
        <f>IF(RES_hh_fech_in!Q9=0,0,RES_hh_fech_in!Q9/RES_summary!Q$21)</f>
        <v>21.862653412416329</v>
      </c>
      <c r="R9" s="72">
        <f>IF(RES_hh_fech_in!R9=0,0,RES_hh_fech_in!R9/RES_summary!R$21)</f>
        <v>21.209950633981315</v>
      </c>
      <c r="S9" s="72">
        <f>IF(RES_hh_fech_in!S9=0,0,RES_hh_fech_in!S9/RES_summary!S$21)</f>
        <v>22.557588602121641</v>
      </c>
      <c r="T9" s="72">
        <f>IF(RES_hh_fech_in!T9=0,0,RES_hh_fech_in!T9/RES_summary!T$21)</f>
        <v>22.066595063777868</v>
      </c>
      <c r="U9" s="72">
        <f>IF(RES_hh_fech_in!U9=0,0,RES_hh_fech_in!U9/RES_summary!U$21)</f>
        <v>22.160753702609913</v>
      </c>
      <c r="V9" s="72">
        <f>IF(RES_hh_fech_in!V9=0,0,RES_hh_fech_in!V9/RES_summary!V$21)</f>
        <v>22.801278304718462</v>
      </c>
      <c r="W9" s="72">
        <f>IF(RES_hh_fech_in!W9=0,0,RES_hh_fech_in!W9/RES_summary!W$21)</f>
        <v>20.206894690556084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14.081725607129224</v>
      </c>
      <c r="D12" s="72">
        <f>IF(RES_hh_fech_in!D12=0,0,RES_hh_fech_in!D12/RES_summary!D$21)</f>
        <v>13.479987027493998</v>
      </c>
      <c r="E12" s="72">
        <f>IF(RES_hh_fech_in!E12=0,0,RES_hh_fech_in!E12/RES_summary!E$21)</f>
        <v>14.449307324144103</v>
      </c>
      <c r="F12" s="72">
        <f>IF(RES_hh_fech_in!F12=0,0,RES_hh_fech_in!F12/RES_summary!F$21)</f>
        <v>10.684139774597329</v>
      </c>
      <c r="G12" s="72">
        <f>IF(RES_hh_fech_in!G12=0,0,RES_hh_fech_in!G12/RES_summary!G$21)</f>
        <v>7.0921657130485816</v>
      </c>
      <c r="H12" s="72">
        <f>IF(RES_hh_fech_in!H12=0,0,RES_hh_fech_in!H12/RES_summary!H$21)</f>
        <v>6.7332463775991753</v>
      </c>
      <c r="I12" s="72">
        <f>IF(RES_hh_fech_in!I12=0,0,RES_hh_fech_in!I12/RES_summary!I$21)</f>
        <v>7.7480676924199097</v>
      </c>
      <c r="J12" s="72">
        <f>IF(RES_hh_fech_in!J12=0,0,RES_hh_fech_in!J12/RES_summary!J$21)</f>
        <v>5.3655336159328186</v>
      </c>
      <c r="K12" s="72">
        <f>IF(RES_hh_fech_in!K12=0,0,RES_hh_fech_in!K12/RES_summary!K$21)</f>
        <v>4.3494485758310333</v>
      </c>
      <c r="L12" s="72">
        <f>IF(RES_hh_fech_in!L12=0,0,RES_hh_fech_in!L12/RES_summary!L$21)</f>
        <v>5.1761594128448758</v>
      </c>
      <c r="M12" s="72">
        <f>IF(RES_hh_fech_in!M12=0,0,RES_hh_fech_in!M12/RES_summary!M$21)</f>
        <v>4.7418057118776682</v>
      </c>
      <c r="N12" s="72">
        <f>IF(RES_hh_fech_in!N12=0,0,RES_hh_fech_in!N12/RES_summary!N$21)</f>
        <v>4.5816903027992426</v>
      </c>
      <c r="O12" s="72">
        <f>IF(RES_hh_fech_in!O12=0,0,RES_hh_fech_in!O12/RES_summary!O$21)</f>
        <v>3.5857032550492267</v>
      </c>
      <c r="P12" s="72">
        <f>IF(RES_hh_fech_in!P12=0,0,RES_hh_fech_in!P12/RES_summary!P$21)</f>
        <v>3.2519471400800355</v>
      </c>
      <c r="Q12" s="72">
        <f>IF(RES_hh_fech_in!Q12=0,0,RES_hh_fech_in!Q12/RES_summary!Q$21)</f>
        <v>2.8524084103606966</v>
      </c>
      <c r="R12" s="72">
        <f>IF(RES_hh_fech_in!R12=0,0,RES_hh_fech_in!R12/RES_summary!R$21)</f>
        <v>2.1783926857189124</v>
      </c>
      <c r="S12" s="72">
        <f>IF(RES_hh_fech_in!S12=0,0,RES_hh_fech_in!S12/RES_summary!S$21)</f>
        <v>1.24784836977223</v>
      </c>
      <c r="T12" s="72">
        <f>IF(RES_hh_fech_in!T12=0,0,RES_hh_fech_in!T12/RES_summary!T$21)</f>
        <v>4.889291751462534</v>
      </c>
      <c r="U12" s="72">
        <f>IF(RES_hh_fech_in!U12=0,0,RES_hh_fech_in!U12/RES_summary!U$21)</f>
        <v>4.2525904072571716</v>
      </c>
      <c r="V12" s="72">
        <f>IF(RES_hh_fech_in!V12=0,0,RES_hh_fech_in!V12/RES_summary!V$21)</f>
        <v>3.7946430981921568</v>
      </c>
      <c r="W12" s="72">
        <f>IF(RES_hh_fech_in!W12=0,0,RES_hh_fech_in!W12/RES_summary!W$21)</f>
        <v>3.642578258593681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41.528488009606946</v>
      </c>
      <c r="D13" s="74">
        <f>IF(RES_hh_fech_in!D13=0,0,RES_hh_fech_in!D13/RES_summary!D$21)</f>
        <v>44.61937065529073</v>
      </c>
      <c r="E13" s="74">
        <f>IF(RES_hh_fech_in!E13=0,0,RES_hh_fech_in!E13/RES_summary!E$21)</f>
        <v>43.554883577744675</v>
      </c>
      <c r="F13" s="74">
        <f>IF(RES_hh_fech_in!F13=0,0,RES_hh_fech_in!F13/RES_summary!F$21)</f>
        <v>38.378560884473004</v>
      </c>
      <c r="G13" s="74">
        <f>IF(RES_hh_fech_in!G13=0,0,RES_hh_fech_in!G13/RES_summary!G$21)</f>
        <v>31.102168606724685</v>
      </c>
      <c r="H13" s="74">
        <f>IF(RES_hh_fech_in!H13=0,0,RES_hh_fech_in!H13/RES_summary!H$21)</f>
        <v>31.580121769393795</v>
      </c>
      <c r="I13" s="74">
        <f>IF(RES_hh_fech_in!I13=0,0,RES_hh_fech_in!I13/RES_summary!I$21)</f>
        <v>35.787077616062746</v>
      </c>
      <c r="J13" s="74">
        <f>IF(RES_hh_fech_in!J13=0,0,RES_hh_fech_in!J13/RES_summary!J$21)</f>
        <v>28.433275707440021</v>
      </c>
      <c r="K13" s="74">
        <f>IF(RES_hh_fech_in!K13=0,0,RES_hh_fech_in!K13/RES_summary!K$21)</f>
        <v>25.287061281874575</v>
      </c>
      <c r="L13" s="74">
        <f>IF(RES_hh_fech_in!L13=0,0,RES_hh_fech_in!L13/RES_summary!L$21)</f>
        <v>0</v>
      </c>
      <c r="M13" s="74">
        <f>IF(RES_hh_fech_in!M13=0,0,RES_hh_fech_in!M13/RES_summary!M$21)</f>
        <v>21.875383031530291</v>
      </c>
      <c r="N13" s="74">
        <f>IF(RES_hh_fech_in!N13=0,0,RES_hh_fech_in!N13/RES_summary!N$21)</f>
        <v>9.7296658482291374</v>
      </c>
      <c r="O13" s="74">
        <f>IF(RES_hh_fech_in!O13=0,0,RES_hh_fech_in!O13/RES_summary!O$21)</f>
        <v>4.1458269990669043</v>
      </c>
      <c r="P13" s="74">
        <f>IF(RES_hh_fech_in!P13=0,0,RES_hh_fech_in!P13/RES_summary!P$21)</f>
        <v>8.788683477954736</v>
      </c>
      <c r="Q13" s="74">
        <f>IF(RES_hh_fech_in!Q13=0,0,RES_hh_fech_in!Q13/RES_summary!Q$21)</f>
        <v>16.976394495340401</v>
      </c>
      <c r="R13" s="74">
        <f>IF(RES_hh_fech_in!R13=0,0,RES_hh_fech_in!R13/RES_summary!R$21)</f>
        <v>16.344056609226872</v>
      </c>
      <c r="S13" s="74">
        <f>IF(RES_hh_fech_in!S13=0,0,RES_hh_fech_in!S13/RES_summary!S$21)</f>
        <v>18.293920891861717</v>
      </c>
      <c r="T13" s="74">
        <f>IF(RES_hh_fech_in!T13=0,0,RES_hh_fech_in!T13/RES_summary!T$21)</f>
        <v>15.300001552697122</v>
      </c>
      <c r="U13" s="74">
        <f>IF(RES_hh_fech_in!U13=0,0,RES_hh_fech_in!U13/RES_summary!U$21)</f>
        <v>18.714391882417615</v>
      </c>
      <c r="V13" s="74">
        <f>IF(RES_hh_fech_in!V13=0,0,RES_hh_fech_in!V13/RES_summary!V$21)</f>
        <v>18.499506987315382</v>
      </c>
      <c r="W13" s="74">
        <f>IF(RES_hh_fech_in!W13=0,0,RES_hh_fech_in!W13/RES_summary!W$21)</f>
        <v>16.399258816389519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0.23953729326122999</v>
      </c>
      <c r="D14" s="76">
        <f>IF(RES_hh_fech_in!D14=0,0,RES_hh_fech_in!D14/RES_summary!D$21)</f>
        <v>0.25876760203524113</v>
      </c>
      <c r="E14" s="76">
        <f>IF(RES_hh_fech_in!E14=0,0,RES_hh_fech_in!E14/RES_summary!E$21)</f>
        <v>0.24866035229557709</v>
      </c>
      <c r="F14" s="76">
        <f>IF(RES_hh_fech_in!F14=0,0,RES_hh_fech_in!F14/RES_summary!F$21)</f>
        <v>0.23282625975801505</v>
      </c>
      <c r="G14" s="76">
        <f>IF(RES_hh_fech_in!G14=0,0,RES_hh_fech_in!G14/RES_summary!G$21)</f>
        <v>0.18653891840926787</v>
      </c>
      <c r="H14" s="76">
        <f>IF(RES_hh_fech_in!H14=0,0,RES_hh_fech_in!H14/RES_summary!H$21)</f>
        <v>0.17700497987782446</v>
      </c>
      <c r="I14" s="76">
        <f>IF(RES_hh_fech_in!I14=0,0,RES_hh_fech_in!I14/RES_summary!I$21)</f>
        <v>0.13295299237480701</v>
      </c>
      <c r="J14" s="76">
        <f>IF(RES_hh_fech_in!J14=0,0,RES_hh_fech_in!J14/RES_summary!J$21)</f>
        <v>0.10842771964458636</v>
      </c>
      <c r="K14" s="76">
        <f>IF(RES_hh_fech_in!K14=0,0,RES_hh_fech_in!K14/RES_summary!K$21)</f>
        <v>0.12644228741852512</v>
      </c>
      <c r="L14" s="76">
        <f>IF(RES_hh_fech_in!L14=0,0,RES_hh_fech_in!L14/RES_summary!L$21)</f>
        <v>0.10496070774033657</v>
      </c>
      <c r="M14" s="76">
        <f>IF(RES_hh_fech_in!M14=0,0,RES_hh_fech_in!M14/RES_summary!M$21)</f>
        <v>0.13352122197387914</v>
      </c>
      <c r="N14" s="76">
        <f>IF(RES_hh_fech_in!N14=0,0,RES_hh_fech_in!N14/RES_summary!N$21)</f>
        <v>9.8669347387357498E-2</v>
      </c>
      <c r="O14" s="76">
        <f>IF(RES_hh_fech_in!O14=0,0,RES_hh_fech_in!O14/RES_summary!O$21)</f>
        <v>8.9074264126404665E-2</v>
      </c>
      <c r="P14" s="76">
        <f>IF(RES_hh_fech_in!P14=0,0,RES_hh_fech_in!P14/RES_summary!P$21)</f>
        <v>9.4969215619016278E-2</v>
      </c>
      <c r="Q14" s="76">
        <f>IF(RES_hh_fech_in!Q14=0,0,RES_hh_fech_in!Q14/RES_summary!Q$21)</f>
        <v>8.1435919209340527E-2</v>
      </c>
      <c r="R14" s="76">
        <f>IF(RES_hh_fech_in!R14=0,0,RES_hh_fech_in!R14/RES_summary!R$21)</f>
        <v>8.3523152185900701E-2</v>
      </c>
      <c r="S14" s="76">
        <f>IF(RES_hh_fech_in!S14=0,0,RES_hh_fech_in!S14/RES_summary!S$21)</f>
        <v>0.10280675237763669</v>
      </c>
      <c r="T14" s="76">
        <f>IF(RES_hh_fech_in!T14=0,0,RES_hh_fech_in!T14/RES_summary!T$21)</f>
        <v>5.4269733463032328E-2</v>
      </c>
      <c r="U14" s="76">
        <f>IF(RES_hh_fech_in!U14=0,0,RES_hh_fech_in!U14/RES_summary!U$21)</f>
        <v>0.11234528075005165</v>
      </c>
      <c r="V14" s="76">
        <f>IF(RES_hh_fech_in!V14=0,0,RES_hh_fech_in!V14/RES_summary!V$21)</f>
        <v>0.127157468898948</v>
      </c>
      <c r="W14" s="76">
        <f>IF(RES_hh_fech_in!W14=0,0,RES_hh_fech_in!W14/RES_summary!W$21)</f>
        <v>0.11307514436440333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</v>
      </c>
      <c r="D15" s="69">
        <f>IF(RES_hh_fech_in!D15=0,0,RES_hh_fech_in!D15/RES_summary!D$21)</f>
        <v>3.7056454958922798</v>
      </c>
      <c r="E15" s="69">
        <f>IF(RES_hh_fech_in!E15=0,0,RES_hh_fech_in!E15/RES_summary!E$21)</f>
        <v>9.505027726387592</v>
      </c>
      <c r="F15" s="69">
        <f>IF(RES_hh_fech_in!F15=0,0,RES_hh_fech_in!F15/RES_summary!F$21)</f>
        <v>9.0308957100501566</v>
      </c>
      <c r="G15" s="69">
        <f>IF(RES_hh_fech_in!G15=0,0,RES_hh_fech_in!G15/RES_summary!G$21)</f>
        <v>9.767060902202946</v>
      </c>
      <c r="H15" s="69">
        <f>IF(RES_hh_fech_in!H15=0,0,RES_hh_fech_in!H15/RES_summary!H$21)</f>
        <v>11.012858704935841</v>
      </c>
      <c r="I15" s="69">
        <f>IF(RES_hh_fech_in!I15=0,0,RES_hh_fech_in!I15/RES_summary!I$21)</f>
        <v>12.046879167639327</v>
      </c>
      <c r="J15" s="69">
        <f>IF(RES_hh_fech_in!J15=0,0,RES_hh_fech_in!J15/RES_summary!J$21)</f>
        <v>7.2270902467256981</v>
      </c>
      <c r="K15" s="69">
        <f>IF(RES_hh_fech_in!K15=0,0,RES_hh_fech_in!K15/RES_summary!K$21)</f>
        <v>5.8337325021419586</v>
      </c>
      <c r="L15" s="69">
        <f>IF(RES_hh_fech_in!L15=0,0,RES_hh_fech_in!L15/RES_summary!L$21)</f>
        <v>7.0983363809714888</v>
      </c>
      <c r="M15" s="69">
        <f>IF(RES_hh_fech_in!M15=0,0,RES_hh_fech_in!M15/RES_summary!M$21)</f>
        <v>5.3094526456926836</v>
      </c>
      <c r="N15" s="69">
        <f>IF(RES_hh_fech_in!N15=0,0,RES_hh_fech_in!N15/RES_summary!N$21)</f>
        <v>5.9373559229002426</v>
      </c>
      <c r="O15" s="69">
        <f>IF(RES_hh_fech_in!O15=0,0,RES_hh_fech_in!O15/RES_summary!O$21)</f>
        <v>4.1424136798547018</v>
      </c>
      <c r="P15" s="69">
        <f>IF(RES_hh_fech_in!P15=0,0,RES_hh_fech_in!P15/RES_summary!P$21)</f>
        <v>3.3997999532138645</v>
      </c>
      <c r="Q15" s="69">
        <f>IF(RES_hh_fech_in!Q15=0,0,RES_hh_fech_in!Q15/RES_summary!Q$21)</f>
        <v>3.8185688695323696</v>
      </c>
      <c r="R15" s="69">
        <f>IF(RES_hh_fech_in!R15=0,0,RES_hh_fech_in!R15/RES_summary!R$21)</f>
        <v>5.3085842324421089</v>
      </c>
      <c r="S15" s="69">
        <f>IF(RES_hh_fech_in!S15=0,0,RES_hh_fech_in!S15/RES_summary!S$21)</f>
        <v>5.6671669591382301</v>
      </c>
      <c r="T15" s="69">
        <f>IF(RES_hh_fech_in!T15=0,0,RES_hh_fech_in!T15/RES_summary!T$21)</f>
        <v>7.6489420524049141</v>
      </c>
      <c r="U15" s="69">
        <f>IF(RES_hh_fech_in!U15=0,0,RES_hh_fech_in!U15/RES_summary!U$21)</f>
        <v>6.7050084304717368</v>
      </c>
      <c r="V15" s="69">
        <f>IF(RES_hh_fech_in!V15=0,0,RES_hh_fech_in!V15/RES_summary!V$21)</f>
        <v>5.3636808092926582</v>
      </c>
      <c r="W15" s="69">
        <f>IF(RES_hh_fech_in!W15=0,0,RES_hh_fech_in!W15/RES_summary!W$21)</f>
        <v>4.0547952673461252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</v>
      </c>
      <c r="D16" s="72">
        <f>IF(RES_hh_fech_in!D16=0,0,RES_hh_fech_in!D16/RES_summary!D$21)</f>
        <v>3.7056454958922798</v>
      </c>
      <c r="E16" s="72">
        <f>IF(RES_hh_fech_in!E16=0,0,RES_hh_fech_in!E16/RES_summary!E$21)</f>
        <v>9.505027726387592</v>
      </c>
      <c r="F16" s="72">
        <f>IF(RES_hh_fech_in!F16=0,0,RES_hh_fech_in!F16/RES_summary!F$21)</f>
        <v>9.0308957100501566</v>
      </c>
      <c r="G16" s="72">
        <f>IF(RES_hh_fech_in!G16=0,0,RES_hh_fech_in!G16/RES_summary!G$21)</f>
        <v>9.767060902202946</v>
      </c>
      <c r="H16" s="72">
        <f>IF(RES_hh_fech_in!H16=0,0,RES_hh_fech_in!H16/RES_summary!H$21)</f>
        <v>11.012858704935841</v>
      </c>
      <c r="I16" s="72">
        <f>IF(RES_hh_fech_in!I16=0,0,RES_hh_fech_in!I16/RES_summary!I$21)</f>
        <v>12.046879167639327</v>
      </c>
      <c r="J16" s="72">
        <f>IF(RES_hh_fech_in!J16=0,0,RES_hh_fech_in!J16/RES_summary!J$21)</f>
        <v>7.2270902467256981</v>
      </c>
      <c r="K16" s="72">
        <f>IF(RES_hh_fech_in!K16=0,0,RES_hh_fech_in!K16/RES_summary!K$21)</f>
        <v>5.8337325021419586</v>
      </c>
      <c r="L16" s="72">
        <f>IF(RES_hh_fech_in!L16=0,0,RES_hh_fech_in!L16/RES_summary!L$21)</f>
        <v>7.0983363809714888</v>
      </c>
      <c r="M16" s="72">
        <f>IF(RES_hh_fech_in!M16=0,0,RES_hh_fech_in!M16/RES_summary!M$21)</f>
        <v>5.3094526456926836</v>
      </c>
      <c r="N16" s="72">
        <f>IF(RES_hh_fech_in!N16=0,0,RES_hh_fech_in!N16/RES_summary!N$21)</f>
        <v>5.9373559229002426</v>
      </c>
      <c r="O16" s="72">
        <f>IF(RES_hh_fech_in!O16=0,0,RES_hh_fech_in!O16/RES_summary!O$21)</f>
        <v>4.1424136798547018</v>
      </c>
      <c r="P16" s="72">
        <f>IF(RES_hh_fech_in!P16=0,0,RES_hh_fech_in!P16/RES_summary!P$21)</f>
        <v>3.3997999532138645</v>
      </c>
      <c r="Q16" s="72">
        <f>IF(RES_hh_fech_in!Q16=0,0,RES_hh_fech_in!Q16/RES_summary!Q$21)</f>
        <v>3.8185688695323696</v>
      </c>
      <c r="R16" s="72">
        <f>IF(RES_hh_fech_in!R16=0,0,RES_hh_fech_in!R16/RES_summary!R$21)</f>
        <v>5.3085842324421089</v>
      </c>
      <c r="S16" s="72">
        <f>IF(RES_hh_fech_in!S16=0,0,RES_hh_fech_in!S16/RES_summary!S$21)</f>
        <v>5.6671669591382301</v>
      </c>
      <c r="T16" s="72">
        <f>IF(RES_hh_fech_in!T16=0,0,RES_hh_fech_in!T16/RES_summary!T$21)</f>
        <v>7.6489420524049141</v>
      </c>
      <c r="U16" s="72">
        <f>IF(RES_hh_fech_in!U16=0,0,RES_hh_fech_in!U16/RES_summary!U$21)</f>
        <v>6.7050084304717368</v>
      </c>
      <c r="V16" s="72">
        <f>IF(RES_hh_fech_in!V16=0,0,RES_hh_fech_in!V16/RES_summary!V$21)</f>
        <v>5.3636808092926582</v>
      </c>
      <c r="W16" s="72">
        <f>IF(RES_hh_fech_in!W16=0,0,RES_hh_fech_in!W16/RES_summary!W$21)</f>
        <v>4.0547952673461252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15.713395290816253</v>
      </c>
      <c r="D17" s="69">
        <f>IF(RES_hh_fech_in!D17=0,0,RES_hh_fech_in!D17/RES_summary!D$21)</f>
        <v>17.447734893959225</v>
      </c>
      <c r="E17" s="69">
        <f>IF(RES_hh_fech_in!E17=0,0,RES_hh_fech_in!E17/RES_summary!E$21)</f>
        <v>19.218659992717932</v>
      </c>
      <c r="F17" s="69">
        <f>IF(RES_hh_fech_in!F17=0,0,RES_hh_fech_in!F17/RES_summary!F$21)</f>
        <v>19.738874762352744</v>
      </c>
      <c r="G17" s="69">
        <f>IF(RES_hh_fech_in!G17=0,0,RES_hh_fech_in!G17/RES_summary!G$21)</f>
        <v>21.82171617790091</v>
      </c>
      <c r="H17" s="69">
        <f>IF(RES_hh_fech_in!H17=0,0,RES_hh_fech_in!H17/RES_summary!H$21)</f>
        <v>21.297487114485634</v>
      </c>
      <c r="I17" s="69">
        <f>IF(RES_hh_fech_in!I17=0,0,RES_hh_fech_in!I17/RES_summary!I$21)</f>
        <v>22.314230165189819</v>
      </c>
      <c r="J17" s="69">
        <f>IF(RES_hh_fech_in!J17=0,0,RES_hh_fech_in!J17/RES_summary!J$21)</f>
        <v>21.404361737601981</v>
      </c>
      <c r="K17" s="69">
        <f>IF(RES_hh_fech_in!K17=0,0,RES_hh_fech_in!K17/RES_summary!K$21)</f>
        <v>21.143088364808211</v>
      </c>
      <c r="L17" s="69">
        <f>IF(RES_hh_fech_in!L17=0,0,RES_hh_fech_in!L17/RES_summary!L$21)</f>
        <v>20.347151388567411</v>
      </c>
      <c r="M17" s="69">
        <f>IF(RES_hh_fech_in!M17=0,0,RES_hh_fech_in!M17/RES_summary!M$21)</f>
        <v>20.215167706919871</v>
      </c>
      <c r="N17" s="69">
        <f>IF(RES_hh_fech_in!N17=0,0,RES_hh_fech_in!N17/RES_summary!N$21)</f>
        <v>18.093270809830436</v>
      </c>
      <c r="O17" s="69">
        <f>IF(RES_hh_fech_in!O17=0,0,RES_hh_fech_in!O17/RES_summary!O$21)</f>
        <v>15.946435004959998</v>
      </c>
      <c r="P17" s="69">
        <f>IF(RES_hh_fech_in!P17=0,0,RES_hh_fech_in!P17/RES_summary!P$21)</f>
        <v>15.076147738490469</v>
      </c>
      <c r="Q17" s="69">
        <f>IF(RES_hh_fech_in!Q17=0,0,RES_hh_fech_in!Q17/RES_summary!Q$21)</f>
        <v>15.782610948531236</v>
      </c>
      <c r="R17" s="69">
        <f>IF(RES_hh_fech_in!R17=0,0,RES_hh_fech_in!R17/RES_summary!R$21)</f>
        <v>16.142963418967668</v>
      </c>
      <c r="S17" s="69">
        <f>IF(RES_hh_fech_in!S17=0,0,RES_hh_fech_in!S17/RES_summary!S$21)</f>
        <v>17.217355708509224</v>
      </c>
      <c r="T17" s="69">
        <f>IF(RES_hh_fech_in!T17=0,0,RES_hh_fech_in!T17/RES_summary!T$21)</f>
        <v>16.414675477684909</v>
      </c>
      <c r="U17" s="69">
        <f>IF(RES_hh_fech_in!U17=0,0,RES_hh_fech_in!U17/RES_summary!U$21)</f>
        <v>16.331438495328396</v>
      </c>
      <c r="V17" s="69">
        <f>IF(RES_hh_fech_in!V17=0,0,RES_hh_fech_in!V17/RES_summary!V$21)</f>
        <v>16.415512396133728</v>
      </c>
      <c r="W17" s="69">
        <f>IF(RES_hh_fech_in!W17=0,0,RES_hh_fech_in!W17/RES_summary!W$21)</f>
        <v>16.41622523980978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28.867865744765471</v>
      </c>
      <c r="D19" s="72">
        <f>IF(RES_hh_fech_in!D19=0,0,RES_hh_fech_in!D19/RES_summary!D$21)</f>
        <v>33.692496777886575</v>
      </c>
      <c r="E19" s="72">
        <f>IF(RES_hh_fech_in!E19=0,0,RES_hh_fech_in!E19/RES_summary!E$21)</f>
        <v>35.190429637596303</v>
      </c>
      <c r="F19" s="72">
        <f>IF(RES_hh_fech_in!F19=0,0,RES_hh_fech_in!F19/RES_summary!F$21)</f>
        <v>35.518560022756283</v>
      </c>
      <c r="G19" s="72">
        <f>IF(RES_hh_fech_in!G19=0,0,RES_hh_fech_in!G19/RES_summary!G$21)</f>
        <v>38.045128502426934</v>
      </c>
      <c r="H19" s="72">
        <f>IF(RES_hh_fech_in!H19=0,0,RES_hh_fech_in!H19/RES_summary!H$21)</f>
        <v>35.803486914568609</v>
      </c>
      <c r="I19" s="72">
        <f>IF(RES_hh_fech_in!I19=0,0,RES_hh_fech_in!I19/RES_summary!I$21)</f>
        <v>34.591128692622405</v>
      </c>
      <c r="J19" s="72">
        <f>IF(RES_hh_fech_in!J19=0,0,RES_hh_fech_in!J19/RES_summary!J$21)</f>
        <v>36.085823202186461</v>
      </c>
      <c r="K19" s="72">
        <f>IF(RES_hh_fech_in!K19=0,0,RES_hh_fech_in!K19/RES_summary!K$21)</f>
        <v>36.489734562329765</v>
      </c>
      <c r="L19" s="72">
        <f>IF(RES_hh_fech_in!L19=0,0,RES_hh_fech_in!L19/RES_summary!L$21)</f>
        <v>35.336513691445383</v>
      </c>
      <c r="M19" s="72">
        <f>IF(RES_hh_fech_in!M19=0,0,RES_hh_fech_in!M19/RES_summary!M$21)</f>
        <v>33.662864483433204</v>
      </c>
      <c r="N19" s="72">
        <f>IF(RES_hh_fech_in!N19=0,0,RES_hh_fech_in!N19/RES_summary!N$21)</f>
        <v>27.297115105926867</v>
      </c>
      <c r="O19" s="72">
        <f>IF(RES_hh_fech_in!O19=0,0,RES_hh_fech_in!O19/RES_summary!O$21)</f>
        <v>11.201205336100879</v>
      </c>
      <c r="P19" s="72">
        <f>IF(RES_hh_fech_in!P19=0,0,RES_hh_fech_in!P19/RES_summary!P$21)</f>
        <v>3.2006151854275284</v>
      </c>
      <c r="Q19" s="72">
        <f>IF(RES_hh_fech_in!Q19=0,0,RES_hh_fech_in!Q19/RES_summary!Q$21)</f>
        <v>27.295494765970687</v>
      </c>
      <c r="R19" s="72">
        <f>IF(RES_hh_fech_in!R19=0,0,RES_hh_fech_in!R19/RES_summary!R$21)</f>
        <v>26.408637578588667</v>
      </c>
      <c r="S19" s="72">
        <f>IF(RES_hh_fech_in!S19=0,0,RES_hh_fech_in!S19/RES_summary!S$21)</f>
        <v>25.915910402915504</v>
      </c>
      <c r="T19" s="72">
        <f>IF(RES_hh_fech_in!T19=0,0,RES_hh_fech_in!T19/RES_summary!T$21)</f>
        <v>24.841083739955948</v>
      </c>
      <c r="U19" s="72">
        <f>IF(RES_hh_fech_in!U19=0,0,RES_hh_fech_in!U19/RES_summary!U$21)</f>
        <v>22.882467030445053</v>
      </c>
      <c r="V19" s="72">
        <f>IF(RES_hh_fech_in!V19=0,0,RES_hh_fech_in!V19/RES_summary!V$21)</f>
        <v>18.458642901708039</v>
      </c>
      <c r="W19" s="72">
        <f>IF(RES_hh_fech_in!W19=0,0,RES_hh_fech_in!W19/RES_summary!W$21)</f>
        <v>15.89368176362974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27.46968760678557</v>
      </c>
      <c r="D20" s="72">
        <f>IF(RES_hh_fech_in!D20=0,0,RES_hh_fech_in!D20/RES_summary!D$21)</f>
        <v>33.481775355481211</v>
      </c>
      <c r="E20" s="72">
        <f>IF(RES_hh_fech_in!E20=0,0,RES_hh_fech_in!E20/RES_summary!E$21)</f>
        <v>36.081868529171487</v>
      </c>
      <c r="F20" s="72">
        <f>IF(RES_hh_fech_in!F20=0,0,RES_hh_fech_in!F20/RES_summary!F$21)</f>
        <v>35.652430586191379</v>
      </c>
      <c r="G20" s="72">
        <f>IF(RES_hh_fech_in!G20=0,0,RES_hh_fech_in!G20/RES_summary!G$21)</f>
        <v>35.98667312824567</v>
      </c>
      <c r="H20" s="72">
        <f>IF(RES_hh_fech_in!H20=0,0,RES_hh_fech_in!H20/RES_summary!H$21)</f>
        <v>39.944944333438279</v>
      </c>
      <c r="I20" s="72">
        <f>IF(RES_hh_fech_in!I20=0,0,RES_hh_fech_in!I20/RES_summary!I$21)</f>
        <v>38.017891750671815</v>
      </c>
      <c r="J20" s="72">
        <f>IF(RES_hh_fech_in!J20=0,0,RES_hh_fech_in!J20/RES_summary!J$21)</f>
        <v>37.446886166333002</v>
      </c>
      <c r="K20" s="72">
        <f>IF(RES_hh_fech_in!K20=0,0,RES_hh_fech_in!K20/RES_summary!K$21)</f>
        <v>37.122026234865366</v>
      </c>
      <c r="L20" s="72">
        <f>IF(RES_hh_fech_in!L20=0,0,RES_hh_fech_in!L20/RES_summary!L$21)</f>
        <v>34.535017334831643</v>
      </c>
      <c r="M20" s="72">
        <f>IF(RES_hh_fech_in!M20=0,0,RES_hh_fech_in!M20/RES_summary!M$21)</f>
        <v>33.887337525021103</v>
      </c>
      <c r="N20" s="72">
        <f>IF(RES_hh_fech_in!N20=0,0,RES_hh_fech_in!N20/RES_summary!N$21)</f>
        <v>28.189931076922356</v>
      </c>
      <c r="O20" s="72">
        <f>IF(RES_hh_fech_in!O20=0,0,RES_hh_fech_in!O20/RES_summary!O$21)</f>
        <v>12.333682202269111</v>
      </c>
      <c r="P20" s="72">
        <f>IF(RES_hh_fech_in!P20=0,0,RES_hh_fech_in!P20/RES_summary!P$21)</f>
        <v>0.32905519411790174</v>
      </c>
      <c r="Q20" s="72">
        <f>IF(RES_hh_fech_in!Q20=0,0,RES_hh_fech_in!Q20/RES_summary!Q$21)</f>
        <v>28.989192497905265</v>
      </c>
      <c r="R20" s="72">
        <f>IF(RES_hh_fech_in!R20=0,0,RES_hh_fech_in!R20/RES_summary!R$21)</f>
        <v>27.020157383478022</v>
      </c>
      <c r="S20" s="72">
        <f>IF(RES_hh_fech_in!S20=0,0,RES_hh_fech_in!S20/RES_summary!S$21)</f>
        <v>26.281227191014555</v>
      </c>
      <c r="T20" s="72">
        <f>IF(RES_hh_fech_in!T20=0,0,RES_hh_fech_in!T20/RES_summary!T$21)</f>
        <v>0</v>
      </c>
      <c r="U20" s="72">
        <f>IF(RES_hh_fech_in!U20=0,0,RES_hh_fech_in!U20/RES_summary!U$21)</f>
        <v>29.102263416634035</v>
      </c>
      <c r="V20" s="72">
        <f>IF(RES_hh_fech_in!V20=0,0,RES_hh_fech_in!V20/RES_summary!V$21)</f>
        <v>28.999764178703934</v>
      </c>
      <c r="W20" s="72">
        <f>IF(RES_hh_fech_in!W20=0,0,RES_hh_fech_in!W20/RES_summary!W$21)</f>
        <v>24.098058772858366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0</v>
      </c>
      <c r="D21" s="72">
        <f>IF(RES_hh_fech_in!D21=0,0,RES_hh_fech_in!D21/RES_summary!D$21)</f>
        <v>0</v>
      </c>
      <c r="E21" s="72">
        <f>IF(RES_hh_fech_in!E21=0,0,RES_hh_fech_in!E21/RES_summary!E$21)</f>
        <v>0</v>
      </c>
      <c r="F21" s="72">
        <f>IF(RES_hh_fech_in!F21=0,0,RES_hh_fech_in!F21/RES_summary!F$21)</f>
        <v>0</v>
      </c>
      <c r="G21" s="72">
        <f>IF(RES_hh_fech_in!G21=0,0,RES_hh_fech_in!G21/RES_summary!G$21)</f>
        <v>0</v>
      </c>
      <c r="H21" s="72">
        <f>IF(RES_hh_fech_in!H21=0,0,RES_hh_fech_in!H21/RES_summary!H$21)</f>
        <v>0</v>
      </c>
      <c r="I21" s="72">
        <f>IF(RES_hh_fech_in!I21=0,0,RES_hh_fech_in!I21/RES_summary!I$21)</f>
        <v>0</v>
      </c>
      <c r="J21" s="72">
        <f>IF(RES_hh_fech_in!J21=0,0,RES_hh_fech_in!J21/RES_summary!J$21)</f>
        <v>0</v>
      </c>
      <c r="K21" s="72">
        <f>IF(RES_hh_fech_in!K21=0,0,RES_hh_fech_in!K21/RES_summary!K$21)</f>
        <v>0</v>
      </c>
      <c r="L21" s="72">
        <f>IF(RES_hh_fech_in!L21=0,0,RES_hh_fech_in!L21/RES_summary!L$21)</f>
        <v>0</v>
      </c>
      <c r="M21" s="72">
        <f>IF(RES_hh_fech_in!M21=0,0,RES_hh_fech_in!M21/RES_summary!M$21)</f>
        <v>0</v>
      </c>
      <c r="N21" s="72">
        <f>IF(RES_hh_fech_in!N21=0,0,RES_hh_fech_in!N21/RES_summary!N$21)</f>
        <v>0</v>
      </c>
      <c r="O21" s="72">
        <f>IF(RES_hh_fech_in!O21=0,0,RES_hh_fech_in!O21/RES_summary!O$21)</f>
        <v>0</v>
      </c>
      <c r="P21" s="72">
        <f>IF(RES_hh_fech_in!P21=0,0,RES_hh_fech_in!P21/RES_summary!P$21)</f>
        <v>0</v>
      </c>
      <c r="Q21" s="72">
        <f>IF(RES_hh_fech_in!Q21=0,0,RES_hh_fech_in!Q21/RES_summary!Q$21)</f>
        <v>0</v>
      </c>
      <c r="R21" s="72">
        <f>IF(RES_hh_fech_in!R21=0,0,RES_hh_fech_in!R21/RES_summary!R$21)</f>
        <v>0</v>
      </c>
      <c r="S21" s="72">
        <f>IF(RES_hh_fech_in!S21=0,0,RES_hh_fech_in!S21/RES_summary!S$21)</f>
        <v>0</v>
      </c>
      <c r="T21" s="72">
        <f>IF(RES_hh_fech_in!T21=0,0,RES_hh_fech_in!T21/RES_summary!T$21)</f>
        <v>0</v>
      </c>
      <c r="U21" s="72">
        <f>IF(RES_hh_fech_in!U21=0,0,RES_hh_fech_in!U21/RES_summary!U$21)</f>
        <v>0</v>
      </c>
      <c r="V21" s="72">
        <f>IF(RES_hh_fech_in!V21=0,0,RES_hh_fech_in!V21/RES_summary!V$21)</f>
        <v>0</v>
      </c>
      <c r="W21" s="72">
        <f>IF(RES_hh_fech_in!W21=0,0,RES_hh_fech_in!W21/RES_summary!W$21)</f>
        <v>0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0</v>
      </c>
      <c r="D22" s="72">
        <f>IF(RES_hh_fech_in!D22=0,0,RES_hh_fech_in!D22/RES_summary!D$21)</f>
        <v>24.874132724940495</v>
      </c>
      <c r="E22" s="72">
        <f>IF(RES_hh_fech_in!E22=0,0,RES_hh_fech_in!E22/RES_summary!E$21)</f>
        <v>21.869467619408272</v>
      </c>
      <c r="F22" s="72">
        <f>IF(RES_hh_fech_in!F22=0,0,RES_hh_fech_in!F22/RES_summary!F$21)</f>
        <v>23.005055791818961</v>
      </c>
      <c r="G22" s="72">
        <f>IF(RES_hh_fech_in!G22=0,0,RES_hh_fech_in!G22/RES_summary!G$21)</f>
        <v>26.47617502628102</v>
      </c>
      <c r="H22" s="72">
        <f>IF(RES_hh_fech_in!H22=0,0,RES_hh_fech_in!H22/RES_summary!H$21)</f>
        <v>21.926563003108232</v>
      </c>
      <c r="I22" s="72">
        <f>IF(RES_hh_fech_in!I22=0,0,RES_hh_fech_in!I22/RES_summary!I$21)</f>
        <v>21.238881765420352</v>
      </c>
      <c r="J22" s="72">
        <f>IF(RES_hh_fech_in!J22=0,0,RES_hh_fech_in!J22/RES_summary!J$21)</f>
        <v>27.302166618237404</v>
      </c>
      <c r="K22" s="72">
        <f>IF(RES_hh_fech_in!K22=0,0,RES_hh_fech_in!K22/RES_summary!K$21)</f>
        <v>28.216392148003251</v>
      </c>
      <c r="L22" s="72">
        <f>IF(RES_hh_fech_in!L22=0,0,RES_hh_fech_in!L22/RES_summary!L$21)</f>
        <v>22.939551174900057</v>
      </c>
      <c r="M22" s="72">
        <f>IF(RES_hh_fech_in!M22=0,0,RES_hh_fech_in!M22/RES_summary!M$21)</f>
        <v>23.330417217657999</v>
      </c>
      <c r="N22" s="72">
        <f>IF(RES_hh_fech_in!N22=0,0,RES_hh_fech_in!N22/RES_summary!N$21)</f>
        <v>17.779422302455021</v>
      </c>
      <c r="O22" s="72">
        <f>IF(RES_hh_fech_in!O22=0,0,RES_hh_fech_in!O22/RES_summary!O$21)</f>
        <v>1.9186752963473424</v>
      </c>
      <c r="P22" s="72">
        <f>IF(RES_hh_fech_in!P22=0,0,RES_hh_fech_in!P22/RES_summary!P$21)</f>
        <v>0.99878730763972523</v>
      </c>
      <c r="Q22" s="72">
        <f>IF(RES_hh_fech_in!Q22=0,0,RES_hh_fech_in!Q22/RES_summary!Q$21)</f>
        <v>21.97375176901507</v>
      </c>
      <c r="R22" s="72">
        <f>IF(RES_hh_fech_in!R22=0,0,RES_hh_fech_in!R22/RES_summary!R$21)</f>
        <v>21.963756325136892</v>
      </c>
      <c r="S22" s="72">
        <f>IF(RES_hh_fech_in!S22=0,0,RES_hh_fech_in!S22/RES_summary!S$21)</f>
        <v>21.998208339955433</v>
      </c>
      <c r="T22" s="72">
        <f>IF(RES_hh_fech_in!T22=0,0,RES_hh_fech_in!T22/RES_summary!T$21)</f>
        <v>21.101804493150066</v>
      </c>
      <c r="U22" s="72">
        <f>IF(RES_hh_fech_in!U22=0,0,RES_hh_fech_in!U22/RES_summary!U$21)</f>
        <v>21.44921256441058</v>
      </c>
      <c r="V22" s="72">
        <f>IF(RES_hh_fech_in!V22=0,0,RES_hh_fech_in!V22/RES_summary!V$21)</f>
        <v>20.759520434201303</v>
      </c>
      <c r="W22" s="72">
        <f>IF(RES_hh_fech_in!W22=0,0,RES_hh_fech_in!W22/RES_summary!W$21)</f>
        <v>19.386621692209079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3.7728146385814547</v>
      </c>
      <c r="D25" s="74">
        <f>IF(RES_hh_fech_in!D25=0,0,RES_hh_fech_in!D25/RES_summary!D$21)</f>
        <v>5.6326205981997459</v>
      </c>
      <c r="E25" s="74">
        <f>IF(RES_hh_fech_in!E25=0,0,RES_hh_fech_in!E25/RES_summary!E$21)</f>
        <v>7.5122965798383126</v>
      </c>
      <c r="F25" s="74">
        <f>IF(RES_hh_fech_in!F25=0,0,RES_hh_fech_in!F25/RES_summary!F$21)</f>
        <v>7.4348685960411567</v>
      </c>
      <c r="G25" s="74">
        <f>IF(RES_hh_fech_in!G25=0,0,RES_hh_fech_in!G25/RES_summary!G$21)</f>
        <v>9.5422505542356415</v>
      </c>
      <c r="H25" s="74">
        <f>IF(RES_hh_fech_in!H25=0,0,RES_hh_fech_in!H25/RES_summary!H$21)</f>
        <v>8.7306031354395266</v>
      </c>
      <c r="I25" s="74">
        <f>IF(RES_hh_fech_in!I25=0,0,RES_hh_fech_in!I25/RES_summary!I$21)</f>
        <v>7.7545968187621037</v>
      </c>
      <c r="J25" s="74">
        <f>IF(RES_hh_fech_in!J25=0,0,RES_hh_fech_in!J25/RES_summary!J$21)</f>
        <v>7.1125693690086393</v>
      </c>
      <c r="K25" s="74">
        <f>IF(RES_hh_fech_in!K25=0,0,RES_hh_fech_in!K25/RES_summary!K$21)</f>
        <v>7.0439353735595551</v>
      </c>
      <c r="L25" s="74">
        <f>IF(RES_hh_fech_in!L25=0,0,RES_hh_fech_in!L25/RES_summary!L$21)</f>
        <v>6.0913308516419535</v>
      </c>
      <c r="M25" s="74">
        <f>IF(RES_hh_fech_in!M25=0,0,RES_hh_fech_in!M25/RES_summary!M$21)</f>
        <v>6.0778349129158435</v>
      </c>
      <c r="N25" s="74">
        <f>IF(RES_hh_fech_in!N25=0,0,RES_hh_fech_in!N25/RES_summary!N$21)</f>
        <v>4.0371254470949856</v>
      </c>
      <c r="O25" s="74">
        <f>IF(RES_hh_fech_in!O25=0,0,RES_hh_fech_in!O25/RES_summary!O$21)</f>
        <v>3.1813311299523881</v>
      </c>
      <c r="P25" s="74">
        <f>IF(RES_hh_fech_in!P25=0,0,RES_hh_fech_in!P25/RES_summary!P$21)</f>
        <v>2.2464175933564383</v>
      </c>
      <c r="Q25" s="74">
        <f>IF(RES_hh_fech_in!Q25=0,0,RES_hh_fech_in!Q25/RES_summary!Q$21)</f>
        <v>1.0741328676256348</v>
      </c>
      <c r="R25" s="74">
        <f>IF(RES_hh_fech_in!R25=0,0,RES_hh_fech_in!R25/RES_summary!R$21)</f>
        <v>1.6096399289205101</v>
      </c>
      <c r="S25" s="74">
        <f>IF(RES_hh_fech_in!S25=0,0,RES_hh_fech_in!S25/RES_summary!S$21)</f>
        <v>2.7495169729961209</v>
      </c>
      <c r="T25" s="74">
        <f>IF(RES_hh_fech_in!T25=0,0,RES_hh_fech_in!T25/RES_summary!T$21)</f>
        <v>2.0680354892838584</v>
      </c>
      <c r="U25" s="74">
        <f>IF(RES_hh_fech_in!U25=0,0,RES_hh_fech_in!U25/RES_summary!U$21)</f>
        <v>1.9877249542757696</v>
      </c>
      <c r="V25" s="74">
        <f>IF(RES_hh_fech_in!V25=0,0,RES_hh_fech_in!V25/RES_summary!V$21)</f>
        <v>2.1189112006375774</v>
      </c>
      <c r="W25" s="74">
        <f>IF(RES_hh_fech_in!W25=0,0,RES_hh_fech_in!W25/RES_summary!W$21)</f>
        <v>2.5512110231956973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11.69561412932112</v>
      </c>
      <c r="D26" s="77">
        <f>IF(RES_hh_fech_in!D26=0,0,RES_hh_fech_in!D26/RES_summary!D$21)</f>
        <v>11.494795232723389</v>
      </c>
      <c r="E26" s="77">
        <f>IF(RES_hh_fech_in!E26=0,0,RES_hh_fech_in!E26/RES_summary!E$21)</f>
        <v>11.407948852200356</v>
      </c>
      <c r="F26" s="77">
        <f>IF(RES_hh_fech_in!F26=0,0,RES_hh_fech_in!F26/RES_summary!F$21)</f>
        <v>12.014922702618941</v>
      </c>
      <c r="G26" s="77">
        <f>IF(RES_hh_fech_in!G26=0,0,RES_hh_fech_in!G26/RES_summary!G$21)</f>
        <v>11.979644759154912</v>
      </c>
      <c r="H26" s="77">
        <f>IF(RES_hh_fech_in!H26=0,0,RES_hh_fech_in!H26/RES_summary!H$21)</f>
        <v>12.255184229632395</v>
      </c>
      <c r="I26" s="77">
        <f>IF(RES_hh_fech_in!I26=0,0,RES_hh_fech_in!I26/RES_summary!I$21)</f>
        <v>14.33266718155677</v>
      </c>
      <c r="J26" s="77">
        <f>IF(RES_hh_fech_in!J26=0,0,RES_hh_fech_in!J26/RES_summary!J$21)</f>
        <v>13.875982231425017</v>
      </c>
      <c r="K26" s="77">
        <f>IF(RES_hh_fech_in!K26=0,0,RES_hh_fech_in!K26/RES_summary!K$21)</f>
        <v>13.722338161680403</v>
      </c>
      <c r="L26" s="77">
        <f>IF(RES_hh_fech_in!L26=0,0,RES_hh_fech_in!L26/RES_summary!L$21)</f>
        <v>13.871501033535289</v>
      </c>
      <c r="M26" s="77">
        <f>IF(RES_hh_fech_in!M26=0,0,RES_hh_fech_in!M26/RES_summary!M$21)</f>
        <v>13.733456299720915</v>
      </c>
      <c r="N26" s="77">
        <f>IF(RES_hh_fech_in!N26=0,0,RES_hh_fech_in!N26/RES_summary!N$21)</f>
        <v>13.611137364291574</v>
      </c>
      <c r="O26" s="77">
        <f>IF(RES_hh_fech_in!O26=0,0,RES_hh_fech_in!O26/RES_summary!O$21)</f>
        <v>13.76133968597248</v>
      </c>
      <c r="P26" s="77">
        <f>IF(RES_hh_fech_in!P26=0,0,RES_hh_fech_in!P26/RES_summary!P$21)</f>
        <v>13.84362670161341</v>
      </c>
      <c r="Q26" s="77">
        <f>IF(RES_hh_fech_in!Q26=0,0,RES_hh_fech_in!Q26/RES_summary!Q$21)</f>
        <v>14.064598467148267</v>
      </c>
      <c r="R26" s="77">
        <f>IF(RES_hh_fech_in!R26=0,0,RES_hh_fech_in!R26/RES_summary!R$21)</f>
        <v>14.221715964301524</v>
      </c>
      <c r="S26" s="77">
        <f>IF(RES_hh_fech_in!S26=0,0,RES_hh_fech_in!S26/RES_summary!S$21)</f>
        <v>14.196315706040002</v>
      </c>
      <c r="T26" s="77">
        <f>IF(RES_hh_fech_in!T26=0,0,RES_hh_fech_in!T26/RES_summary!T$21)</f>
        <v>14.11066340494604</v>
      </c>
      <c r="U26" s="77">
        <f>IF(RES_hh_fech_in!U26=0,0,RES_hh_fech_in!U26/RES_summary!U$21)</f>
        <v>14.092906518622167</v>
      </c>
      <c r="V26" s="77">
        <f>IF(RES_hh_fech_in!V26=0,0,RES_hh_fech_in!V26/RES_summary!V$21)</f>
        <v>14.011875266810911</v>
      </c>
      <c r="W26" s="77">
        <f>IF(RES_hh_fech_in!W26=0,0,RES_hh_fech_in!W26/RES_summary!W$21)</f>
        <v>13.850378916892481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8.2596979836877722</v>
      </c>
      <c r="D27" s="69">
        <f>IF(RES_hh_fech_in!D27=0,0,RES_hh_fech_in!D27/RES_summary!D$21)</f>
        <v>8.3211494587477084</v>
      </c>
      <c r="E27" s="69">
        <f>IF(RES_hh_fech_in!E27=0,0,RES_hh_fech_in!E27/RES_summary!E$21)</f>
        <v>8.4364490221482935</v>
      </c>
      <c r="F27" s="69">
        <f>IF(RES_hh_fech_in!F27=0,0,RES_hh_fech_in!F27/RES_summary!F$21)</f>
        <v>8.5320469715194545</v>
      </c>
      <c r="G27" s="69">
        <f>IF(RES_hh_fech_in!G27=0,0,RES_hh_fech_in!G27/RES_summary!G$21)</f>
        <v>8.1597784472435322</v>
      </c>
      <c r="H27" s="69">
        <f>IF(RES_hh_fech_in!H27=0,0,RES_hh_fech_in!H27/RES_summary!H$21)</f>
        <v>7.4564467156679202</v>
      </c>
      <c r="I27" s="69">
        <f>IF(RES_hh_fech_in!I27=0,0,RES_hh_fech_in!I27/RES_summary!I$21)</f>
        <v>7.172771129474679</v>
      </c>
      <c r="J27" s="69">
        <f>IF(RES_hh_fech_in!J27=0,0,RES_hh_fech_in!J27/RES_summary!J$21)</f>
        <v>6.4940265773577357</v>
      </c>
      <c r="K27" s="69">
        <f>IF(RES_hh_fech_in!K27=0,0,RES_hh_fech_in!K27/RES_summary!K$21)</f>
        <v>6.2684567082927316</v>
      </c>
      <c r="L27" s="69">
        <f>IF(RES_hh_fech_in!L27=0,0,RES_hh_fech_in!L27/RES_summary!L$21)</f>
        <v>6.094194439423184</v>
      </c>
      <c r="M27" s="69">
        <f>IF(RES_hh_fech_in!M27=0,0,RES_hh_fech_in!M27/RES_summary!M$21)</f>
        <v>6.3963235755711771</v>
      </c>
      <c r="N27" s="69">
        <f>IF(RES_hh_fech_in!N27=0,0,RES_hh_fech_in!N27/RES_summary!N$21)</f>
        <v>5.7199418279777063</v>
      </c>
      <c r="O27" s="69">
        <f>IF(RES_hh_fech_in!O27=0,0,RES_hh_fech_in!O27/RES_summary!O$21)</f>
        <v>5.5361800559498118</v>
      </c>
      <c r="P27" s="69">
        <f>IF(RES_hh_fech_in!P27=0,0,RES_hh_fech_in!P27/RES_summary!P$21)</f>
        <v>5.9373619664707515</v>
      </c>
      <c r="Q27" s="69">
        <f>IF(RES_hh_fech_in!Q27=0,0,RES_hh_fech_in!Q27/RES_summary!Q$21)</f>
        <v>5.8561608334458954</v>
      </c>
      <c r="R27" s="69">
        <f>IF(RES_hh_fech_in!R27=0,0,RES_hh_fech_in!R27/RES_summary!R$21)</f>
        <v>5.804302108533447</v>
      </c>
      <c r="S27" s="69">
        <f>IF(RES_hh_fech_in!S27=0,0,RES_hh_fech_in!S27/RES_summary!S$21)</f>
        <v>5.9936663111782238</v>
      </c>
      <c r="T27" s="69">
        <f>IF(RES_hh_fech_in!T27=0,0,RES_hh_fech_in!T27/RES_summary!T$21)</f>
        <v>5.503672094973</v>
      </c>
      <c r="U27" s="69">
        <f>IF(RES_hh_fech_in!U27=0,0,RES_hh_fech_in!U27/RES_summary!U$21)</f>
        <v>6.4193724541289239</v>
      </c>
      <c r="V27" s="69">
        <f>IF(RES_hh_fech_in!V27=0,0,RES_hh_fech_in!V27/RES_summary!V$21)</f>
        <v>6.2727995652772623</v>
      </c>
      <c r="W27" s="69">
        <f>IF(RES_hh_fech_in!W27=0,0,RES_hh_fech_in!W27/RES_summary!W$21)</f>
        <v>5.9237345360304881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9.1250499460452499</v>
      </c>
      <c r="D29" s="72">
        <f>IF(RES_hh_fech_in!D29=0,0,RES_hh_fech_in!D29/RES_summary!D$21)</f>
        <v>9.0484441826348458</v>
      </c>
      <c r="E29" s="72">
        <f>IF(RES_hh_fech_in!E29=0,0,RES_hh_fech_in!E29/RES_summary!E$21)</f>
        <v>9.3719018877067093</v>
      </c>
      <c r="F29" s="72">
        <f>IF(RES_hh_fech_in!F29=0,0,RES_hh_fech_in!F29/RES_summary!F$21)</f>
        <v>9.4848688298554222</v>
      </c>
      <c r="G29" s="72">
        <f>IF(RES_hh_fech_in!G29=0,0,RES_hh_fech_in!G29/RES_summary!G$21)</f>
        <v>8.9846833547605076</v>
      </c>
      <c r="H29" s="72">
        <f>IF(RES_hh_fech_in!H29=0,0,RES_hh_fech_in!H29/RES_summary!H$21)</f>
        <v>7.9793102929694761</v>
      </c>
      <c r="I29" s="72">
        <f>IF(RES_hh_fech_in!I29=0,0,RES_hh_fech_in!I29/RES_summary!I$21)</f>
        <v>7.8899507734718739</v>
      </c>
      <c r="J29" s="72">
        <f>IF(RES_hh_fech_in!J29=0,0,RES_hh_fech_in!J29/RES_summary!J$21)</f>
        <v>7.1051972831823491</v>
      </c>
      <c r="K29" s="72">
        <f>IF(RES_hh_fech_in!K29=0,0,RES_hh_fech_in!K29/RES_summary!K$21)</f>
        <v>6.9456469936017573</v>
      </c>
      <c r="L29" s="72">
        <f>IF(RES_hh_fech_in!L29=0,0,RES_hh_fech_in!L29/RES_summary!L$21)</f>
        <v>6.7217871222904533</v>
      </c>
      <c r="M29" s="72">
        <f>IF(RES_hh_fech_in!M29=0,0,RES_hh_fech_in!M29/RES_summary!M$21)</f>
        <v>6.8355974680905112</v>
      </c>
      <c r="N29" s="72">
        <f>IF(RES_hh_fech_in!N29=0,0,RES_hh_fech_in!N29/RES_summary!N$21)</f>
        <v>6.4422896431398353</v>
      </c>
      <c r="O29" s="72">
        <f>IF(RES_hh_fech_in!O29=0,0,RES_hh_fech_in!O29/RES_summary!O$21)</f>
        <v>6.4278085247864478</v>
      </c>
      <c r="P29" s="72">
        <f>IF(RES_hh_fech_in!P29=0,0,RES_hh_fech_in!P29/RES_summary!P$21)</f>
        <v>6.4995026769199429</v>
      </c>
      <c r="Q29" s="72">
        <f>IF(RES_hh_fech_in!Q29=0,0,RES_hh_fech_in!Q29/RES_summary!Q$21)</f>
        <v>6.7599920777088087</v>
      </c>
      <c r="R29" s="72">
        <f>IF(RES_hh_fech_in!R29=0,0,RES_hh_fech_in!R29/RES_summary!R$21)</f>
        <v>6.7506360793293165</v>
      </c>
      <c r="S29" s="72">
        <f>IF(RES_hh_fech_in!S29=0,0,RES_hh_fech_in!S29/RES_summary!S$21)</f>
        <v>6.786273851113175</v>
      </c>
      <c r="T29" s="72">
        <f>IF(RES_hh_fech_in!T29=0,0,RES_hh_fech_in!T29/RES_summary!T$21)</f>
        <v>6.8440648434160272</v>
      </c>
      <c r="U29" s="72">
        <f>IF(RES_hh_fech_in!U29=0,0,RES_hh_fech_in!U29/RES_summary!U$21)</f>
        <v>7.3909904922737129</v>
      </c>
      <c r="V29" s="72">
        <f>IF(RES_hh_fech_in!V29=0,0,RES_hh_fech_in!V29/RES_summary!V$21)</f>
        <v>6.9811415632409464</v>
      </c>
      <c r="W29" s="72">
        <f>IF(RES_hh_fech_in!W29=0,0,RES_hh_fech_in!W29/RES_summary!W$21)</f>
        <v>7.4291638180597426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0</v>
      </c>
      <c r="D30" s="72">
        <f>IF(RES_hh_fech_in!D30=0,0,RES_hh_fech_in!D30/RES_summary!D$21)</f>
        <v>0</v>
      </c>
      <c r="E30" s="72">
        <f>IF(RES_hh_fech_in!E30=0,0,RES_hh_fech_in!E30/RES_summary!E$21)</f>
        <v>0</v>
      </c>
      <c r="F30" s="72">
        <f>IF(RES_hh_fech_in!F30=0,0,RES_hh_fech_in!F30/RES_summary!F$21)</f>
        <v>0</v>
      </c>
      <c r="G30" s="72">
        <f>IF(RES_hh_fech_in!G30=0,0,RES_hh_fech_in!G30/RES_summary!G$21)</f>
        <v>0</v>
      </c>
      <c r="H30" s="72">
        <f>IF(RES_hh_fech_in!H30=0,0,RES_hh_fech_in!H30/RES_summary!H$21)</f>
        <v>0</v>
      </c>
      <c r="I30" s="72">
        <f>IF(RES_hh_fech_in!I30=0,0,RES_hh_fech_in!I30/RES_summary!I$21)</f>
        <v>0</v>
      </c>
      <c r="J30" s="72">
        <f>IF(RES_hh_fech_in!J30=0,0,RES_hh_fech_in!J30/RES_summary!J$21)</f>
        <v>0</v>
      </c>
      <c r="K30" s="72">
        <f>IF(RES_hh_fech_in!K30=0,0,RES_hh_fech_in!K30/RES_summary!K$21)</f>
        <v>0</v>
      </c>
      <c r="L30" s="72">
        <f>IF(RES_hh_fech_in!L30=0,0,RES_hh_fech_in!L30/RES_summary!L$21)</f>
        <v>0</v>
      </c>
      <c r="M30" s="72">
        <f>IF(RES_hh_fech_in!M30=0,0,RES_hh_fech_in!M30/RES_summary!M$21)</f>
        <v>0</v>
      </c>
      <c r="N30" s="72">
        <f>IF(RES_hh_fech_in!N30=0,0,RES_hh_fech_in!N30/RES_summary!N$21)</f>
        <v>0</v>
      </c>
      <c r="O30" s="72">
        <f>IF(RES_hh_fech_in!O30=0,0,RES_hh_fech_in!O30/RES_summary!O$21)</f>
        <v>0</v>
      </c>
      <c r="P30" s="72">
        <f>IF(RES_hh_fech_in!P30=0,0,RES_hh_fech_in!P30/RES_summary!P$21)</f>
        <v>0</v>
      </c>
      <c r="Q30" s="72">
        <f>IF(RES_hh_fech_in!Q30=0,0,RES_hh_fech_in!Q30/RES_summary!Q$21)</f>
        <v>0</v>
      </c>
      <c r="R30" s="72">
        <f>IF(RES_hh_fech_in!R30=0,0,RES_hh_fech_in!R30/RES_summary!R$21)</f>
        <v>0</v>
      </c>
      <c r="S30" s="72">
        <f>IF(RES_hh_fech_in!S30=0,0,RES_hh_fech_in!S30/RES_summary!S$21)</f>
        <v>0</v>
      </c>
      <c r="T30" s="72">
        <f>IF(RES_hh_fech_in!T30=0,0,RES_hh_fech_in!T30/RES_summary!T$21)</f>
        <v>0</v>
      </c>
      <c r="U30" s="72">
        <f>IF(RES_hh_fech_in!U30=0,0,RES_hh_fech_in!U30/RES_summary!U$21)</f>
        <v>0</v>
      </c>
      <c r="V30" s="72">
        <f>IF(RES_hh_fech_in!V30=0,0,RES_hh_fech_in!V30/RES_summary!V$21)</f>
        <v>0</v>
      </c>
      <c r="W30" s="72">
        <f>IF(RES_hh_fech_in!W30=0,0,RES_hh_fech_in!W30/RES_summary!W$21)</f>
        <v>0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7.1684686422793087</v>
      </c>
      <c r="D32" s="77">
        <f>IF(RES_hh_fech_in!D32=0,0,RES_hh_fech_in!D32/RES_summary!D$21)</f>
        <v>7.2547060723696655</v>
      </c>
      <c r="E32" s="77">
        <f>IF(RES_hh_fech_in!E32=0,0,RES_hh_fech_in!E32/RES_summary!E$21)</f>
        <v>6.8659263462928006</v>
      </c>
      <c r="F32" s="77">
        <f>IF(RES_hh_fech_in!F32=0,0,RES_hh_fech_in!F32/RES_summary!F$21)</f>
        <v>7.1081853346740669</v>
      </c>
      <c r="G32" s="77">
        <f>IF(RES_hh_fech_in!G32=0,0,RES_hh_fech_in!G32/RES_summary!G$21)</f>
        <v>6.7529163742530312</v>
      </c>
      <c r="H32" s="77">
        <f>IF(RES_hh_fech_in!H32=0,0,RES_hh_fech_in!H32/RES_summary!H$21)</f>
        <v>6.3406099387311654</v>
      </c>
      <c r="I32" s="77">
        <f>IF(RES_hh_fech_in!I32=0,0,RES_hh_fech_in!I32/RES_summary!I$21)</f>
        <v>5.6511580375670079</v>
      </c>
      <c r="J32" s="77">
        <f>IF(RES_hh_fech_in!J32=0,0,RES_hh_fech_in!J32/RES_summary!J$21)</f>
        <v>5.2336845052248417</v>
      </c>
      <c r="K32" s="77">
        <f>IF(RES_hh_fech_in!K32=0,0,RES_hh_fech_in!K32/RES_summary!K$21)</f>
        <v>5.3745212774555684</v>
      </c>
      <c r="L32" s="77">
        <f>IF(RES_hh_fech_in!L32=0,0,RES_hh_fech_in!L32/RES_summary!L$21)</f>
        <v>5.0817550555968118</v>
      </c>
      <c r="M32" s="77">
        <f>IF(RES_hh_fech_in!M32=0,0,RES_hh_fech_in!M32/RES_summary!M$21)</f>
        <v>5.6126934948841516</v>
      </c>
      <c r="N32" s="77">
        <f>IF(RES_hh_fech_in!N32=0,0,RES_hh_fech_in!N32/RES_summary!N$21)</f>
        <v>4.1738328344410309</v>
      </c>
      <c r="O32" s="77">
        <f>IF(RES_hh_fech_in!O32=0,0,RES_hh_fech_in!O32/RES_summary!O$21)</f>
        <v>4.5003733666204422</v>
      </c>
      <c r="P32" s="77">
        <f>IF(RES_hh_fech_in!P32=0,0,RES_hh_fech_in!P32/RES_summary!P$21)</f>
        <v>5.4692337028187792</v>
      </c>
      <c r="Q32" s="77">
        <f>IF(RES_hh_fech_in!Q32=0,0,RES_hh_fech_in!Q32/RES_summary!Q$21)</f>
        <v>4.7888819471657227</v>
      </c>
      <c r="R32" s="77">
        <f>IF(RES_hh_fech_in!R32=0,0,RES_hh_fech_in!R32/RES_summary!R$21)</f>
        <v>4.6268025876195003</v>
      </c>
      <c r="S32" s="77">
        <f>IF(RES_hh_fech_in!S32=0,0,RES_hh_fech_in!S32/RES_summary!S$21)</f>
        <v>5.0487746738392634</v>
      </c>
      <c r="T32" s="77">
        <f>IF(RES_hh_fech_in!T32=0,0,RES_hh_fech_in!T32/RES_summary!T$21)</f>
        <v>4.1645828682358781</v>
      </c>
      <c r="U32" s="77">
        <f>IF(RES_hh_fech_in!U32=0,0,RES_hh_fech_in!U32/RES_summary!U$21)</f>
        <v>5.0949612225879273</v>
      </c>
      <c r="V32" s="77">
        <f>IF(RES_hh_fech_in!V32=0,0,RES_hh_fech_in!V32/RES_summary!V$21)</f>
        <v>5.6066625460306083</v>
      </c>
      <c r="W32" s="77">
        <f>IF(RES_hh_fech_in!W32=0,0,RES_hh_fech_in!W32/RES_summary!W$21)</f>
        <v>4.9657502474307931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42.16229890548513</v>
      </c>
      <c r="D3" s="65">
        <f>IF(RES_hh_tesh_in!D3=0,0,RES_hh_tesh_in!D3/RES_summary!D$21)</f>
        <v>52.930250462385821</v>
      </c>
      <c r="E3" s="65">
        <f>IF(RES_hh_tesh_in!E3=0,0,RES_hh_tesh_in!E3/RES_summary!E$21)</f>
        <v>69.923375047353261</v>
      </c>
      <c r="F3" s="65">
        <f>IF(RES_hh_tesh_in!F3=0,0,RES_hh_tesh_in!F3/RES_summary!F$21)</f>
        <v>67.19528064599551</v>
      </c>
      <c r="G3" s="65">
        <f>IF(RES_hh_tesh_in!G3=0,0,RES_hh_tesh_in!G3/RES_summary!G$21)</f>
        <v>67.26266077185258</v>
      </c>
      <c r="H3" s="65">
        <f>IF(RES_hh_tesh_in!H3=0,0,RES_hh_tesh_in!H3/RES_summary!H$21)</f>
        <v>72.096811441430305</v>
      </c>
      <c r="I3" s="65">
        <f>IF(RES_hh_tesh_in!I3=0,0,RES_hh_tesh_in!I3/RES_summary!I$21)</f>
        <v>75.842731072239189</v>
      </c>
      <c r="J3" s="65">
        <f>IF(RES_hh_tesh_in!J3=0,0,RES_hh_tesh_in!J3/RES_summary!J$21)</f>
        <v>58.599386688817361</v>
      </c>
      <c r="K3" s="65">
        <f>IF(RES_hh_tesh_in!K3=0,0,RES_hh_tesh_in!K3/RES_summary!K$21)</f>
        <v>55.844447054388986</v>
      </c>
      <c r="L3" s="65">
        <f>IF(RES_hh_tesh_in!L3=0,0,RES_hh_tesh_in!L3/RES_summary!L$21)</f>
        <v>57.147454902209937</v>
      </c>
      <c r="M3" s="65">
        <f>IF(RES_hh_tesh_in!M3=0,0,RES_hh_tesh_in!M3/RES_summary!M$21)</f>
        <v>53.496554913838956</v>
      </c>
      <c r="N3" s="65">
        <f>IF(RES_hh_tesh_in!N3=0,0,RES_hh_tesh_in!N3/RES_summary!N$21)</f>
        <v>54.244545251271596</v>
      </c>
      <c r="O3" s="65">
        <f>IF(RES_hh_tesh_in!O3=0,0,RES_hh_tesh_in!O3/RES_summary!O$21)</f>
        <v>43.935224364349622</v>
      </c>
      <c r="P3" s="65">
        <f>IF(RES_hh_tesh_in!P3=0,0,RES_hh_tesh_in!P3/RES_summary!P$21)</f>
        <v>40.41578331534734</v>
      </c>
      <c r="Q3" s="65">
        <f>IF(RES_hh_tesh_in!Q3=0,0,RES_hh_tesh_in!Q3/RES_summary!Q$21)</f>
        <v>46.307062712609223</v>
      </c>
      <c r="R3" s="65">
        <f>IF(RES_hh_tesh_in!R3=0,0,RES_hh_tesh_in!R3/RES_summary!R$21)</f>
        <v>52.614930512275663</v>
      </c>
      <c r="S3" s="65">
        <f>IF(RES_hh_tesh_in!S3=0,0,RES_hh_tesh_in!S3/RES_summary!S$21)</f>
        <v>53.808945087935697</v>
      </c>
      <c r="T3" s="65">
        <f>IF(RES_hh_tesh_in!T3=0,0,RES_hh_tesh_in!T3/RES_summary!T$21)</f>
        <v>68.879706776062207</v>
      </c>
      <c r="U3" s="65">
        <f>IF(RES_hh_tesh_in!U3=0,0,RES_hh_tesh_in!U3/RES_summary!U$21)</f>
        <v>63.972729928181998</v>
      </c>
      <c r="V3" s="65">
        <f>IF(RES_hh_tesh_in!V3=0,0,RES_hh_tesh_in!V3/RES_summary!V$21)</f>
        <v>58.144650658073921</v>
      </c>
      <c r="W3" s="65">
        <f>IF(RES_hh_tesh_in!W3=0,0,RES_hh_tesh_in!W3/RES_summary!W$21)</f>
        <v>50.870083888935355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23.606694451889272</v>
      </c>
      <c r="D4" s="69">
        <f>IF(RES_hh_tesh_in!D4=0,0,RES_hh_tesh_in!D4/RES_summary!D$21)</f>
        <v>24.027726849162921</v>
      </c>
      <c r="E4" s="69">
        <f>IF(RES_hh_tesh_in!E4=0,0,RES_hh_tesh_in!E4/RES_summary!E$21)</f>
        <v>24.404174355506079</v>
      </c>
      <c r="F4" s="69">
        <f>IF(RES_hh_tesh_in!F4=0,0,RES_hh_tesh_in!F4/RES_summary!F$21)</f>
        <v>21.451267922404522</v>
      </c>
      <c r="G4" s="69">
        <f>IF(RES_hh_tesh_in!G4=0,0,RES_hh_tesh_in!G4/RES_summary!G$21)</f>
        <v>17.869671944184699</v>
      </c>
      <c r="H4" s="69">
        <f>IF(RES_hh_tesh_in!H4=0,0,RES_hh_tesh_in!H4/RES_summary!H$21)</f>
        <v>18.845184535862717</v>
      </c>
      <c r="I4" s="69">
        <f>IF(RES_hh_tesh_in!I4=0,0,RES_hh_tesh_in!I4/RES_summary!I$21)</f>
        <v>16.951257183368245</v>
      </c>
      <c r="J4" s="69">
        <f>IF(RES_hh_tesh_in!J4=0,0,RES_hh_tesh_in!J4/RES_summary!J$21)</f>
        <v>14.730489401607283</v>
      </c>
      <c r="K4" s="69">
        <f>IF(RES_hh_tesh_in!K4=0,0,RES_hh_tesh_in!K4/RES_summary!K$21)</f>
        <v>15.954756151280238</v>
      </c>
      <c r="L4" s="69">
        <f>IF(RES_hh_tesh_in!L4=0,0,RES_hh_tesh_in!L4/RES_summary!L$21)</f>
        <v>12.962682894388877</v>
      </c>
      <c r="M4" s="69">
        <f>IF(RES_hh_tesh_in!M4=0,0,RES_hh_tesh_in!M4/RES_summary!M$21)</f>
        <v>14.54505435318562</v>
      </c>
      <c r="N4" s="69">
        <f>IF(RES_hh_tesh_in!N4=0,0,RES_hh_tesh_in!N4/RES_summary!N$21)</f>
        <v>13.939431823728684</v>
      </c>
      <c r="O4" s="69">
        <f>IF(RES_hh_tesh_in!O4=0,0,RES_hh_tesh_in!O4/RES_summary!O$21)</f>
        <v>10.666691167098525</v>
      </c>
      <c r="P4" s="69">
        <f>IF(RES_hh_tesh_in!P4=0,0,RES_hh_tesh_in!P4/RES_summary!P$21)</f>
        <v>9.0952146537242253</v>
      </c>
      <c r="Q4" s="69">
        <f>IF(RES_hh_tesh_in!Q4=0,0,RES_hh_tesh_in!Q4/RES_summary!Q$21)</f>
        <v>12.263129624362069</v>
      </c>
      <c r="R4" s="69">
        <f>IF(RES_hh_tesh_in!R4=0,0,RES_hh_tesh_in!R4/RES_summary!R$21)</f>
        <v>11.568950917563509</v>
      </c>
      <c r="S4" s="69">
        <f>IF(RES_hh_tesh_in!S4=0,0,RES_hh_tesh_in!S4/RES_summary!S$21)</f>
        <v>9.9441155543126172</v>
      </c>
      <c r="T4" s="69">
        <f>IF(RES_hh_tesh_in!T4=0,0,RES_hh_tesh_in!T4/RES_summary!T$21)</f>
        <v>16.838821808322447</v>
      </c>
      <c r="U4" s="69">
        <f>IF(RES_hh_tesh_in!U4=0,0,RES_hh_tesh_in!U4/RES_summary!U$21)</f>
        <v>15.219915475173167</v>
      </c>
      <c r="V4" s="69">
        <f>IF(RES_hh_tesh_in!V4=0,0,RES_hh_tesh_in!V4/RES_summary!V$21)</f>
        <v>14.594855063758549</v>
      </c>
      <c r="W4" s="69">
        <f>IF(RES_hh_tesh_in!W4=0,0,RES_hh_tesh_in!W4/RES_summary!W$21)</f>
        <v>13.088853829825984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23.383235237132528</v>
      </c>
      <c r="D6" s="72">
        <f>IF(RES_hh_tesh_in!D6=0,0,RES_hh_tesh_in!D6/RES_summary!D$21)</f>
        <v>23.203563097837065</v>
      </c>
      <c r="E6" s="72">
        <f>IF(RES_hh_tesh_in!E6=0,0,RES_hh_tesh_in!E6/RES_summary!E$21)</f>
        <v>24.790672250346155</v>
      </c>
      <c r="F6" s="72">
        <f>IF(RES_hh_tesh_in!F6=0,0,RES_hh_tesh_in!F6/RES_summary!F$21)</f>
        <v>23.20753540318395</v>
      </c>
      <c r="G6" s="72">
        <f>IF(RES_hh_tesh_in!G6=0,0,RES_hh_tesh_in!G6/RES_summary!G$21)</f>
        <v>22.15975944804423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13.87233968386685</v>
      </c>
      <c r="K6" s="72">
        <f>IF(RES_hh_tesh_in!K6=0,0,RES_hh_tesh_in!K6/RES_summary!K$21)</f>
        <v>15.262359286060885</v>
      </c>
      <c r="L6" s="72">
        <f>IF(RES_hh_tesh_in!L6=0,0,RES_hh_tesh_in!L6/RES_summary!L$21)</f>
        <v>12.962091942140562</v>
      </c>
      <c r="M6" s="72">
        <f>IF(RES_hh_tesh_in!M6=0,0,RES_hh_tesh_in!M6/RES_summary!M$21)</f>
        <v>14.603151020437075</v>
      </c>
      <c r="N6" s="72">
        <f>IF(RES_hh_tesh_in!N6=0,0,RES_hh_tesh_in!N6/RES_summary!N$21)</f>
        <v>13.696701101907697</v>
      </c>
      <c r="O6" s="72">
        <f>IF(RES_hh_tesh_in!O6=0,0,RES_hh_tesh_in!O6/RES_summary!O$21)</f>
        <v>11.136306288018694</v>
      </c>
      <c r="P6" s="72">
        <f>IF(RES_hh_tesh_in!P6=0,0,RES_hh_tesh_in!P6/RES_summary!P$21)</f>
        <v>9.9015176317087139</v>
      </c>
      <c r="Q6" s="72">
        <f>IF(RES_hh_tesh_in!Q6=0,0,RES_hh_tesh_in!Q6/RES_summary!Q$21)</f>
        <v>11.996431901772713</v>
      </c>
      <c r="R6" s="72">
        <f>IF(RES_hh_tesh_in!R6=0,0,RES_hh_tesh_in!R6/RES_summary!R$21)</f>
        <v>13.427772939487722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13.506826331975985</v>
      </c>
      <c r="W6" s="72">
        <f>IF(RES_hh_tesh_in!W6=0,0,RES_hh_tesh_in!W6/RES_summary!W$21)</f>
        <v>13.482743807530362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23.510954513386402</v>
      </c>
      <c r="D7" s="72">
        <f>IF(RES_hh_tesh_in!D7=0,0,RES_hh_tesh_in!D7/RES_summary!D$21)</f>
        <v>23.886903631697329</v>
      </c>
      <c r="E7" s="72">
        <f>IF(RES_hh_tesh_in!E7=0,0,RES_hh_tesh_in!E7/RES_summary!E$21)</f>
        <v>24.109921021409953</v>
      </c>
      <c r="F7" s="72">
        <f>IF(RES_hh_tesh_in!F7=0,0,RES_hh_tesh_in!F7/RES_summary!F$21)</f>
        <v>20.671106596760026</v>
      </c>
      <c r="G7" s="72">
        <f>IF(RES_hh_tesh_in!G7=0,0,RES_hh_tesh_in!G7/RES_summary!G$21)</f>
        <v>16.865043471093905</v>
      </c>
      <c r="H7" s="72">
        <f>IF(RES_hh_tesh_in!H7=0,0,RES_hh_tesh_in!H7/RES_summary!H$21)</f>
        <v>19.3448595347277</v>
      </c>
      <c r="I7" s="72">
        <f>IF(RES_hh_tesh_in!I7=0,0,RES_hh_tesh_in!I7/RES_summary!I$21)</f>
        <v>17.303573849288885</v>
      </c>
      <c r="J7" s="72">
        <f>IF(RES_hh_tesh_in!J7=0,0,RES_hh_tesh_in!J7/RES_summary!J$21)</f>
        <v>14.287597025865432</v>
      </c>
      <c r="K7" s="72">
        <f>IF(RES_hh_tesh_in!K7=0,0,RES_hh_tesh_in!K7/RES_summary!K$21)</f>
        <v>15.748074245796502</v>
      </c>
      <c r="L7" s="72">
        <f>IF(RES_hh_tesh_in!L7=0,0,RES_hh_tesh_in!L7/RES_summary!L$21)</f>
        <v>12.733179897438664</v>
      </c>
      <c r="M7" s="72">
        <f>IF(RES_hh_tesh_in!M7=0,0,RES_hh_tesh_in!M7/RES_summary!M$21)</f>
        <v>14.631830923677747</v>
      </c>
      <c r="N7" s="72">
        <f>IF(RES_hh_tesh_in!N7=0,0,RES_hh_tesh_in!N7/RES_summary!N$21)</f>
        <v>14.214261251624631</v>
      </c>
      <c r="O7" s="72">
        <f>IF(RES_hh_tesh_in!O7=0,0,RES_hh_tesh_in!O7/RES_summary!O$21)</f>
        <v>11.462135083327007</v>
      </c>
      <c r="P7" s="72">
        <f>IF(RES_hh_tesh_in!P7=0,0,RES_hh_tesh_in!P7/RES_summary!P$21)</f>
        <v>10.128841631691236</v>
      </c>
      <c r="Q7" s="72">
        <f>IF(RES_hh_tesh_in!Q7=0,0,RES_hh_tesh_in!Q7/RES_summary!Q$21)</f>
        <v>12.478909058864014</v>
      </c>
      <c r="R7" s="72">
        <f>IF(RES_hh_tesh_in!R7=0,0,RES_hh_tesh_in!R7/RES_summary!R$21)</f>
        <v>12.852537759678718</v>
      </c>
      <c r="S7" s="72">
        <f>IF(RES_hh_tesh_in!S7=0,0,RES_hh_tesh_in!S7/RES_summary!S$21)</f>
        <v>13.481689739025468</v>
      </c>
      <c r="T7" s="72">
        <f>IF(RES_hh_tesh_in!T7=0,0,RES_hh_tesh_in!T7/RES_summary!T$21)</f>
        <v>0</v>
      </c>
      <c r="U7" s="72">
        <f>IF(RES_hh_tesh_in!U7=0,0,RES_hh_tesh_in!U7/RES_summary!U$21)</f>
        <v>13.826232986285541</v>
      </c>
      <c r="V7" s="72">
        <f>IF(RES_hh_tesh_in!V7=0,0,RES_hh_tesh_in!V7/RES_summary!V$21)</f>
        <v>14.367880066386769</v>
      </c>
      <c r="W7" s="72">
        <f>IF(RES_hh_tesh_in!W7=0,0,RES_hh_tesh_in!W7/RES_summary!W$21)</f>
        <v>12.400951924668741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0</v>
      </c>
      <c r="D8" s="72">
        <f>IF(RES_hh_tesh_in!D8=0,0,RES_hh_tesh_in!D8/RES_summary!D$21)</f>
        <v>0</v>
      </c>
      <c r="E8" s="72">
        <f>IF(RES_hh_tesh_in!E8=0,0,RES_hh_tesh_in!E8/RES_summary!E$21)</f>
        <v>0</v>
      </c>
      <c r="F8" s="72">
        <f>IF(RES_hh_tesh_in!F8=0,0,RES_hh_tesh_in!F8/RES_summary!F$21)</f>
        <v>0</v>
      </c>
      <c r="G8" s="72">
        <f>IF(RES_hh_tesh_in!G8=0,0,RES_hh_tesh_in!G8/RES_summary!G$21)</f>
        <v>0</v>
      </c>
      <c r="H8" s="72">
        <f>IF(RES_hh_tesh_in!H8=0,0,RES_hh_tesh_in!H8/RES_summary!H$21)</f>
        <v>0</v>
      </c>
      <c r="I8" s="72">
        <f>IF(RES_hh_tesh_in!I8=0,0,RES_hh_tesh_in!I8/RES_summary!I$21)</f>
        <v>0</v>
      </c>
      <c r="J8" s="72">
        <f>IF(RES_hh_tesh_in!J8=0,0,RES_hh_tesh_in!J8/RES_summary!J$21)</f>
        <v>0</v>
      </c>
      <c r="K8" s="72">
        <f>IF(RES_hh_tesh_in!K8=0,0,RES_hh_tesh_in!K8/RES_summary!K$21)</f>
        <v>0</v>
      </c>
      <c r="L8" s="72">
        <f>IF(RES_hh_tesh_in!L8=0,0,RES_hh_tesh_in!L8/RES_summary!L$21)</f>
        <v>0</v>
      </c>
      <c r="M8" s="72">
        <f>IF(RES_hh_tesh_in!M8=0,0,RES_hh_tesh_in!M8/RES_summary!M$21)</f>
        <v>0</v>
      </c>
      <c r="N8" s="72">
        <f>IF(RES_hh_tesh_in!N8=0,0,RES_hh_tesh_in!N8/RES_summary!N$21)</f>
        <v>0</v>
      </c>
      <c r="O8" s="72">
        <f>IF(RES_hh_tesh_in!O8=0,0,RES_hh_tesh_in!O8/RES_summary!O$21)</f>
        <v>0</v>
      </c>
      <c r="P8" s="72">
        <f>IF(RES_hh_tesh_in!P8=0,0,RES_hh_tesh_in!P8/RES_summary!P$21)</f>
        <v>0</v>
      </c>
      <c r="Q8" s="72">
        <f>IF(RES_hh_tesh_in!Q8=0,0,RES_hh_tesh_in!Q8/RES_summary!Q$21)</f>
        <v>0</v>
      </c>
      <c r="R8" s="72">
        <f>IF(RES_hh_tesh_in!R8=0,0,RES_hh_tesh_in!R8/RES_summary!R$21)</f>
        <v>0</v>
      </c>
      <c r="S8" s="72">
        <f>IF(RES_hh_tesh_in!S8=0,0,RES_hh_tesh_in!S8/RES_summary!S$21)</f>
        <v>0</v>
      </c>
      <c r="T8" s="72">
        <f>IF(RES_hh_tesh_in!T8=0,0,RES_hh_tesh_in!T8/RES_summary!T$21)</f>
        <v>0</v>
      </c>
      <c r="U8" s="72">
        <f>IF(RES_hh_tesh_in!U8=0,0,RES_hh_tesh_in!U8/RES_summary!U$21)</f>
        <v>0</v>
      </c>
      <c r="V8" s="72">
        <f>IF(RES_hh_tesh_in!V8=0,0,RES_hh_tesh_in!V8/RES_summary!V$21)</f>
        <v>0</v>
      </c>
      <c r="W8" s="72">
        <f>IF(RES_hh_tesh_in!W8=0,0,RES_hh_tesh_in!W8/RES_summary!W$21)</f>
        <v>0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22.845868466243168</v>
      </c>
      <c r="D9" s="72">
        <f>IF(RES_hh_tesh_in!D9=0,0,RES_hh_tesh_in!D9/RES_summary!D$21)</f>
        <v>24.592230655111329</v>
      </c>
      <c r="E9" s="72">
        <f>IF(RES_hh_tesh_in!E9=0,0,RES_hh_tesh_in!E9/RES_summary!E$21)</f>
        <v>21.600273883625249</v>
      </c>
      <c r="F9" s="72">
        <f>IF(RES_hh_tesh_in!F9=0,0,RES_hh_tesh_in!F9/RES_summary!F$21)</f>
        <v>19.996582616813694</v>
      </c>
      <c r="G9" s="72">
        <f>IF(RES_hh_tesh_in!G9=0,0,RES_hh_tesh_in!G9/RES_summary!G$21)</f>
        <v>18.827197016328398</v>
      </c>
      <c r="H9" s="72">
        <f>IF(RES_hh_tesh_in!H9=0,0,RES_hh_tesh_in!H9/RES_summary!H$21)</f>
        <v>15.850712292529572</v>
      </c>
      <c r="I9" s="72">
        <f>IF(RES_hh_tesh_in!I9=0,0,RES_hh_tesh_in!I9/RES_summary!I$21)</f>
        <v>14.37282474439165</v>
      </c>
      <c r="J9" s="72">
        <f>IF(RES_hh_tesh_in!J9=0,0,RES_hh_tesh_in!J9/RES_summary!J$21)</f>
        <v>16.283443745243108</v>
      </c>
      <c r="K9" s="72">
        <f>IF(RES_hh_tesh_in!K9=0,0,RES_hh_tesh_in!K9/RES_summary!K$21)</f>
        <v>18.5810386935472</v>
      </c>
      <c r="L9" s="72">
        <f>IF(RES_hh_tesh_in!L9=0,0,RES_hh_tesh_in!L9/RES_summary!L$21)</f>
        <v>11.668485381881089</v>
      </c>
      <c r="M9" s="72">
        <f>IF(RES_hh_tesh_in!M9=0,0,RES_hh_tesh_in!M9/RES_summary!M$21)</f>
        <v>13.577514492922299</v>
      </c>
      <c r="N9" s="72">
        <f>IF(RES_hh_tesh_in!N9=0,0,RES_hh_tesh_in!N9/RES_summary!N$21)</f>
        <v>14.312795324389471</v>
      </c>
      <c r="O9" s="72">
        <f>IF(RES_hh_tesh_in!O9=0,0,RES_hh_tesh_in!O9/RES_summary!O$21)</f>
        <v>11.523105420878773</v>
      </c>
      <c r="P9" s="72">
        <f>IF(RES_hh_tesh_in!P9=0,0,RES_hh_tesh_in!P9/RES_summary!P$21)</f>
        <v>8.4433530249446367</v>
      </c>
      <c r="Q9" s="72">
        <f>IF(RES_hh_tesh_in!Q9=0,0,RES_hh_tesh_in!Q9/RES_summary!Q$21)</f>
        <v>12.615308837333618</v>
      </c>
      <c r="R9" s="72">
        <f>IF(RES_hh_tesh_in!R9=0,0,RES_hh_tesh_in!R9/RES_summary!R$21)</f>
        <v>12.493212921590834</v>
      </c>
      <c r="S9" s="72">
        <f>IF(RES_hh_tesh_in!S9=0,0,RES_hh_tesh_in!S9/RES_summary!S$21)</f>
        <v>13.590402412913646</v>
      </c>
      <c r="T9" s="72">
        <f>IF(RES_hh_tesh_in!T9=0,0,RES_hh_tesh_in!T9/RES_summary!T$21)</f>
        <v>13.592822146304961</v>
      </c>
      <c r="U9" s="72">
        <f>IF(RES_hh_tesh_in!U9=0,0,RES_hh_tesh_in!U9/RES_summary!U$21)</f>
        <v>13.926706498490343</v>
      </c>
      <c r="V9" s="72">
        <f>IF(RES_hh_tesh_in!V9=0,0,RES_hh_tesh_in!V9/RES_summary!V$21)</f>
        <v>14.567174748401287</v>
      </c>
      <c r="W9" s="72">
        <f>IF(RES_hh_tesh_in!W9=0,0,RES_hh_tesh_in!W9/RES_summary!W$21)</f>
        <v>13.079297788631088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22.164918467157865</v>
      </c>
      <c r="D12" s="72">
        <f>IF(RES_hh_tesh_in!D12=0,0,RES_hh_tesh_in!D12/RES_summary!D$21)</f>
        <v>22.797563774837766</v>
      </c>
      <c r="E12" s="72">
        <f>IF(RES_hh_tesh_in!E12=0,0,RES_hh_tesh_in!E12/RES_summary!E$21)</f>
        <v>26.178786303948588</v>
      </c>
      <c r="F12" s="72">
        <f>IF(RES_hh_tesh_in!F12=0,0,RES_hh_tesh_in!F12/RES_summary!F$21)</f>
        <v>20.675679645827891</v>
      </c>
      <c r="G12" s="72">
        <f>IF(RES_hh_tesh_in!G12=0,0,RES_hh_tesh_in!G12/RES_summary!G$21)</f>
        <v>14.623010533502706</v>
      </c>
      <c r="H12" s="72">
        <f>IF(RES_hh_tesh_in!H12=0,0,RES_hh_tesh_in!H12/RES_summary!H$21)</f>
        <v>14.757433042631051</v>
      </c>
      <c r="I12" s="72">
        <f>IF(RES_hh_tesh_in!I12=0,0,RES_hh_tesh_in!I12/RES_summary!I$21)</f>
        <v>18.013215273041155</v>
      </c>
      <c r="J12" s="72">
        <f>IF(RES_hh_tesh_in!J12=0,0,RES_hh_tesh_in!J12/RES_summary!J$21)</f>
        <v>13.208002465653815</v>
      </c>
      <c r="K12" s="72">
        <f>IF(RES_hh_tesh_in!K12=0,0,RES_hh_tesh_in!K12/RES_summary!K$21)</f>
        <v>11.318637819853228</v>
      </c>
      <c r="L12" s="72">
        <f>IF(RES_hh_tesh_in!L12=0,0,RES_hh_tesh_in!L12/RES_summary!L$21)</f>
        <v>14.218377310442055</v>
      </c>
      <c r="M12" s="72">
        <f>IF(RES_hh_tesh_in!M12=0,0,RES_hh_tesh_in!M12/RES_summary!M$21)</f>
        <v>13.77909883636724</v>
      </c>
      <c r="N12" s="72">
        <f>IF(RES_hh_tesh_in!N12=0,0,RES_hh_tesh_in!N12/RES_summary!N$21)</f>
        <v>14.120391471734758</v>
      </c>
      <c r="O12" s="72">
        <f>IF(RES_hh_tesh_in!O12=0,0,RES_hh_tesh_in!O12/RES_summary!O$21)</f>
        <v>11.736878454801957</v>
      </c>
      <c r="P12" s="72">
        <f>IF(RES_hh_tesh_in!P12=0,0,RES_hh_tesh_in!P12/RES_summary!P$21)</f>
        <v>11.268927528537541</v>
      </c>
      <c r="Q12" s="72">
        <f>IF(RES_hh_tesh_in!Q12=0,0,RES_hh_tesh_in!Q12/RES_summary!Q$21)</f>
        <v>10.333451557067013</v>
      </c>
      <c r="R12" s="72">
        <f>IF(RES_hh_tesh_in!R12=0,0,RES_hh_tesh_in!R12/RES_summary!R$21)</f>
        <v>8.0285668054184107</v>
      </c>
      <c r="S12" s="72">
        <f>IF(RES_hh_tesh_in!S12=0,0,RES_hh_tesh_in!S12/RES_summary!S$21)</f>
        <v>4.6486323727903436</v>
      </c>
      <c r="T12" s="72">
        <f>IF(RES_hh_tesh_in!T12=0,0,RES_hh_tesh_in!T12/RES_summary!T$21)</f>
        <v>18.338886542331004</v>
      </c>
      <c r="U12" s="72">
        <f>IF(RES_hh_tesh_in!U12=0,0,RES_hh_tesh_in!U12/RES_summary!U$21)</f>
        <v>16.037063041913573</v>
      </c>
      <c r="V12" s="72">
        <f>IF(RES_hh_tesh_in!V12=0,0,RES_hh_tesh_in!V12/RES_summary!V$21)</f>
        <v>14.403077309344432</v>
      </c>
      <c r="W12" s="72">
        <f>IF(RES_hh_tesh_in!W12=0,0,RES_hh_tesh_in!W12/RES_summary!W$21)</f>
        <v>13.927943734836576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22.588982191722568</v>
      </c>
      <c r="D13" s="74">
        <f>IF(RES_hh_tesh_in!D13=0,0,RES_hh_tesh_in!D13/RES_summary!D$21)</f>
        <v>24.548725247101075</v>
      </c>
      <c r="E13" s="74">
        <f>IF(RES_hh_tesh_in!E13=0,0,RES_hh_tesh_in!E13/RES_summary!E$21)</f>
        <v>24.241885322606702</v>
      </c>
      <c r="F13" s="74">
        <f>IF(RES_hh_tesh_in!F13=0,0,RES_hh_tesh_in!F13/RES_summary!F$21)</f>
        <v>21.60734863607491</v>
      </c>
      <c r="G13" s="74">
        <f>IF(RES_hh_tesh_in!G13=0,0,RES_hh_tesh_in!G13/RES_summary!G$21)</f>
        <v>17.715057797417007</v>
      </c>
      <c r="H13" s="74">
        <f>IF(RES_hh_tesh_in!H13=0,0,RES_hh_tesh_in!H13/RES_summary!H$21)</f>
        <v>18.198953654046065</v>
      </c>
      <c r="I13" s="74">
        <f>IF(RES_hh_tesh_in!I13=0,0,RES_hh_tesh_in!I13/RES_summary!I$21)</f>
        <v>20.869019253434022</v>
      </c>
      <c r="J13" s="74">
        <f>IF(RES_hh_tesh_in!J13=0,0,RES_hh_tesh_in!J13/RES_summary!J$21)</f>
        <v>16.784122017222359</v>
      </c>
      <c r="K13" s="74">
        <f>IF(RES_hh_tesh_in!K13=0,0,RES_hh_tesh_in!K13/RES_summary!K$21)</f>
        <v>15.117864330714298</v>
      </c>
      <c r="L13" s="74">
        <f>IF(RES_hh_tesh_in!L13=0,0,RES_hh_tesh_in!L13/RES_summary!L$21)</f>
        <v>0</v>
      </c>
      <c r="M13" s="74">
        <f>IF(RES_hh_tesh_in!M13=0,0,RES_hh_tesh_in!M13/RES_summary!M$21)</f>
        <v>13.484646732958407</v>
      </c>
      <c r="N13" s="74">
        <f>IF(RES_hh_tesh_in!N13=0,0,RES_hh_tesh_in!N13/RES_summary!N$21)</f>
        <v>6.1327813871742887</v>
      </c>
      <c r="O13" s="74">
        <f>IF(RES_hh_tesh_in!O13=0,0,RES_hh_tesh_in!O13/RES_summary!O$21)</f>
        <v>2.6879344786497739</v>
      </c>
      <c r="P13" s="74">
        <f>IF(RES_hh_tesh_in!P13=0,0,RES_hh_tesh_in!P13/RES_summary!P$21)</f>
        <v>5.8877076011834788</v>
      </c>
      <c r="Q13" s="74">
        <f>IF(RES_hh_tesh_in!Q13=0,0,RES_hh_tesh_in!Q13/RES_summary!Q$21)</f>
        <v>11.762061323120347</v>
      </c>
      <c r="R13" s="74">
        <f>IF(RES_hh_tesh_in!R13=0,0,RES_hh_tesh_in!R13/RES_summary!R$21)</f>
        <v>11.72670183060141</v>
      </c>
      <c r="S13" s="74">
        <f>IF(RES_hh_tesh_in!S13=0,0,RES_hh_tesh_in!S13/RES_summary!S$21)</f>
        <v>13.650679044456938</v>
      </c>
      <c r="T13" s="74">
        <f>IF(RES_hh_tesh_in!T13=0,0,RES_hh_tesh_in!T13/RES_summary!T$21)</f>
        <v>11.860904631895293</v>
      </c>
      <c r="U13" s="74">
        <f>IF(RES_hh_tesh_in!U13=0,0,RES_hh_tesh_in!U13/RES_summary!U$21)</f>
        <v>14.988242094335776</v>
      </c>
      <c r="V13" s="74">
        <f>IF(RES_hh_tesh_in!V13=0,0,RES_hh_tesh_in!V13/RES_summary!V$21)</f>
        <v>15.160095325373069</v>
      </c>
      <c r="W13" s="74">
        <f>IF(RES_hh_tesh_in!W13=0,0,RES_hh_tesh_in!W13/RES_summary!W$21)</f>
        <v>13.592141038065154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0.23953729326122999</v>
      </c>
      <c r="D14" s="76">
        <f>IF(RES_hh_tesh_in!D14=0,0,RES_hh_tesh_in!D14/RES_summary!D$21)</f>
        <v>0.25876760203524113</v>
      </c>
      <c r="E14" s="76">
        <f>IF(RES_hh_tesh_in!E14=0,0,RES_hh_tesh_in!E14/RES_summary!E$21)</f>
        <v>0.24866035229557709</v>
      </c>
      <c r="F14" s="76">
        <f>IF(RES_hh_tesh_in!F14=0,0,RES_hh_tesh_in!F14/RES_summary!F$21)</f>
        <v>0.23282625975801505</v>
      </c>
      <c r="G14" s="76">
        <f>IF(RES_hh_tesh_in!G14=0,0,RES_hh_tesh_in!G14/RES_summary!G$21)</f>
        <v>0.18653891840926787</v>
      </c>
      <c r="H14" s="76">
        <f>IF(RES_hh_tesh_in!H14=0,0,RES_hh_tesh_in!H14/RES_summary!H$21)</f>
        <v>0.17700497987782446</v>
      </c>
      <c r="I14" s="76">
        <f>IF(RES_hh_tesh_in!I14=0,0,RES_hh_tesh_in!I14/RES_summary!I$21)</f>
        <v>0.13295299237480701</v>
      </c>
      <c r="J14" s="76">
        <f>IF(RES_hh_tesh_in!J14=0,0,RES_hh_tesh_in!J14/RES_summary!J$21)</f>
        <v>0.10842771964458636</v>
      </c>
      <c r="K14" s="76">
        <f>IF(RES_hh_tesh_in!K14=0,0,RES_hh_tesh_in!K14/RES_summary!K$21)</f>
        <v>0.12644228741852512</v>
      </c>
      <c r="L14" s="76">
        <f>IF(RES_hh_tesh_in!L14=0,0,RES_hh_tesh_in!L14/RES_summary!L$21)</f>
        <v>0.10496070774033657</v>
      </c>
      <c r="M14" s="76">
        <f>IF(RES_hh_tesh_in!M14=0,0,RES_hh_tesh_in!M14/RES_summary!M$21)</f>
        <v>0.13352122197387914</v>
      </c>
      <c r="N14" s="76">
        <f>IF(RES_hh_tesh_in!N14=0,0,RES_hh_tesh_in!N14/RES_summary!N$21)</f>
        <v>9.8669347387357498E-2</v>
      </c>
      <c r="O14" s="76">
        <f>IF(RES_hh_tesh_in!O14=0,0,RES_hh_tesh_in!O14/RES_summary!O$21)</f>
        <v>8.9074264126404665E-2</v>
      </c>
      <c r="P14" s="76">
        <f>IF(RES_hh_tesh_in!P14=0,0,RES_hh_tesh_in!P14/RES_summary!P$21)</f>
        <v>9.4969215619016278E-2</v>
      </c>
      <c r="Q14" s="76">
        <f>IF(RES_hh_tesh_in!Q14=0,0,RES_hh_tesh_in!Q14/RES_summary!Q$21)</f>
        <v>8.1435919209340527E-2</v>
      </c>
      <c r="R14" s="76">
        <f>IF(RES_hh_tesh_in!R14=0,0,RES_hh_tesh_in!R14/RES_summary!R$21)</f>
        <v>8.3523152185900701E-2</v>
      </c>
      <c r="S14" s="76">
        <f>IF(RES_hh_tesh_in!S14=0,0,RES_hh_tesh_in!S14/RES_summary!S$21)</f>
        <v>0.10280675237763669</v>
      </c>
      <c r="T14" s="76">
        <f>IF(RES_hh_tesh_in!T14=0,0,RES_hh_tesh_in!T14/RES_summary!T$21)</f>
        <v>5.4269733463032328E-2</v>
      </c>
      <c r="U14" s="76">
        <f>IF(RES_hh_tesh_in!U14=0,0,RES_hh_tesh_in!U14/RES_summary!U$21)</f>
        <v>0.11234528075005165</v>
      </c>
      <c r="V14" s="76">
        <f>IF(RES_hh_tesh_in!V14=0,0,RES_hh_tesh_in!V14/RES_summary!V$21)</f>
        <v>0.127157468898948</v>
      </c>
      <c r="W14" s="76">
        <f>IF(RES_hh_tesh_in!W14=0,0,RES_hh_tesh_in!W14/RES_summary!W$21)</f>
        <v>0.11307514436440333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</v>
      </c>
      <c r="D15" s="69">
        <f>IF(RES_hh_tesh_in!D15=0,0,RES_hh_tesh_in!D15/RES_summary!D$21)</f>
        <v>9.5427353433376041</v>
      </c>
      <c r="E15" s="69">
        <f>IF(RES_hh_tesh_in!E15=0,0,RES_hh_tesh_in!E15/RES_summary!E$21)</f>
        <v>25.315215542973124</v>
      </c>
      <c r="F15" s="69">
        <f>IF(RES_hh_tesh_in!F15=0,0,RES_hh_tesh_in!F15/RES_summary!F$21)</f>
        <v>24.84946916144461</v>
      </c>
      <c r="G15" s="69">
        <f>IF(RES_hh_tesh_in!G15=0,0,RES_hh_tesh_in!G15/RES_summary!G$21)</f>
        <v>27.745301397693769</v>
      </c>
      <c r="H15" s="69">
        <f>IF(RES_hh_tesh_in!H15=0,0,RES_hh_tesh_in!H15/RES_summary!H$21)</f>
        <v>32.273610392596368</v>
      </c>
      <c r="I15" s="69">
        <f>IF(RES_hh_tesh_in!I15=0,0,RES_hh_tesh_in!I15/RES_summary!I$21)</f>
        <v>36.39720708464553</v>
      </c>
      <c r="J15" s="69">
        <f>IF(RES_hh_tesh_in!J15=0,0,RES_hh_tesh_in!J15/RES_summary!J$21)</f>
        <v>22.503128143269336</v>
      </c>
      <c r="K15" s="69">
        <f>IF(RES_hh_tesh_in!K15=0,0,RES_hh_tesh_in!K15/RES_summary!K$21)</f>
        <v>18.71710248670227</v>
      </c>
      <c r="L15" s="69">
        <f>IF(RES_hh_tesh_in!L15=0,0,RES_hh_tesh_in!L15/RES_summary!L$21)</f>
        <v>23.464080241370084</v>
      </c>
      <c r="M15" s="69">
        <f>IF(RES_hh_tesh_in!M15=0,0,RES_hh_tesh_in!M15/RES_summary!M$21)</f>
        <v>18.166869257468726</v>
      </c>
      <c r="N15" s="69">
        <f>IF(RES_hh_tesh_in!N15=0,0,RES_hh_tesh_in!N15/RES_summary!N$21)</f>
        <v>21.148333091399763</v>
      </c>
      <c r="O15" s="69">
        <f>IF(RES_hh_tesh_in!O15=0,0,RES_hh_tesh_in!O15/RES_summary!O$21)</f>
        <v>15.448953020819735</v>
      </c>
      <c r="P15" s="69">
        <f>IF(RES_hh_tesh_in!P15=0,0,RES_hh_tesh_in!P15/RES_summary!P$21)</f>
        <v>13.297150505846412</v>
      </c>
      <c r="Q15" s="69">
        <f>IF(RES_hh_tesh_in!Q15=0,0,RES_hh_tesh_in!Q15/RES_summary!Q$21)</f>
        <v>15.531290580842512</v>
      </c>
      <c r="R15" s="69">
        <f>IF(RES_hh_tesh_in!R15=0,0,RES_hh_tesh_in!R15/RES_summary!R$21)</f>
        <v>22.111679153484456</v>
      </c>
      <c r="S15" s="69">
        <f>IF(RES_hh_tesh_in!S15=0,0,RES_hh_tesh_in!S15/RES_summary!S$21)</f>
        <v>24.047157897183361</v>
      </c>
      <c r="T15" s="69">
        <f>IF(RES_hh_tesh_in!T15=0,0,RES_hh_tesh_in!T15/RES_summary!T$21)</f>
        <v>32.95463151586214</v>
      </c>
      <c r="U15" s="69">
        <f>IF(RES_hh_tesh_in!U15=0,0,RES_hh_tesh_in!U15/RES_summary!U$21)</f>
        <v>29.28547127277686</v>
      </c>
      <c r="V15" s="69">
        <f>IF(RES_hh_tesh_in!V15=0,0,RES_hh_tesh_in!V15/RES_summary!V$21)</f>
        <v>23.751311994515525</v>
      </c>
      <c r="W15" s="69">
        <f>IF(RES_hh_tesh_in!W15=0,0,RES_hh_tesh_in!W15/RES_summary!W$21)</f>
        <v>18.195399301052717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</v>
      </c>
      <c r="D16" s="72">
        <f>IF(RES_hh_tesh_in!D16=0,0,RES_hh_tesh_in!D16/RES_summary!D$21)</f>
        <v>9.5427353433376041</v>
      </c>
      <c r="E16" s="72">
        <f>IF(RES_hh_tesh_in!E16=0,0,RES_hh_tesh_in!E16/RES_summary!E$21)</f>
        <v>25.315215542973124</v>
      </c>
      <c r="F16" s="72">
        <f>IF(RES_hh_tesh_in!F16=0,0,RES_hh_tesh_in!F16/RES_summary!F$21)</f>
        <v>24.84946916144461</v>
      </c>
      <c r="G16" s="72">
        <f>IF(RES_hh_tesh_in!G16=0,0,RES_hh_tesh_in!G16/RES_summary!G$21)</f>
        <v>27.745301397693769</v>
      </c>
      <c r="H16" s="72">
        <f>IF(RES_hh_tesh_in!H16=0,0,RES_hh_tesh_in!H16/RES_summary!H$21)</f>
        <v>32.273610392596368</v>
      </c>
      <c r="I16" s="72">
        <f>IF(RES_hh_tesh_in!I16=0,0,RES_hh_tesh_in!I16/RES_summary!I$21)</f>
        <v>36.39720708464553</v>
      </c>
      <c r="J16" s="72">
        <f>IF(RES_hh_tesh_in!J16=0,0,RES_hh_tesh_in!J16/RES_summary!J$21)</f>
        <v>22.503128143269336</v>
      </c>
      <c r="K16" s="72">
        <f>IF(RES_hh_tesh_in!K16=0,0,RES_hh_tesh_in!K16/RES_summary!K$21)</f>
        <v>18.71710248670227</v>
      </c>
      <c r="L16" s="72">
        <f>IF(RES_hh_tesh_in!L16=0,0,RES_hh_tesh_in!L16/RES_summary!L$21)</f>
        <v>23.464080241370084</v>
      </c>
      <c r="M16" s="72">
        <f>IF(RES_hh_tesh_in!M16=0,0,RES_hh_tesh_in!M16/RES_summary!M$21)</f>
        <v>18.166869257468726</v>
      </c>
      <c r="N16" s="72">
        <f>IF(RES_hh_tesh_in!N16=0,0,RES_hh_tesh_in!N16/RES_summary!N$21)</f>
        <v>21.148333091399763</v>
      </c>
      <c r="O16" s="72">
        <f>IF(RES_hh_tesh_in!O16=0,0,RES_hh_tesh_in!O16/RES_summary!O$21)</f>
        <v>15.448953020819735</v>
      </c>
      <c r="P16" s="72">
        <f>IF(RES_hh_tesh_in!P16=0,0,RES_hh_tesh_in!P16/RES_summary!P$21)</f>
        <v>13.297150505846412</v>
      </c>
      <c r="Q16" s="72">
        <f>IF(RES_hh_tesh_in!Q16=0,0,RES_hh_tesh_in!Q16/RES_summary!Q$21)</f>
        <v>15.531290580842512</v>
      </c>
      <c r="R16" s="72">
        <f>IF(RES_hh_tesh_in!R16=0,0,RES_hh_tesh_in!R16/RES_summary!R$21)</f>
        <v>22.111679153484456</v>
      </c>
      <c r="S16" s="72">
        <f>IF(RES_hh_tesh_in!S16=0,0,RES_hh_tesh_in!S16/RES_summary!S$21)</f>
        <v>24.047157897183361</v>
      </c>
      <c r="T16" s="72">
        <f>IF(RES_hh_tesh_in!T16=0,0,RES_hh_tesh_in!T16/RES_summary!T$21)</f>
        <v>32.95463151586214</v>
      </c>
      <c r="U16" s="72">
        <f>IF(RES_hh_tesh_in!U16=0,0,RES_hh_tesh_in!U16/RES_summary!U$21)</f>
        <v>29.28547127277686</v>
      </c>
      <c r="V16" s="72">
        <f>IF(RES_hh_tesh_in!V16=0,0,RES_hh_tesh_in!V16/RES_summary!V$21)</f>
        <v>23.751311994515525</v>
      </c>
      <c r="W16" s="72">
        <f>IF(RES_hh_tesh_in!W16=0,0,RES_hh_tesh_in!W16/RES_summary!W$21)</f>
        <v>18.195399301052717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13.427246038799709</v>
      </c>
      <c r="D17" s="69">
        <f>IF(RES_hh_tesh_in!D17=0,0,RES_hh_tesh_in!D17/RES_summary!D$21)</f>
        <v>14.227021036860194</v>
      </c>
      <c r="E17" s="69">
        <f>IF(RES_hh_tesh_in!E17=0,0,RES_hh_tesh_in!E17/RES_summary!E$21)</f>
        <v>15.063311734526691</v>
      </c>
      <c r="F17" s="69">
        <f>IF(RES_hh_tesh_in!F17=0,0,RES_hh_tesh_in!F17/RES_summary!F$21)</f>
        <v>15.639753455389561</v>
      </c>
      <c r="G17" s="69">
        <f>IF(RES_hh_tesh_in!G17=0,0,RES_hh_tesh_in!G17/RES_summary!G$21)</f>
        <v>16.652739321803775</v>
      </c>
      <c r="H17" s="69">
        <f>IF(RES_hh_tesh_in!H17=0,0,RES_hh_tesh_in!H17/RES_summary!H$21)</f>
        <v>16.450467126180946</v>
      </c>
      <c r="I17" s="69">
        <f>IF(RES_hh_tesh_in!I17=0,0,RES_hh_tesh_in!I17/RES_summary!I$21)</f>
        <v>18.15472845865461</v>
      </c>
      <c r="J17" s="69">
        <f>IF(RES_hh_tesh_in!J17=0,0,RES_hh_tesh_in!J17/RES_summary!J$21)</f>
        <v>17.416438638331247</v>
      </c>
      <c r="K17" s="69">
        <f>IF(RES_hh_tesh_in!K17=0,0,RES_hh_tesh_in!K17/RES_summary!K$21)</f>
        <v>17.231336634271432</v>
      </c>
      <c r="L17" s="69">
        <f>IF(RES_hh_tesh_in!L17=0,0,RES_hh_tesh_in!L17/RES_summary!L$21)</f>
        <v>16.936918095657195</v>
      </c>
      <c r="M17" s="69">
        <f>IF(RES_hh_tesh_in!M17=0,0,RES_hh_tesh_in!M17/RES_summary!M$21)</f>
        <v>16.809332074254478</v>
      </c>
      <c r="N17" s="69">
        <f>IF(RES_hh_tesh_in!N17=0,0,RES_hh_tesh_in!N17/RES_summary!N$21)</f>
        <v>15.684483981166162</v>
      </c>
      <c r="O17" s="69">
        <f>IF(RES_hh_tesh_in!O17=0,0,RES_hh_tesh_in!O17/RES_summary!O$21)</f>
        <v>14.294841471717115</v>
      </c>
      <c r="P17" s="69">
        <f>IF(RES_hh_tesh_in!P17=0,0,RES_hh_tesh_in!P17/RES_summary!P$21)</f>
        <v>14.072636088917683</v>
      </c>
      <c r="Q17" s="69">
        <f>IF(RES_hh_tesh_in!Q17=0,0,RES_hh_tesh_in!Q17/RES_summary!Q$21)</f>
        <v>14.746970035255748</v>
      </c>
      <c r="R17" s="69">
        <f>IF(RES_hh_tesh_in!R17=0,0,RES_hh_tesh_in!R17/RES_summary!R$21)</f>
        <v>15.188389064823838</v>
      </c>
      <c r="S17" s="69">
        <f>IF(RES_hh_tesh_in!S17=0,0,RES_hh_tesh_in!S17/RES_summary!S$21)</f>
        <v>15.854837506111563</v>
      </c>
      <c r="T17" s="69">
        <f>IF(RES_hh_tesh_in!T17=0,0,RES_hh_tesh_in!T17/RES_summary!T$21)</f>
        <v>15.399004312516174</v>
      </c>
      <c r="U17" s="69">
        <f>IF(RES_hh_tesh_in!U17=0,0,RES_hh_tesh_in!U17/RES_summary!U$21)</f>
        <v>15.174196612317541</v>
      </c>
      <c r="V17" s="69">
        <f>IF(RES_hh_tesh_in!V17=0,0,RES_hh_tesh_in!V17/RES_summary!V$21)</f>
        <v>15.340103589171873</v>
      </c>
      <c r="W17" s="69">
        <f>IF(RES_hh_tesh_in!W17=0,0,RES_hh_tesh_in!W17/RES_summary!W$21)</f>
        <v>15.246506020694335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12.404221628242837</v>
      </c>
      <c r="D19" s="72">
        <f>IF(RES_hh_tesh_in!D19=0,0,RES_hh_tesh_in!D19/RES_summary!D$21)</f>
        <v>14.543562647151873</v>
      </c>
      <c r="E19" s="72">
        <f>IF(RES_hh_tesh_in!E19=0,0,RES_hh_tesh_in!E19/RES_summary!E$21)</f>
        <v>15.270801034481696</v>
      </c>
      <c r="F19" s="72">
        <f>IF(RES_hh_tesh_in!F19=0,0,RES_hh_tesh_in!F19/RES_summary!F$21)</f>
        <v>15.496167864762745</v>
      </c>
      <c r="G19" s="72">
        <f>IF(RES_hh_tesh_in!G19=0,0,RES_hh_tesh_in!G19/RES_summary!G$21)</f>
        <v>16.698750818483489</v>
      </c>
      <c r="H19" s="72">
        <f>IF(RES_hh_tesh_in!H19=0,0,RES_hh_tesh_in!H19/RES_summary!H$21)</f>
        <v>15.818837736283166</v>
      </c>
      <c r="I19" s="72">
        <f>IF(RES_hh_tesh_in!I19=0,0,RES_hh_tesh_in!I19/RES_summary!I$21)</f>
        <v>15.39511961996927</v>
      </c>
      <c r="J19" s="72">
        <f>IF(RES_hh_tesh_in!J19=0,0,RES_hh_tesh_in!J19/RES_summary!J$21)</f>
        <v>16.198377716544623</v>
      </c>
      <c r="K19" s="72">
        <f>IF(RES_hh_tesh_in!K19=0,0,RES_hh_tesh_in!K19/RES_summary!K$21)</f>
        <v>16.54876035567489</v>
      </c>
      <c r="L19" s="72">
        <f>IF(RES_hh_tesh_in!L19=0,0,RES_hh_tesh_in!L19/RES_summary!L$21)</f>
        <v>16.220121403443898</v>
      </c>
      <c r="M19" s="72">
        <f>IF(RES_hh_tesh_in!M19=0,0,RES_hh_tesh_in!M19/RES_summary!M$21)</f>
        <v>15.841323898015919</v>
      </c>
      <c r="N19" s="72">
        <f>IF(RES_hh_tesh_in!N19=0,0,RES_hh_tesh_in!N19/RES_summary!N$21)</f>
        <v>13.372188311920855</v>
      </c>
      <c r="O19" s="72">
        <f>IF(RES_hh_tesh_in!O19=0,0,RES_hh_tesh_in!O19/RES_summary!O$21)</f>
        <v>5.8051458733286108</v>
      </c>
      <c r="P19" s="72">
        <f>IF(RES_hh_tesh_in!P19=0,0,RES_hh_tesh_in!P19/RES_summary!P$21)</f>
        <v>1.7694506110903325</v>
      </c>
      <c r="Q19" s="72">
        <f>IF(RES_hh_tesh_in!Q19=0,0,RES_hh_tesh_in!Q19/RES_summary!Q$21)</f>
        <v>15.947383350249707</v>
      </c>
      <c r="R19" s="72">
        <f>IF(RES_hh_tesh_in!R19=0,0,RES_hh_tesh_in!R19/RES_summary!R$21)</f>
        <v>15.98891366339152</v>
      </c>
      <c r="S19" s="72">
        <f>IF(RES_hh_tesh_in!S19=0,0,RES_hh_tesh_in!S19/RES_summary!S$21)</f>
        <v>16.219857492503387</v>
      </c>
      <c r="T19" s="72">
        <f>IF(RES_hh_tesh_in!T19=0,0,RES_hh_tesh_in!T19/RES_summary!T$21)</f>
        <v>16.006613126173704</v>
      </c>
      <c r="U19" s="72">
        <f>IF(RES_hh_tesh_in!U19=0,0,RES_hh_tesh_in!U19/RES_summary!U$21)</f>
        <v>15.097246207680451</v>
      </c>
      <c r="V19" s="72">
        <f>IF(RES_hh_tesh_in!V19=0,0,RES_hh_tesh_in!V19/RES_summary!V$21)</f>
        <v>12.384789337975544</v>
      </c>
      <c r="W19" s="72">
        <f>IF(RES_hh_tesh_in!W19=0,0,RES_hh_tesh_in!W19/RES_summary!W$21)</f>
        <v>10.747376250098961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11.710350870785238</v>
      </c>
      <c r="D20" s="72">
        <f>IF(RES_hh_tesh_in!D20=0,0,RES_hh_tesh_in!D20/RES_summary!D$21)</f>
        <v>14.323577568284108</v>
      </c>
      <c r="E20" s="72">
        <f>IF(RES_hh_tesh_in!E20=0,0,RES_hh_tesh_in!E20/RES_summary!E$21)</f>
        <v>15.499043442546867</v>
      </c>
      <c r="F20" s="72">
        <f>IF(RES_hh_tesh_in!F20=0,0,RES_hh_tesh_in!F20/RES_summary!F$21)</f>
        <v>15.378174583207482</v>
      </c>
      <c r="G20" s="72">
        <f>IF(RES_hh_tesh_in!G20=0,0,RES_hh_tesh_in!G20/RES_summary!G$21)</f>
        <v>15.594775875022609</v>
      </c>
      <c r="H20" s="72">
        <f>IF(RES_hh_tesh_in!H20=0,0,RES_hh_tesh_in!H20/RES_summary!H$21)</f>
        <v>17.398674447568172</v>
      </c>
      <c r="I20" s="72">
        <f>IF(RES_hh_tesh_in!I20=0,0,RES_hh_tesh_in!I20/RES_summary!I$21)</f>
        <v>16.653250021351155</v>
      </c>
      <c r="J20" s="72">
        <f>IF(RES_hh_tesh_in!J20=0,0,RES_hh_tesh_in!J20/RES_summary!J$21)</f>
        <v>16.512500238400769</v>
      </c>
      <c r="K20" s="72">
        <f>IF(RES_hh_tesh_in!K20=0,0,RES_hh_tesh_in!K20/RES_summary!K$21)</f>
        <v>16.500588323826534</v>
      </c>
      <c r="L20" s="72">
        <f>IF(RES_hh_tesh_in!L20=0,0,RES_hh_tesh_in!L20/RES_summary!L$21)</f>
        <v>15.495722320983225</v>
      </c>
      <c r="M20" s="72">
        <f>IF(RES_hh_tesh_in!M20=0,0,RES_hh_tesh_in!M20/RES_summary!M$21)</f>
        <v>15.504461300558825</v>
      </c>
      <c r="N20" s="72">
        <f>IF(RES_hh_tesh_in!N20=0,0,RES_hh_tesh_in!N20/RES_summary!N$21)</f>
        <v>13.312907778055784</v>
      </c>
      <c r="O20" s="72">
        <f>IF(RES_hh_tesh_in!O20=0,0,RES_hh_tesh_in!O20/RES_summary!O$21)</f>
        <v>6.0920000424736216</v>
      </c>
      <c r="P20" s="72">
        <f>IF(RES_hh_tesh_in!P20=0,0,RES_hh_tesh_in!P20/RES_summary!P$21)</f>
        <v>0.17122100367952792</v>
      </c>
      <c r="Q20" s="72">
        <f>IF(RES_hh_tesh_in!Q20=0,0,RES_hh_tesh_in!Q20/RES_summary!Q$21)</f>
        <v>15.779387806387097</v>
      </c>
      <c r="R20" s="72">
        <f>IF(RES_hh_tesh_in!R20=0,0,RES_hh_tesh_in!R20/RES_summary!R$21)</f>
        <v>15.14485632479634</v>
      </c>
      <c r="S20" s="72">
        <f>IF(RES_hh_tesh_in!S20=0,0,RES_hh_tesh_in!S20/RES_summary!S$21)</f>
        <v>15.140514426363127</v>
      </c>
      <c r="T20" s="72">
        <f>IF(RES_hh_tesh_in!T20=0,0,RES_hh_tesh_in!T20/RES_summary!T$21)</f>
        <v>0</v>
      </c>
      <c r="U20" s="72">
        <f>IF(RES_hh_tesh_in!U20=0,0,RES_hh_tesh_in!U20/RES_summary!U$21)</f>
        <v>17.519217325654342</v>
      </c>
      <c r="V20" s="72">
        <f>IF(RES_hh_tesh_in!V20=0,0,RES_hh_tesh_in!V20/RES_summary!V$21)</f>
        <v>17.704956769719395</v>
      </c>
      <c r="W20" s="72">
        <f>IF(RES_hh_tesh_in!W20=0,0,RES_hh_tesh_in!W20/RES_summary!W$21)</f>
        <v>14.809084618445043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0</v>
      </c>
      <c r="D21" s="72">
        <f>IF(RES_hh_tesh_in!D21=0,0,RES_hh_tesh_in!D21/RES_summary!D$21)</f>
        <v>0</v>
      </c>
      <c r="E21" s="72">
        <f>IF(RES_hh_tesh_in!E21=0,0,RES_hh_tesh_in!E21/RES_summary!E$21)</f>
        <v>0</v>
      </c>
      <c r="F21" s="72">
        <f>IF(RES_hh_tesh_in!F21=0,0,RES_hh_tesh_in!F21/RES_summary!F$21)</f>
        <v>0</v>
      </c>
      <c r="G21" s="72">
        <f>IF(RES_hh_tesh_in!G21=0,0,RES_hh_tesh_in!G21/RES_summary!G$21)</f>
        <v>0</v>
      </c>
      <c r="H21" s="72">
        <f>IF(RES_hh_tesh_in!H21=0,0,RES_hh_tesh_in!H21/RES_summary!H$21)</f>
        <v>0</v>
      </c>
      <c r="I21" s="72">
        <f>IF(RES_hh_tesh_in!I21=0,0,RES_hh_tesh_in!I21/RES_summary!I$21)</f>
        <v>0</v>
      </c>
      <c r="J21" s="72">
        <f>IF(RES_hh_tesh_in!J21=0,0,RES_hh_tesh_in!J21/RES_summary!J$21)</f>
        <v>0</v>
      </c>
      <c r="K21" s="72">
        <f>IF(RES_hh_tesh_in!K21=0,0,RES_hh_tesh_in!K21/RES_summary!K$21)</f>
        <v>0</v>
      </c>
      <c r="L21" s="72">
        <f>IF(RES_hh_tesh_in!L21=0,0,RES_hh_tesh_in!L21/RES_summary!L$21)</f>
        <v>0</v>
      </c>
      <c r="M21" s="72">
        <f>IF(RES_hh_tesh_in!M21=0,0,RES_hh_tesh_in!M21/RES_summary!M$21)</f>
        <v>0</v>
      </c>
      <c r="N21" s="72">
        <f>IF(RES_hh_tesh_in!N21=0,0,RES_hh_tesh_in!N21/RES_summary!N$21)</f>
        <v>0</v>
      </c>
      <c r="O21" s="72">
        <f>IF(RES_hh_tesh_in!O21=0,0,RES_hh_tesh_in!O21/RES_summary!O$21)</f>
        <v>0</v>
      </c>
      <c r="P21" s="72">
        <f>IF(RES_hh_tesh_in!P21=0,0,RES_hh_tesh_in!P21/RES_summary!P$21)</f>
        <v>0</v>
      </c>
      <c r="Q21" s="72">
        <f>IF(RES_hh_tesh_in!Q21=0,0,RES_hh_tesh_in!Q21/RES_summary!Q$21)</f>
        <v>0</v>
      </c>
      <c r="R21" s="72">
        <f>IF(RES_hh_tesh_in!R21=0,0,RES_hh_tesh_in!R21/RES_summary!R$21)</f>
        <v>0</v>
      </c>
      <c r="S21" s="72">
        <f>IF(RES_hh_tesh_in!S21=0,0,RES_hh_tesh_in!S21/RES_summary!S$21)</f>
        <v>0</v>
      </c>
      <c r="T21" s="72">
        <f>IF(RES_hh_tesh_in!T21=0,0,RES_hh_tesh_in!T21/RES_summary!T$21)</f>
        <v>0</v>
      </c>
      <c r="U21" s="72">
        <f>IF(RES_hh_tesh_in!U21=0,0,RES_hh_tesh_in!U21/RES_summary!U$21)</f>
        <v>0</v>
      </c>
      <c r="V21" s="72">
        <f>IF(RES_hh_tesh_in!V21=0,0,RES_hh_tesh_in!V21/RES_summary!V$21)</f>
        <v>0</v>
      </c>
      <c r="W21" s="72">
        <f>IF(RES_hh_tesh_in!W21=0,0,RES_hh_tesh_in!W21/RES_summary!W$21)</f>
        <v>0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0</v>
      </c>
      <c r="D22" s="72">
        <f>IF(RES_hh_tesh_in!D22=0,0,RES_hh_tesh_in!D22/RES_summary!D$21)</f>
        <v>14.540325032447466</v>
      </c>
      <c r="E22" s="72">
        <f>IF(RES_hh_tesh_in!E22=0,0,RES_hh_tesh_in!E22/RES_summary!E$21)</f>
        <v>13.039967180139197</v>
      </c>
      <c r="F22" s="72">
        <f>IF(RES_hh_tesh_in!F22=0,0,RES_hh_tesh_in!F22/RES_summary!F$21)</f>
        <v>13.988686708468911</v>
      </c>
      <c r="G22" s="72">
        <f>IF(RES_hh_tesh_in!G22=0,0,RES_hh_tesh_in!G22/RES_summary!G$21)</f>
        <v>16.414286840038201</v>
      </c>
      <c r="H22" s="72">
        <f>IF(RES_hh_tesh_in!H22=0,0,RES_hh_tesh_in!H22/RES_summary!H$21)</f>
        <v>13.856123968027902</v>
      </c>
      <c r="I22" s="72">
        <f>IF(RES_hh_tesh_in!I22=0,0,RES_hh_tesh_in!I22/RES_summary!I$21)</f>
        <v>13.676968962325072</v>
      </c>
      <c r="J22" s="72">
        <f>IF(RES_hh_tesh_in!J22=0,0,RES_hh_tesh_in!J22/RES_summary!J$21)</f>
        <v>17.910328129773621</v>
      </c>
      <c r="K22" s="72">
        <f>IF(RES_hh_tesh_in!K22=0,0,RES_hh_tesh_in!K22/RES_summary!K$21)</f>
        <v>18.849057868504016</v>
      </c>
      <c r="L22" s="72">
        <f>IF(RES_hh_tesh_in!L22=0,0,RES_hh_tesh_in!L22/RES_summary!L$21)</f>
        <v>15.597905859136233</v>
      </c>
      <c r="M22" s="72">
        <f>IF(RES_hh_tesh_in!M22=0,0,RES_hh_tesh_in!M22/RES_summary!M$21)</f>
        <v>16.120201533252445</v>
      </c>
      <c r="N22" s="72">
        <f>IF(RES_hh_tesh_in!N22=0,0,RES_hh_tesh_in!N22/RES_summary!N$21)</f>
        <v>12.455152567276725</v>
      </c>
      <c r="O22" s="72">
        <f>IF(RES_hh_tesh_in!O22=0,0,RES_hh_tesh_in!O22/RES_summary!O$21)</f>
        <v>1.3593063727332106</v>
      </c>
      <c r="P22" s="72">
        <f>IF(RES_hh_tesh_in!P22=0,0,RES_hh_tesh_in!P22/RES_summary!P$21)</f>
        <v>0.71453343196039154</v>
      </c>
      <c r="Q22" s="72">
        <f>IF(RES_hh_tesh_in!Q22=0,0,RES_hh_tesh_in!Q22/RES_summary!Q$21)</f>
        <v>15.901599049806997</v>
      </c>
      <c r="R22" s="72">
        <f>IF(RES_hh_tesh_in!R22=0,0,RES_hh_tesh_in!R22/RES_summary!R$21)</f>
        <v>16.161941364234899</v>
      </c>
      <c r="S22" s="72">
        <f>IF(RES_hh_tesh_in!S22=0,0,RES_hh_tesh_in!S22/RES_summary!S$21)</f>
        <v>16.487654222565318</v>
      </c>
      <c r="T22" s="72">
        <f>IF(RES_hh_tesh_in!T22=0,0,RES_hh_tesh_in!T22/RES_summary!T$21)</f>
        <v>16.105319279751143</v>
      </c>
      <c r="U22" s="72">
        <f>IF(RES_hh_tesh_in!U22=0,0,RES_hh_tesh_in!U22/RES_summary!U$21)</f>
        <v>16.641545133198846</v>
      </c>
      <c r="V22" s="72">
        <f>IF(RES_hh_tesh_in!V22=0,0,RES_hh_tesh_in!V22/RES_summary!V$21)</f>
        <v>16.326359600580616</v>
      </c>
      <c r="W22" s="72">
        <f>IF(RES_hh_tesh_in!W22=0,0,RES_hh_tesh_in!W22/RES_summary!W$21)</f>
        <v>15.411835850422158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1.8193889133146315</v>
      </c>
      <c r="D25" s="74">
        <f>IF(RES_hh_tesh_in!D25=0,0,RES_hh_tesh_in!D25/RES_summary!D$21)</f>
        <v>2.7265204448600544</v>
      </c>
      <c r="E25" s="74">
        <f>IF(RES_hh_tesh_in!E25=0,0,RES_hh_tesh_in!E25/RES_summary!E$21)</f>
        <v>3.6511383121901737</v>
      </c>
      <c r="F25" s="74">
        <f>IF(RES_hh_tesh_in!F25=0,0,RES_hh_tesh_in!F25/RES_summary!F$21)</f>
        <v>3.6282387210783433</v>
      </c>
      <c r="G25" s="74">
        <f>IF(RES_hh_tesh_in!G25=0,0,RES_hh_tesh_in!G25/RES_summary!G$21)</f>
        <v>4.6767979586301367</v>
      </c>
      <c r="H25" s="74">
        <f>IF(RES_hh_tesh_in!H25=0,0,RES_hh_tesh_in!H25/RES_summary!H$21)</f>
        <v>4.2984618545369253</v>
      </c>
      <c r="I25" s="74">
        <f>IF(RES_hh_tesh_in!I25=0,0,RES_hh_tesh_in!I25/RES_summary!I$21)</f>
        <v>3.836357024984216</v>
      </c>
      <c r="J25" s="74">
        <f>IF(RES_hh_tesh_in!J25=0,0,RES_hh_tesh_in!J25/RES_summary!J$21)</f>
        <v>3.5375030372362688</v>
      </c>
      <c r="K25" s="74">
        <f>IF(RES_hh_tesh_in!K25=0,0,RES_hh_tesh_in!K25/RES_summary!K$21)</f>
        <v>3.5245323078205422</v>
      </c>
      <c r="L25" s="74">
        <f>IF(RES_hh_tesh_in!L25=0,0,RES_hh_tesh_in!L25/RES_summary!L$21)</f>
        <v>3.0686329787642008</v>
      </c>
      <c r="M25" s="74">
        <f>IF(RES_hh_tesh_in!M25=0,0,RES_hh_tesh_in!M25/RES_summary!M$21)</f>
        <v>3.0993254346246077</v>
      </c>
      <c r="N25" s="74">
        <f>IF(RES_hh_tesh_in!N25=0,0,RES_hh_tesh_in!N25/RES_summary!N$21)</f>
        <v>2.0989289325924974</v>
      </c>
      <c r="O25" s="74">
        <f>IF(RES_hh_tesh_in!O25=0,0,RES_hh_tesh_in!O25/RES_summary!O$21)</f>
        <v>1.7020238811198443</v>
      </c>
      <c r="P25" s="74">
        <f>IF(RES_hh_tesh_in!P25=0,0,RES_hh_tesh_in!P25/RES_summary!P$21)</f>
        <v>1.2459593656734058</v>
      </c>
      <c r="Q25" s="74">
        <f>IF(RES_hh_tesh_in!Q25=0,0,RES_hh_tesh_in!Q25/RES_summary!Q$21)</f>
        <v>0.61645936767103449</v>
      </c>
      <c r="R25" s="74">
        <f>IF(RES_hh_tesh_in!R25=0,0,RES_hh_tesh_in!R25/RES_summary!R$21)</f>
        <v>0.94603017665117395</v>
      </c>
      <c r="S25" s="74">
        <f>IF(RES_hh_tesh_in!S25=0,0,RES_hh_tesh_in!S25/RES_summary!S$21)</f>
        <v>1.653575871050841</v>
      </c>
      <c r="T25" s="74">
        <f>IF(RES_hh_tesh_in!T25=0,0,RES_hh_tesh_in!T25/RES_summary!T$21)</f>
        <v>1.2711409344052276</v>
      </c>
      <c r="U25" s="74">
        <f>IF(RES_hh_tesh_in!U25=0,0,RES_hh_tesh_in!U25/RES_summary!U$21)</f>
        <v>1.2465273227515843</v>
      </c>
      <c r="V25" s="74">
        <f>IF(RES_hh_tesh_in!V25=0,0,RES_hh_tesh_in!V25/RES_summary!V$21)</f>
        <v>1.3522392398982743</v>
      </c>
      <c r="W25" s="74">
        <f>IF(RES_hh_tesh_in!W25=0,0,RES_hh_tesh_in!W25/RES_summary!W$21)</f>
        <v>1.6503423505066217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11.69561412932112</v>
      </c>
      <c r="D26" s="77">
        <f>IF(RES_hh_tesh_in!D26=0,0,RES_hh_tesh_in!D26/RES_summary!D$21)</f>
        <v>11.494795232723389</v>
      </c>
      <c r="E26" s="77">
        <f>IF(RES_hh_tesh_in!E26=0,0,RES_hh_tesh_in!E26/RES_summary!E$21)</f>
        <v>11.407948852200356</v>
      </c>
      <c r="F26" s="77">
        <f>IF(RES_hh_tesh_in!F26=0,0,RES_hh_tesh_in!F26/RES_summary!F$21)</f>
        <v>12.014922702618941</v>
      </c>
      <c r="G26" s="77">
        <f>IF(RES_hh_tesh_in!G26=0,0,RES_hh_tesh_in!G26/RES_summary!G$21)</f>
        <v>11.979644759154912</v>
      </c>
      <c r="H26" s="77">
        <f>IF(RES_hh_tesh_in!H26=0,0,RES_hh_tesh_in!H26/RES_summary!H$21)</f>
        <v>12.255184229632395</v>
      </c>
      <c r="I26" s="77">
        <f>IF(RES_hh_tesh_in!I26=0,0,RES_hh_tesh_in!I26/RES_summary!I$21)</f>
        <v>14.33266718155677</v>
      </c>
      <c r="J26" s="77">
        <f>IF(RES_hh_tesh_in!J26=0,0,RES_hh_tesh_in!J26/RES_summary!J$21)</f>
        <v>13.875982231425017</v>
      </c>
      <c r="K26" s="77">
        <f>IF(RES_hh_tesh_in!K26=0,0,RES_hh_tesh_in!K26/RES_summary!K$21)</f>
        <v>13.722338161680403</v>
      </c>
      <c r="L26" s="77">
        <f>IF(RES_hh_tesh_in!L26=0,0,RES_hh_tesh_in!L26/RES_summary!L$21)</f>
        <v>13.871501033535289</v>
      </c>
      <c r="M26" s="77">
        <f>IF(RES_hh_tesh_in!M26=0,0,RES_hh_tesh_in!M26/RES_summary!M$21)</f>
        <v>13.733456299720915</v>
      </c>
      <c r="N26" s="77">
        <f>IF(RES_hh_tesh_in!N26=0,0,RES_hh_tesh_in!N26/RES_summary!N$21)</f>
        <v>13.611137364291574</v>
      </c>
      <c r="O26" s="77">
        <f>IF(RES_hh_tesh_in!O26=0,0,RES_hh_tesh_in!O26/RES_summary!O$21)</f>
        <v>13.76133968597248</v>
      </c>
      <c r="P26" s="77">
        <f>IF(RES_hh_tesh_in!P26=0,0,RES_hh_tesh_in!P26/RES_summary!P$21)</f>
        <v>13.84362670161341</v>
      </c>
      <c r="Q26" s="77">
        <f>IF(RES_hh_tesh_in!Q26=0,0,RES_hh_tesh_in!Q26/RES_summary!Q$21)</f>
        <v>14.064598467148267</v>
      </c>
      <c r="R26" s="77">
        <f>IF(RES_hh_tesh_in!R26=0,0,RES_hh_tesh_in!R26/RES_summary!R$21)</f>
        <v>14.221715964301524</v>
      </c>
      <c r="S26" s="77">
        <f>IF(RES_hh_tesh_in!S26=0,0,RES_hh_tesh_in!S26/RES_summary!S$21)</f>
        <v>14.196315706040002</v>
      </c>
      <c r="T26" s="77">
        <f>IF(RES_hh_tesh_in!T26=0,0,RES_hh_tesh_in!T26/RES_summary!T$21)</f>
        <v>14.11066340494604</v>
      </c>
      <c r="U26" s="77">
        <f>IF(RES_hh_tesh_in!U26=0,0,RES_hh_tesh_in!U26/RES_summary!U$21)</f>
        <v>14.092906518622167</v>
      </c>
      <c r="V26" s="77">
        <f>IF(RES_hh_tesh_in!V26=0,0,RES_hh_tesh_in!V26/RES_summary!V$21)</f>
        <v>14.011875266810911</v>
      </c>
      <c r="W26" s="77">
        <f>IF(RES_hh_tesh_in!W26=0,0,RES_hh_tesh_in!W26/RES_summary!W$21)</f>
        <v>13.850378916892481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5.1283584147961436</v>
      </c>
      <c r="D27" s="69">
        <f>IF(RES_hh_tesh_in!D27=0,0,RES_hh_tesh_in!D27/RES_summary!D$21)</f>
        <v>5.132767233025108</v>
      </c>
      <c r="E27" s="69">
        <f>IF(RES_hh_tesh_in!E27=0,0,RES_hh_tesh_in!E27/RES_summary!E$21)</f>
        <v>5.1406734143473685</v>
      </c>
      <c r="F27" s="69">
        <f>IF(RES_hh_tesh_in!F27=0,0,RES_hh_tesh_in!F27/RES_summary!F$21)</f>
        <v>5.2547901067568237</v>
      </c>
      <c r="G27" s="69">
        <f>IF(RES_hh_tesh_in!G27=0,0,RES_hh_tesh_in!G27/RES_summary!G$21)</f>
        <v>4.9949481081703277</v>
      </c>
      <c r="H27" s="69">
        <f>IF(RES_hh_tesh_in!H27=0,0,RES_hh_tesh_in!H27/RES_summary!H$21)</f>
        <v>4.5275493867902687</v>
      </c>
      <c r="I27" s="69">
        <f>IF(RES_hh_tesh_in!I27=0,0,RES_hh_tesh_in!I27/RES_summary!I$21)</f>
        <v>4.3395383455707961</v>
      </c>
      <c r="J27" s="69">
        <f>IF(RES_hh_tesh_in!J27=0,0,RES_hh_tesh_in!J27/RES_summary!J$21)</f>
        <v>3.9493305056094967</v>
      </c>
      <c r="K27" s="69">
        <f>IF(RES_hh_tesh_in!K27=0,0,RES_hh_tesh_in!K27/RES_summary!K$21)</f>
        <v>3.9412517821350561</v>
      </c>
      <c r="L27" s="69">
        <f>IF(RES_hh_tesh_in!L27=0,0,RES_hh_tesh_in!L27/RES_summary!L$21)</f>
        <v>3.7837736707937784</v>
      </c>
      <c r="M27" s="69">
        <f>IF(RES_hh_tesh_in!M27=0,0,RES_hh_tesh_in!M27/RES_summary!M$21)</f>
        <v>3.9752992289301305</v>
      </c>
      <c r="N27" s="69">
        <f>IF(RES_hh_tesh_in!N27=0,0,RES_hh_tesh_in!N27/RES_summary!N$21)</f>
        <v>3.4722963549769945</v>
      </c>
      <c r="O27" s="69">
        <f>IF(RES_hh_tesh_in!O27=0,0,RES_hh_tesh_in!O27/RES_summary!O$21)</f>
        <v>3.5247387047142476</v>
      </c>
      <c r="P27" s="69">
        <f>IF(RES_hh_tesh_in!P27=0,0,RES_hh_tesh_in!P27/RES_summary!P$21)</f>
        <v>3.9507820668590217</v>
      </c>
      <c r="Q27" s="69">
        <f>IF(RES_hh_tesh_in!Q27=0,0,RES_hh_tesh_in!Q27/RES_summary!Q$21)</f>
        <v>3.7656724721489039</v>
      </c>
      <c r="R27" s="69">
        <f>IF(RES_hh_tesh_in!R27=0,0,RES_hh_tesh_in!R27/RES_summary!R$21)</f>
        <v>3.7459113764038556</v>
      </c>
      <c r="S27" s="69">
        <f>IF(RES_hh_tesh_in!S27=0,0,RES_hh_tesh_in!S27/RES_summary!S$21)</f>
        <v>3.9628341303281562</v>
      </c>
      <c r="T27" s="69">
        <f>IF(RES_hh_tesh_in!T27=0,0,RES_hh_tesh_in!T27/RES_summary!T$21)</f>
        <v>3.6872491393614535</v>
      </c>
      <c r="U27" s="69">
        <f>IF(RES_hh_tesh_in!U27=0,0,RES_hh_tesh_in!U27/RES_summary!U$21)</f>
        <v>4.2931465679144276</v>
      </c>
      <c r="V27" s="69">
        <f>IF(RES_hh_tesh_in!V27=0,0,RES_hh_tesh_in!V27/RES_summary!V$21)</f>
        <v>4.4583800106279714</v>
      </c>
      <c r="W27" s="69">
        <f>IF(RES_hh_tesh_in!W27=0,0,RES_hh_tesh_in!W27/RES_summary!W$21)</f>
        <v>4.3393247373623138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5.0549337048154355</v>
      </c>
      <c r="D29" s="72">
        <f>IF(RES_hh_tesh_in!D29=0,0,RES_hh_tesh_in!D29/RES_summary!D$21)</f>
        <v>5.0213404136339443</v>
      </c>
      <c r="E29" s="72">
        <f>IF(RES_hh_tesh_in!E29=0,0,RES_hh_tesh_in!E29/RES_summary!E$21)</f>
        <v>5.2098702831433528</v>
      </c>
      <c r="F29" s="72">
        <f>IF(RES_hh_tesh_in!F29=0,0,RES_hh_tesh_in!F29/RES_summary!F$21)</f>
        <v>5.2817903559623387</v>
      </c>
      <c r="G29" s="72">
        <f>IF(RES_hh_tesh_in!G29=0,0,RES_hh_tesh_in!G29/RES_summary!G$21)</f>
        <v>5.0117809516308371</v>
      </c>
      <c r="H29" s="72">
        <f>IF(RES_hh_tesh_in!H29=0,0,RES_hh_tesh_in!H29/RES_summary!H$21)</f>
        <v>4.4584514290074715</v>
      </c>
      <c r="I29" s="72">
        <f>IF(RES_hh_tesh_in!I29=0,0,RES_hh_tesh_in!I29/RES_summary!I$21)</f>
        <v>4.4158086572478821</v>
      </c>
      <c r="J29" s="72">
        <f>IF(RES_hh_tesh_in!J29=0,0,RES_hh_tesh_in!J29/RES_summary!J$21)</f>
        <v>3.9829866311546946</v>
      </c>
      <c r="K29" s="72">
        <f>IF(RES_hh_tesh_in!K29=0,0,RES_hh_tesh_in!K29/RES_summary!K$21)</f>
        <v>3.8995507239713501</v>
      </c>
      <c r="L29" s="72">
        <f>IF(RES_hh_tesh_in!L29=0,0,RES_hh_tesh_in!L29/RES_summary!L$21)</f>
        <v>3.7794307563572143</v>
      </c>
      <c r="M29" s="72">
        <f>IF(RES_hh_tesh_in!M29=0,0,RES_hh_tesh_in!M29/RES_summary!M$21)</f>
        <v>3.8464670021462535</v>
      </c>
      <c r="N29" s="72">
        <f>IF(RES_hh_tesh_in!N29=0,0,RES_hh_tesh_in!N29/RES_summary!N$21)</f>
        <v>3.6251482984892802</v>
      </c>
      <c r="O29" s="72">
        <f>IF(RES_hh_tesh_in!O29=0,0,RES_hh_tesh_in!O29/RES_summary!O$21)</f>
        <v>3.6169996115368219</v>
      </c>
      <c r="P29" s="72">
        <f>IF(RES_hh_tesh_in!P29=0,0,RES_hh_tesh_in!P29/RES_summary!P$21)</f>
        <v>3.6573427112754571</v>
      </c>
      <c r="Q29" s="72">
        <f>IF(RES_hh_tesh_in!Q29=0,0,RES_hh_tesh_in!Q29/RES_summary!Q$21)</f>
        <v>3.803923004983583</v>
      </c>
      <c r="R29" s="72">
        <f>IF(RES_hh_tesh_in!R29=0,0,RES_hh_tesh_in!R29/RES_summary!R$21)</f>
        <v>3.817653976507577</v>
      </c>
      <c r="S29" s="72">
        <f>IF(RES_hh_tesh_in!S29=0,0,RES_hh_tesh_in!S29/RES_summary!S$21)</f>
        <v>3.8690342804535116</v>
      </c>
      <c r="T29" s="72">
        <f>IF(RES_hh_tesh_in!T29=0,0,RES_hh_tesh_in!T29/RES_summary!T$21)</f>
        <v>3.9387233179866774</v>
      </c>
      <c r="U29" s="72">
        <f>IF(RES_hh_tesh_in!U29=0,0,RES_hh_tesh_in!U29/RES_summary!U$21)</f>
        <v>4.2945700990975597</v>
      </c>
      <c r="V29" s="72">
        <f>IF(RES_hh_tesh_in!V29=0,0,RES_hh_tesh_in!V29/RES_summary!V$21)</f>
        <v>4.0925637094103129</v>
      </c>
      <c r="W29" s="72">
        <f>IF(RES_hh_tesh_in!W29=0,0,RES_hh_tesh_in!W29/RES_summary!W$21)</f>
        <v>4.3908171645130745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0</v>
      </c>
      <c r="D30" s="72">
        <f>IF(RES_hh_tesh_in!D30=0,0,RES_hh_tesh_in!D30/RES_summary!D$21)</f>
        <v>0</v>
      </c>
      <c r="E30" s="72">
        <f>IF(RES_hh_tesh_in!E30=0,0,RES_hh_tesh_in!E30/RES_summary!E$21)</f>
        <v>0</v>
      </c>
      <c r="F30" s="72">
        <f>IF(RES_hh_tesh_in!F30=0,0,RES_hh_tesh_in!F30/RES_summary!F$21)</f>
        <v>0</v>
      </c>
      <c r="G30" s="72">
        <f>IF(RES_hh_tesh_in!G30=0,0,RES_hh_tesh_in!G30/RES_summary!G$21)</f>
        <v>0</v>
      </c>
      <c r="H30" s="72">
        <f>IF(RES_hh_tesh_in!H30=0,0,RES_hh_tesh_in!H30/RES_summary!H$21)</f>
        <v>0</v>
      </c>
      <c r="I30" s="72">
        <f>IF(RES_hh_tesh_in!I30=0,0,RES_hh_tesh_in!I30/RES_summary!I$21)</f>
        <v>0</v>
      </c>
      <c r="J30" s="72">
        <f>IF(RES_hh_tesh_in!J30=0,0,RES_hh_tesh_in!J30/RES_summary!J$21)</f>
        <v>0</v>
      </c>
      <c r="K30" s="72">
        <f>IF(RES_hh_tesh_in!K30=0,0,RES_hh_tesh_in!K30/RES_summary!K$21)</f>
        <v>0</v>
      </c>
      <c r="L30" s="72">
        <f>IF(RES_hh_tesh_in!L30=0,0,RES_hh_tesh_in!L30/RES_summary!L$21)</f>
        <v>0</v>
      </c>
      <c r="M30" s="72">
        <f>IF(RES_hh_tesh_in!M30=0,0,RES_hh_tesh_in!M30/RES_summary!M$21)</f>
        <v>0</v>
      </c>
      <c r="N30" s="72">
        <f>IF(RES_hh_tesh_in!N30=0,0,RES_hh_tesh_in!N30/RES_summary!N$21)</f>
        <v>0</v>
      </c>
      <c r="O30" s="72">
        <f>IF(RES_hh_tesh_in!O30=0,0,RES_hh_tesh_in!O30/RES_summary!O$21)</f>
        <v>0</v>
      </c>
      <c r="P30" s="72">
        <f>IF(RES_hh_tesh_in!P30=0,0,RES_hh_tesh_in!P30/RES_summary!P$21)</f>
        <v>0</v>
      </c>
      <c r="Q30" s="72">
        <f>IF(RES_hh_tesh_in!Q30=0,0,RES_hh_tesh_in!Q30/RES_summary!Q$21)</f>
        <v>0</v>
      </c>
      <c r="R30" s="72">
        <f>IF(RES_hh_tesh_in!R30=0,0,RES_hh_tesh_in!R30/RES_summary!R$21)</f>
        <v>0</v>
      </c>
      <c r="S30" s="72">
        <f>IF(RES_hh_tesh_in!S30=0,0,RES_hh_tesh_in!S30/RES_summary!S$21)</f>
        <v>0</v>
      </c>
      <c r="T30" s="72">
        <f>IF(RES_hh_tesh_in!T30=0,0,RES_hh_tesh_in!T30/RES_summary!T$21)</f>
        <v>0</v>
      </c>
      <c r="U30" s="72">
        <f>IF(RES_hh_tesh_in!U30=0,0,RES_hh_tesh_in!U30/RES_summary!U$21)</f>
        <v>0</v>
      </c>
      <c r="V30" s="72">
        <f>IF(RES_hh_tesh_in!V30=0,0,RES_hh_tesh_in!V30/RES_summary!V$21)</f>
        <v>0</v>
      </c>
      <c r="W30" s="72">
        <f>IF(RES_hh_tesh_in!W30=0,0,RES_hh_tesh_in!W30/RES_summary!W$21)</f>
        <v>0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5.220948714929138</v>
      </c>
      <c r="D32" s="77">
        <f>IF(RES_hh_tesh_in!D32=0,0,RES_hh_tesh_in!D32/RES_summary!D$21)</f>
        <v>5.2961540839151304</v>
      </c>
      <c r="E32" s="77">
        <f>IF(RES_hh_tesh_in!E32=0,0,RES_hh_tesh_in!E32/RES_summary!E$21)</f>
        <v>5.024499467435124</v>
      </c>
      <c r="F32" s="77">
        <f>IF(RES_hh_tesh_in!F32=0,0,RES_hh_tesh_in!F32/RES_summary!F$21)</f>
        <v>5.2144419360125678</v>
      </c>
      <c r="G32" s="77">
        <f>IF(RES_hh_tesh_in!G32=0,0,RES_hh_tesh_in!G32/RES_summary!G$21)</f>
        <v>4.9662399639595476</v>
      </c>
      <c r="H32" s="77">
        <f>IF(RES_hh_tesh_in!H32=0,0,RES_hh_tesh_in!H32/RES_summary!H$21)</f>
        <v>4.675010494911791</v>
      </c>
      <c r="I32" s="77">
        <f>IF(RES_hh_tesh_in!I32=0,0,RES_hh_tesh_in!I32/RES_summary!I$21)</f>
        <v>4.177718492284237</v>
      </c>
      <c r="J32" s="77">
        <f>IF(RES_hh_tesh_in!J32=0,0,RES_hh_tesh_in!J32/RES_summary!J$21)</f>
        <v>3.8799256231350219</v>
      </c>
      <c r="K32" s="77">
        <f>IF(RES_hh_tesh_in!K32=0,0,RES_hh_tesh_in!K32/RES_summary!K$21)</f>
        <v>3.9962999040656988</v>
      </c>
      <c r="L32" s="77">
        <f>IF(RES_hh_tesh_in!L32=0,0,RES_hh_tesh_in!L32/RES_summary!L$21)</f>
        <v>3.7907797078878969</v>
      </c>
      <c r="M32" s="77">
        <f>IF(RES_hh_tesh_in!M32=0,0,RES_hh_tesh_in!M32/RES_summary!M$21)</f>
        <v>4.205125790419431</v>
      </c>
      <c r="N32" s="77">
        <f>IF(RES_hh_tesh_in!N32=0,0,RES_hh_tesh_in!N32/RES_summary!N$21)</f>
        <v>3.145132958641585</v>
      </c>
      <c r="O32" s="77">
        <f>IF(RES_hh_tesh_in!O32=0,0,RES_hh_tesh_in!O32/RES_summary!O$21)</f>
        <v>3.417559012958661</v>
      </c>
      <c r="P32" s="77">
        <f>IF(RES_hh_tesh_in!P32=0,0,RES_hh_tesh_in!P32/RES_summary!P$21)</f>
        <v>4.1951466066674312</v>
      </c>
      <c r="Q32" s="77">
        <f>IF(RES_hh_tesh_in!Q32=0,0,RES_hh_tesh_in!Q32/RES_summary!Q$21)</f>
        <v>3.7205047637491875</v>
      </c>
      <c r="R32" s="77">
        <f>IF(RES_hh_tesh_in!R32=0,0,RES_hh_tesh_in!R32/RES_summary!R$21)</f>
        <v>3.6566438663511329</v>
      </c>
      <c r="S32" s="77">
        <f>IF(RES_hh_tesh_in!S32=0,0,RES_hh_tesh_in!S32/RES_summary!S$21)</f>
        <v>4.0746557939695025</v>
      </c>
      <c r="T32" s="77">
        <f>IF(RES_hh_tesh_in!T32=0,0,RES_hh_tesh_in!T32/RES_summary!T$21)</f>
        <v>3.4360195174534249</v>
      </c>
      <c r="U32" s="77">
        <f>IF(RES_hh_tesh_in!U32=0,0,RES_hh_tesh_in!U32/RES_summary!U$21)</f>
        <v>4.2912061544871634</v>
      </c>
      <c r="V32" s="77">
        <f>IF(RES_hh_tesh_in!V32=0,0,RES_hh_tesh_in!V32/RES_summary!V$21)</f>
        <v>4.8023999631163194</v>
      </c>
      <c r="W32" s="77">
        <f>IF(RES_hh_tesh_in!W32=0,0,RES_hh_tesh_in!W32/RES_summary!W$21)</f>
        <v>4.3065573820430414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15.015597836474626</v>
      </c>
      <c r="D3" s="65">
        <f>IF(RES_hh_emih_in!D3=0,0,RES_hh_emih_in!D3/RES_summary!D$21)</f>
        <v>13.93701446829486</v>
      </c>
      <c r="E3" s="65">
        <f>IF(RES_hh_emih_in!E3=0,0,RES_hh_emih_in!E3/RES_summary!E$21)</f>
        <v>14.278308130881634</v>
      </c>
      <c r="F3" s="65">
        <f>IF(RES_hh_emih_in!F3=0,0,RES_hh_emih_in!F3/RES_summary!F$21)</f>
        <v>12.076940241624518</v>
      </c>
      <c r="G3" s="65">
        <f>IF(RES_hh_emih_in!G3=0,0,RES_hh_emih_in!G3/RES_summary!G$21)</f>
        <v>9.8741891620299302</v>
      </c>
      <c r="H3" s="65">
        <f>IF(RES_hh_emih_in!H3=0,0,RES_hh_emih_in!H3/RES_summary!H$21)</f>
        <v>10.35458830262565</v>
      </c>
      <c r="I3" s="65">
        <f>IF(RES_hh_emih_in!I3=0,0,RES_hh_emih_in!I3/RES_summary!I$21)</f>
        <v>9.108852233213339</v>
      </c>
      <c r="J3" s="65">
        <f>IF(RES_hh_emih_in!J3=0,0,RES_hh_emih_in!J3/RES_summary!J$21)</f>
        <v>7.8885513906178018</v>
      </c>
      <c r="K3" s="65">
        <f>IF(RES_hh_emih_in!K3=0,0,RES_hh_emih_in!K3/RES_summary!K$21)</f>
        <v>7.7299181814360773</v>
      </c>
      <c r="L3" s="65">
        <f>IF(RES_hh_emih_in!L3=0,0,RES_hh_emih_in!L3/RES_summary!L$21)</f>
        <v>7.2583597607131392</v>
      </c>
      <c r="M3" s="65">
        <f>IF(RES_hh_emih_in!M3=0,0,RES_hh_emih_in!M3/RES_summary!M$21)</f>
        <v>7.5217676511296476</v>
      </c>
      <c r="N3" s="65">
        <f>IF(RES_hh_emih_in!N3=0,0,RES_hh_emih_in!N3/RES_summary!N$21)</f>
        <v>6.9148301641126864</v>
      </c>
      <c r="O3" s="65">
        <f>IF(RES_hh_emih_in!O3=0,0,RES_hh_emih_in!O3/RES_summary!O$21)</f>
        <v>4.6635774546880011</v>
      </c>
      <c r="P3" s="65">
        <f>IF(RES_hh_emih_in!P3=0,0,RES_hh_emih_in!P3/RES_summary!P$21)</f>
        <v>3.2814490163724988</v>
      </c>
      <c r="Q3" s="65">
        <f>IF(RES_hh_emih_in!Q3=0,0,RES_hh_emih_in!Q3/RES_summary!Q$21)</f>
        <v>2.6961908619860857</v>
      </c>
      <c r="R3" s="65">
        <f>IF(RES_hh_emih_in!R3=0,0,RES_hh_emih_in!R3/RES_summary!R$21)</f>
        <v>2.3692209397222768</v>
      </c>
      <c r="S3" s="65">
        <f>IF(RES_hh_emih_in!S3=0,0,RES_hh_emih_in!S3/RES_summary!S$21)</f>
        <v>2.1899425452285279</v>
      </c>
      <c r="T3" s="65">
        <f>IF(RES_hh_emih_in!T3=0,0,RES_hh_emih_in!T3/RES_summary!T$21)</f>
        <v>0.92913177349428278</v>
      </c>
      <c r="U3" s="65">
        <f>IF(RES_hh_emih_in!U3=0,0,RES_hh_emih_in!U3/RES_summary!U$21)</f>
        <v>2.3223508414065765</v>
      </c>
      <c r="V3" s="65">
        <f>IF(RES_hh_emih_in!V3=0,0,RES_hh_emih_in!V3/RES_summary!V$21)</f>
        <v>3.4911311659140245</v>
      </c>
      <c r="W3" s="65">
        <f>IF(RES_hh_emih_in!W3=0,0,RES_hh_emih_in!W3/RES_summary!W$21)</f>
        <v>4.0086342550460854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13.707003051572416</v>
      </c>
      <c r="D4" s="69">
        <f>IF(RES_hh_emih_in!D4=0,0,RES_hh_emih_in!D4/RES_summary!D$21)</f>
        <v>12.564024136131625</v>
      </c>
      <c r="E4" s="69">
        <f>IF(RES_hh_emih_in!E4=0,0,RES_hh_emih_in!E4/RES_summary!E$21)</f>
        <v>12.794867662664942</v>
      </c>
      <c r="F4" s="69">
        <f>IF(RES_hh_emih_in!F4=0,0,RES_hh_emih_in!F4/RES_summary!F$21)</f>
        <v>10.637516539721435</v>
      </c>
      <c r="G4" s="69">
        <f>IF(RES_hh_emih_in!G4=0,0,RES_hh_emih_in!G4/RES_summary!G$21)</f>
        <v>8.4241505969354638</v>
      </c>
      <c r="H4" s="69">
        <f>IF(RES_hh_emih_in!H4=0,0,RES_hh_emih_in!H4/RES_summary!H$21)</f>
        <v>8.8975449024553974</v>
      </c>
      <c r="I4" s="69">
        <f>IF(RES_hh_emih_in!I4=0,0,RES_hh_emih_in!I4/RES_summary!I$21)</f>
        <v>7.76293377177225</v>
      </c>
      <c r="J4" s="69">
        <f>IF(RES_hh_emih_in!J4=0,0,RES_hh_emih_in!J4/RES_summary!J$21)</f>
        <v>6.580719314739107</v>
      </c>
      <c r="K4" s="69">
        <f>IF(RES_hh_emih_in!K4=0,0,RES_hh_emih_in!K4/RES_summary!K$21)</f>
        <v>6.6262838102760266</v>
      </c>
      <c r="L4" s="69">
        <f>IF(RES_hh_emih_in!L4=0,0,RES_hh_emih_in!L4/RES_summary!L$21)</f>
        <v>6.1115733217923651</v>
      </c>
      <c r="M4" s="69">
        <f>IF(RES_hh_emih_in!M4=0,0,RES_hh_emih_in!M4/RES_summary!M$21)</f>
        <v>6.2944718706918978</v>
      </c>
      <c r="N4" s="69">
        <f>IF(RES_hh_emih_in!N4=0,0,RES_hh_emih_in!N4/RES_summary!N$21)</f>
        <v>5.6614504523333542</v>
      </c>
      <c r="O4" s="69">
        <f>IF(RES_hh_emih_in!O4=0,0,RES_hh_emih_in!O4/RES_summary!O$21)</f>
        <v>3.7639187597172103</v>
      </c>
      <c r="P4" s="69">
        <f>IF(RES_hh_emih_in!P4=0,0,RES_hh_emih_in!P4/RES_summary!P$21)</f>
        <v>2.6040891380056537</v>
      </c>
      <c r="Q4" s="69">
        <f>IF(RES_hh_emih_in!Q4=0,0,RES_hh_emih_in!Q4/RES_summary!Q$21)</f>
        <v>1.536942693363367</v>
      </c>
      <c r="R4" s="69">
        <f>IF(RES_hh_emih_in!R4=0,0,RES_hh_emih_in!R4/RES_summary!R$21)</f>
        <v>1.3402449556918701</v>
      </c>
      <c r="S4" s="69">
        <f>IF(RES_hh_emih_in!S4=0,0,RES_hh_emih_in!S4/RES_summary!S$21)</f>
        <v>1.1703971207910879</v>
      </c>
      <c r="T4" s="69">
        <f>IF(RES_hh_emih_in!T4=0,0,RES_hh_emih_in!T4/RES_summary!T$21)</f>
        <v>0</v>
      </c>
      <c r="U4" s="69">
        <f>IF(RES_hh_emih_in!U4=0,0,RES_hh_emih_in!U4/RES_summary!U$21)</f>
        <v>1.0530259497073819</v>
      </c>
      <c r="V4" s="69">
        <f>IF(RES_hh_emih_in!V4=0,0,RES_hh_emih_in!V4/RES_summary!V$21)</f>
        <v>2.4903311087387978</v>
      </c>
      <c r="W4" s="69">
        <f>IF(RES_hh_emih_in!W4=0,0,RES_hh_emih_in!W4/RES_summary!W$21)</f>
        <v>3.1419994112354974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13.129340286295077</v>
      </c>
      <c r="D6" s="72">
        <f>IF(RES_hh_emih_in!D6=0,0,RES_hh_emih_in!D6/RES_summary!D$21)</f>
        <v>12.870382845736382</v>
      </c>
      <c r="E6" s="72">
        <f>IF(RES_hh_emih_in!E6=0,0,RES_hh_emih_in!E6/RES_summary!E$21)</f>
        <v>13.580238093853287</v>
      </c>
      <c r="F6" s="72">
        <f>IF(RES_hh_emih_in!F6=0,0,RES_hh_emih_in!F6/RES_summary!F$21)</f>
        <v>12.558093972615296</v>
      </c>
      <c r="G6" s="72">
        <f>IF(RES_hh_emih_in!G6=0,0,RES_hh_emih_in!G6/RES_summary!G$21)</f>
        <v>11.84268528522224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7.1320920614377821</v>
      </c>
      <c r="K6" s="72">
        <f>IF(RES_hh_emih_in!K6=0,0,RES_hh_emih_in!K6/RES_summary!K$21)</f>
        <v>7.7361273444681826</v>
      </c>
      <c r="L6" s="72">
        <f>IF(RES_hh_emih_in!L6=0,0,RES_hh_emih_in!L6/RES_summary!L$21)</f>
        <v>6.4720139921654942</v>
      </c>
      <c r="M6" s="72">
        <f>IF(RES_hh_emih_in!M6=0,0,RES_hh_emih_in!M6/RES_summary!M$21)</f>
        <v>7.1214046997116149</v>
      </c>
      <c r="N6" s="72">
        <f>IF(RES_hh_emih_in!N6=0,0,RES_hh_emih_in!N6/RES_summary!N$21)</f>
        <v>6.4579623068955048</v>
      </c>
      <c r="O6" s="72">
        <f>IF(RES_hh_emih_in!O6=0,0,RES_hh_emih_in!O6/RES_summary!O$21)</f>
        <v>5.0247315947495022</v>
      </c>
      <c r="P6" s="72">
        <f>IF(RES_hh_emih_in!P6=0,0,RES_hh_emih_in!P6/RES_summary!P$21)</f>
        <v>4.2575877032424732</v>
      </c>
      <c r="Q6" s="72">
        <f>IF(RES_hh_emih_in!Q6=0,0,RES_hh_emih_in!Q6/RES_summary!Q$21)</f>
        <v>4.9652546518477383</v>
      </c>
      <c r="R6" s="72">
        <f>IF(RES_hh_emih_in!R6=0,0,RES_hh_emih_in!R6/RES_summary!R$21)</f>
        <v>5.4578799672282248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5.3000058368519323</v>
      </c>
      <c r="W6" s="72">
        <f>IF(RES_hh_emih_in!W6=0,0,RES_hh_emih_in!W6/RES_summary!W$21)</f>
        <v>5.2689913067961216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16.127930217940062</v>
      </c>
      <c r="D7" s="72">
        <f>IF(RES_hh_emih_in!D7=0,0,RES_hh_emih_in!D7/RES_summary!D$21)</f>
        <v>16.067960143817839</v>
      </c>
      <c r="E7" s="72">
        <f>IF(RES_hh_emih_in!E7=0,0,RES_hh_emih_in!E7/RES_summary!E$21)</f>
        <v>15.925013878278303</v>
      </c>
      <c r="F7" s="72">
        <f>IF(RES_hh_emih_in!F7=0,0,RES_hh_emih_in!F7/RES_summary!F$21)</f>
        <v>13.421160682511303</v>
      </c>
      <c r="G7" s="72">
        <f>IF(RES_hh_emih_in!G7=0,0,RES_hh_emih_in!G7/RES_summary!G$21)</f>
        <v>10.777171452005254</v>
      </c>
      <c r="H7" s="72">
        <f>IF(RES_hh_emih_in!H7=0,0,RES_hh_emih_in!H7/RES_summary!H$21)</f>
        <v>12.136516845304458</v>
      </c>
      <c r="I7" s="72">
        <f>IF(RES_hh_emih_in!I7=0,0,RES_hh_emih_in!I7/RES_summary!I$21)</f>
        <v>10.653531138254353</v>
      </c>
      <c r="J7" s="72">
        <f>IF(RES_hh_emih_in!J7=0,0,RES_hh_emih_in!J7/RES_summary!J$21)</f>
        <v>8.6296009010235082</v>
      </c>
      <c r="K7" s="72">
        <f>IF(RES_hh_emih_in!K7=0,0,RES_hh_emih_in!K7/RES_summary!K$21)</f>
        <v>9.3110938476217093</v>
      </c>
      <c r="L7" s="72">
        <f>IF(RES_hh_emih_in!L7=0,0,RES_hh_emih_in!L7/RES_summary!L$21)</f>
        <v>7.373574820474432</v>
      </c>
      <c r="M7" s="72">
        <f>IF(RES_hh_emih_in!M7=0,0,RES_hh_emih_in!M7/RES_summary!M$21)</f>
        <v>8.1949633350029369</v>
      </c>
      <c r="N7" s="72">
        <f>IF(RES_hh_emih_in!N7=0,0,RES_hh_emih_in!N7/RES_summary!N$21)</f>
        <v>7.5902675171569873</v>
      </c>
      <c r="O7" s="72">
        <f>IF(RES_hh_emih_in!O7=0,0,RES_hh_emih_in!O7/RES_summary!O$21)</f>
        <v>5.7634824993347902</v>
      </c>
      <c r="P7" s="72">
        <f>IF(RES_hh_emih_in!P7=0,0,RES_hh_emih_in!P7/RES_summary!P$21)</f>
        <v>4.7745468921645609</v>
      </c>
      <c r="Q7" s="72">
        <f>IF(RES_hh_emih_in!Q7=0,0,RES_hh_emih_in!Q7/RES_summary!Q$21)</f>
        <v>5.5827533205999318</v>
      </c>
      <c r="R7" s="72">
        <f>IF(RES_hh_emih_in!R7=0,0,RES_hh_emih_in!R7/RES_summary!R$21)</f>
        <v>5.6132572970511179</v>
      </c>
      <c r="S7" s="72">
        <f>IF(RES_hh_emih_in!S7=0,0,RES_hh_emih_in!S7/RES_summary!S$21)</f>
        <v>5.7891318824404561</v>
      </c>
      <c r="T7" s="72">
        <f>IF(RES_hh_emih_in!T7=0,0,RES_hh_emih_in!T7/RES_summary!T$21)</f>
        <v>0</v>
      </c>
      <c r="U7" s="72">
        <f>IF(RES_hh_emih_in!U7=0,0,RES_hh_emih_in!U7/RES_summary!U$21)</f>
        <v>5.8118210281309821</v>
      </c>
      <c r="V7" s="72">
        <f>IF(RES_hh_emih_in!V7=0,0,RES_hh_emih_in!V7/RES_summary!V$21)</f>
        <v>5.9901490851742674</v>
      </c>
      <c r="W7" s="72">
        <f>IF(RES_hh_emih_in!W7=0,0,RES_hh_emih_in!W7/RES_summary!W$21)</f>
        <v>5.1416335475860304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0</v>
      </c>
      <c r="D8" s="72">
        <f>IF(RES_hh_emih_in!D8=0,0,RES_hh_emih_in!D8/RES_summary!D$21)</f>
        <v>0</v>
      </c>
      <c r="E8" s="72">
        <f>IF(RES_hh_emih_in!E8=0,0,RES_hh_emih_in!E8/RES_summary!E$21)</f>
        <v>0</v>
      </c>
      <c r="F8" s="72">
        <f>IF(RES_hh_emih_in!F8=0,0,RES_hh_emih_in!F8/RES_summary!F$21)</f>
        <v>0</v>
      </c>
      <c r="G8" s="72">
        <f>IF(RES_hh_emih_in!G8=0,0,RES_hh_emih_in!G8/RES_summary!G$21)</f>
        <v>0</v>
      </c>
      <c r="H8" s="72">
        <f>IF(RES_hh_emih_in!H8=0,0,RES_hh_emih_in!H8/RES_summary!H$21)</f>
        <v>0</v>
      </c>
      <c r="I8" s="72">
        <f>IF(RES_hh_emih_in!I8=0,0,RES_hh_emih_in!I8/RES_summary!I$21)</f>
        <v>0</v>
      </c>
      <c r="J8" s="72">
        <f>IF(RES_hh_emih_in!J8=0,0,RES_hh_emih_in!J8/RES_summary!J$21)</f>
        <v>0</v>
      </c>
      <c r="K8" s="72">
        <f>IF(RES_hh_emih_in!K8=0,0,RES_hh_emih_in!K8/RES_summary!K$21)</f>
        <v>0</v>
      </c>
      <c r="L8" s="72">
        <f>IF(RES_hh_emih_in!L8=0,0,RES_hh_emih_in!L8/RES_summary!L$21)</f>
        <v>0</v>
      </c>
      <c r="M8" s="72">
        <f>IF(RES_hh_emih_in!M8=0,0,RES_hh_emih_in!M8/RES_summary!M$21)</f>
        <v>0</v>
      </c>
      <c r="N8" s="72">
        <f>IF(RES_hh_emih_in!N8=0,0,RES_hh_emih_in!N8/RES_summary!N$21)</f>
        <v>0</v>
      </c>
      <c r="O8" s="72">
        <f>IF(RES_hh_emih_in!O8=0,0,RES_hh_emih_in!O8/RES_summary!O$21)</f>
        <v>0</v>
      </c>
      <c r="P8" s="72">
        <f>IF(RES_hh_emih_in!P8=0,0,RES_hh_emih_in!P8/RES_summary!P$21)</f>
        <v>0</v>
      </c>
      <c r="Q8" s="72">
        <f>IF(RES_hh_emih_in!Q8=0,0,RES_hh_emih_in!Q8/RES_summary!Q$21)</f>
        <v>0</v>
      </c>
      <c r="R8" s="72">
        <f>IF(RES_hh_emih_in!R8=0,0,RES_hh_emih_in!R8/RES_summary!R$21)</f>
        <v>0</v>
      </c>
      <c r="S8" s="72">
        <f>IF(RES_hh_emih_in!S8=0,0,RES_hh_emih_in!S8/RES_summary!S$21)</f>
        <v>0</v>
      </c>
      <c r="T8" s="72">
        <f>IF(RES_hh_emih_in!T8=0,0,RES_hh_emih_in!T8/RES_summary!T$21)</f>
        <v>0</v>
      </c>
      <c r="U8" s="72">
        <f>IF(RES_hh_emih_in!U8=0,0,RES_hh_emih_in!U8/RES_summary!U$21)</f>
        <v>0</v>
      </c>
      <c r="V8" s="72">
        <f>IF(RES_hh_emih_in!V8=0,0,RES_hh_emih_in!V8/RES_summary!V$21)</f>
        <v>0</v>
      </c>
      <c r="W8" s="72">
        <f>IF(RES_hh_emih_in!W8=0,0,RES_hh_emih_in!W8/RES_summary!W$21)</f>
        <v>0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0.15252181806302376</v>
      </c>
      <c r="D17" s="69">
        <f>IF(RES_hh_emih_in!D17=0,0,RES_hh_emih_in!D17/RES_summary!D$21)</f>
        <v>0.15095280816487211</v>
      </c>
      <c r="E17" s="69">
        <f>IF(RES_hh_emih_in!E17=0,0,RES_hh_emih_in!E17/RES_summary!E$21)</f>
        <v>0.14922191101794252</v>
      </c>
      <c r="F17" s="69">
        <f>IF(RES_hh_emih_in!F17=0,0,RES_hh_emih_in!F17/RES_summary!F$21)</f>
        <v>0.14862170686517712</v>
      </c>
      <c r="G17" s="69">
        <f>IF(RES_hh_emih_in!G17=0,0,RES_hh_emih_in!G17/RES_summary!G$21)</f>
        <v>0.16345704229781527</v>
      </c>
      <c r="H17" s="69">
        <f>IF(RES_hh_emih_in!H17=0,0,RES_hh_emih_in!H17/RES_summary!H$21)</f>
        <v>0.22280703677848843</v>
      </c>
      <c r="I17" s="69">
        <f>IF(RES_hh_emih_in!I17=0,0,RES_hh_emih_in!I17/RES_summary!I$21)</f>
        <v>0.12778043486171453</v>
      </c>
      <c r="J17" s="69">
        <f>IF(RES_hh_emih_in!J17=0,0,RES_hh_emih_in!J17/RES_summary!J$21)</f>
        <v>0.22089691370783968</v>
      </c>
      <c r="K17" s="69">
        <f>IF(RES_hh_emih_in!K17=0,0,RES_hh_emih_in!K17/RES_summary!K$21)</f>
        <v>0.2059166869887597</v>
      </c>
      <c r="L17" s="69">
        <f>IF(RES_hh_emih_in!L17=0,0,RES_hh_emih_in!L17/RES_summary!L$21)</f>
        <v>0.20417369828604642</v>
      </c>
      <c r="M17" s="69">
        <f>IF(RES_hh_emih_in!M17=0,0,RES_hh_emih_in!M17/RES_summary!M$21)</f>
        <v>0.23228661128181083</v>
      </c>
      <c r="N17" s="69">
        <f>IF(RES_hh_emih_in!N17=0,0,RES_hh_emih_in!N17/RES_summary!N$21)</f>
        <v>0.25595138407213563</v>
      </c>
      <c r="O17" s="69">
        <f>IF(RES_hh_emih_in!O17=0,0,RES_hh_emih_in!O17/RES_summary!O$21)</f>
        <v>0.11497663047098</v>
      </c>
      <c r="P17" s="69">
        <f>IF(RES_hh_emih_in!P17=0,0,RES_hh_emih_in!P17/RES_summary!P$21)</f>
        <v>6.5086361742956516E-3</v>
      </c>
      <c r="Q17" s="69">
        <f>IF(RES_hh_emih_in!Q17=0,0,RES_hh_emih_in!Q17/RES_summary!Q$21)</f>
        <v>0.32778105812601566</v>
      </c>
      <c r="R17" s="69">
        <f>IF(RES_hh_emih_in!R17=0,0,RES_hh_emih_in!R17/RES_summary!R$21)</f>
        <v>0.17878434402968238</v>
      </c>
      <c r="S17" s="69">
        <f>IF(RES_hh_emih_in!S17=0,0,RES_hh_emih_in!S17/RES_summary!S$21)</f>
        <v>0.18120455486689524</v>
      </c>
      <c r="T17" s="69">
        <f>IF(RES_hh_emih_in!T17=0,0,RES_hh_emih_in!T17/RES_summary!T$21)</f>
        <v>0.15216105538667987</v>
      </c>
      <c r="U17" s="69">
        <f>IF(RES_hh_emih_in!U17=0,0,RES_hh_emih_in!U17/RES_summary!U$21)</f>
        <v>0.30086879261105054</v>
      </c>
      <c r="V17" s="69">
        <f>IF(RES_hh_emih_in!V17=0,0,RES_hh_emih_in!V17/RES_summary!V$21)</f>
        <v>0.23222947071908681</v>
      </c>
      <c r="W17" s="69">
        <f>IF(RES_hh_emih_in!W17=0,0,RES_hh_emih_in!W17/RES_summary!W$21)</f>
        <v>0.21034927906995216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6.5576243825809239</v>
      </c>
      <c r="D19" s="72">
        <f>IF(RES_hh_emih_in!D19=0,0,RES_hh_emih_in!D19/RES_summary!D$21)</f>
        <v>7.653587568064717</v>
      </c>
      <c r="E19" s="72">
        <f>IF(RES_hh_emih_in!E19=0,0,RES_hh_emih_in!E19/RES_summary!E$21)</f>
        <v>7.9938579964763772</v>
      </c>
      <c r="F19" s="72">
        <f>IF(RES_hh_emih_in!F19=0,0,RES_hh_emih_in!F19/RES_summary!F$21)</f>
        <v>8.0683960947693194</v>
      </c>
      <c r="G19" s="72">
        <f>IF(RES_hh_emih_in!G19=0,0,RES_hh_emih_in!G19/RES_summary!G$21)</f>
        <v>8.6423313906113037</v>
      </c>
      <c r="H19" s="72">
        <f>IF(RES_hh_emih_in!H19=0,0,RES_hh_emih_in!H19/RES_summary!H$21)</f>
        <v>8.1331200875134044</v>
      </c>
      <c r="I19" s="72">
        <f>IF(RES_hh_emih_in!I19=0,0,RES_hh_emih_in!I19/RES_summary!I$21)</f>
        <v>7.8577207938161067</v>
      </c>
      <c r="J19" s="72">
        <f>IF(RES_hh_emih_in!J19=0,0,RES_hh_emih_in!J19/RES_summary!J$21)</f>
        <v>8.1972555986086757</v>
      </c>
      <c r="K19" s="72">
        <f>IF(RES_hh_emih_in!K19=0,0,RES_hh_emih_in!K19/RES_summary!K$21)</f>
        <v>8.2890081031788352</v>
      </c>
      <c r="L19" s="72">
        <f>IF(RES_hh_emih_in!L19=0,0,RES_hh_emih_in!L19/RES_summary!L$21)</f>
        <v>8.0270424501487359</v>
      </c>
      <c r="M19" s="72">
        <f>IF(RES_hh_emih_in!M19=0,0,RES_hh_emih_in!M19/RES_summary!M$21)</f>
        <v>7.646856296056689</v>
      </c>
      <c r="N19" s="72">
        <f>IF(RES_hh_emih_in!N19=0,0,RES_hh_emih_in!N19/RES_summary!N$21)</f>
        <v>6.2008126674623494</v>
      </c>
      <c r="O19" s="72">
        <f>IF(RES_hh_emih_in!O19=0,0,RES_hh_emih_in!O19/RES_summary!O$21)</f>
        <v>2.5444658041486763</v>
      </c>
      <c r="P19" s="72">
        <f>IF(RES_hh_emih_in!P19=0,0,RES_hh_emih_in!P19/RES_summary!P$21)</f>
        <v>0.72705174552171747</v>
      </c>
      <c r="Q19" s="72">
        <f>IF(RES_hh_emih_in!Q19=0,0,RES_hh_emih_in!Q19/RES_summary!Q$21)</f>
        <v>6.2004445910379031</v>
      </c>
      <c r="R19" s="72">
        <f>IF(RES_hh_emih_in!R19=0,0,RES_hh_emih_in!R19/RES_summary!R$21)</f>
        <v>5.9989861123522026</v>
      </c>
      <c r="S19" s="72">
        <f>IF(RES_hh_emih_in!S19=0,0,RES_hh_emih_in!S19/RES_summary!S$21)</f>
        <v>5.8870582071262856</v>
      </c>
      <c r="T19" s="72">
        <f>IF(RES_hh_emih_in!T19=0,0,RES_hh_emih_in!T19/RES_summary!T$21)</f>
        <v>5.6429005823683935</v>
      </c>
      <c r="U19" s="72">
        <f>IF(RES_hh_emih_in!U19=0,0,RES_hh_emih_in!U19/RES_summary!U$21)</f>
        <v>5.1979812106358985</v>
      </c>
      <c r="V19" s="72">
        <f>IF(RES_hh_emih_in!V19=0,0,RES_hh_emih_in!V19/RES_summary!V$21)</f>
        <v>4.1930653215519991</v>
      </c>
      <c r="W19" s="72">
        <f>IF(RES_hh_emih_in!W19=0,0,RES_hh_emih_in!W19/RES_summary!W$21)</f>
        <v>3.6104087494261323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7.2857625544179214</v>
      </c>
      <c r="D20" s="72">
        <f>IF(RES_hh_emih_in!D20=0,0,RES_hh_emih_in!D20/RES_summary!D$21)</f>
        <v>8.8668786836594382</v>
      </c>
      <c r="E20" s="72">
        <f>IF(RES_hh_emih_in!E20=0,0,RES_hh_emih_in!E20/RES_summary!E$21)</f>
        <v>9.5568500207358351</v>
      </c>
      <c r="F20" s="72">
        <f>IF(RES_hh_emih_in!F20=0,0,RES_hh_emih_in!F20/RES_summary!F$21)</f>
        <v>9.450537660469605</v>
      </c>
      <c r="G20" s="72">
        <f>IF(RES_hh_emih_in!G20=0,0,RES_hh_emih_in!G20/RES_summary!G$21)</f>
        <v>9.5605898870165635</v>
      </c>
      <c r="H20" s="72">
        <f>IF(RES_hh_emih_in!H20=0,0,RES_hh_emih_in!H20/RES_summary!H$21)</f>
        <v>10.610603047653447</v>
      </c>
      <c r="I20" s="72">
        <f>IF(RES_hh_emih_in!I20=0,0,RES_hh_emih_in!I20/RES_summary!I$21)</f>
        <v>10.095049087684249</v>
      </c>
      <c r="J20" s="72">
        <f>IF(RES_hh_emih_in!J20=0,0,RES_hh_emih_in!J20/RES_summary!J$21)</f>
        <v>9.9434737013367194</v>
      </c>
      <c r="K20" s="72">
        <f>IF(RES_hh_emih_in!K20=0,0,RES_hh_emih_in!K20/RES_summary!K$21)</f>
        <v>9.847020742978204</v>
      </c>
      <c r="L20" s="72">
        <f>IF(RES_hh_emih_in!L20=0,0,RES_hh_emih_in!L20/RES_summary!L$21)</f>
        <v>9.1662561844358716</v>
      </c>
      <c r="M20" s="72">
        <f>IF(RES_hh_emih_in!M20=0,0,RES_hh_emih_in!M20/RES_summary!M$21)</f>
        <v>8.9943142422936049</v>
      </c>
      <c r="N20" s="72">
        <f>IF(RES_hh_emih_in!N20=0,0,RES_hh_emih_in!N20/RES_summary!N$21)</f>
        <v>7.478403419787738</v>
      </c>
      <c r="O20" s="72">
        <f>IF(RES_hh_emih_in!O20=0,0,RES_hh_emih_in!O20/RES_summary!O$21)</f>
        <v>3.2739549910284094</v>
      </c>
      <c r="P20" s="72">
        <f>IF(RES_hh_emih_in!P20=0,0,RES_hh_emih_in!P20/RES_summary!P$21)</f>
        <v>8.741627228214581E-2</v>
      </c>
      <c r="Q20" s="72">
        <f>IF(RES_hh_emih_in!Q20=0,0,RES_hh_emih_in!Q20/RES_summary!Q$21)</f>
        <v>7.6918037146612264</v>
      </c>
      <c r="R20" s="72">
        <f>IF(RES_hh_emih_in!R20=0,0,RES_hh_emih_in!R20/RES_summary!R$21)</f>
        <v>7.1693372958085355</v>
      </c>
      <c r="S20" s="72">
        <f>IF(RES_hh_emih_in!S20=0,0,RES_hh_emih_in!S20/RES_summary!S$21)</f>
        <v>6.972712455935107</v>
      </c>
      <c r="T20" s="72">
        <f>IF(RES_hh_emih_in!T20=0,0,RES_hh_emih_in!T20/RES_summary!T$21)</f>
        <v>0</v>
      </c>
      <c r="U20" s="72">
        <f>IF(RES_hh_emih_in!U20=0,0,RES_hh_emih_in!U20/RES_summary!U$21)</f>
        <v>7.7229423833630024</v>
      </c>
      <c r="V20" s="72">
        <f>IF(RES_hh_emih_in!V20=0,0,RES_hh_emih_in!V20/RES_summary!V$21)</f>
        <v>7.6946870707755073</v>
      </c>
      <c r="W20" s="72">
        <f>IF(RES_hh_emih_in!W20=0,0,RES_hh_emih_in!W20/RES_summary!W$21)</f>
        <v>6.3918886724143791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0</v>
      </c>
      <c r="D21" s="72">
        <f>IF(RES_hh_emih_in!D21=0,0,RES_hh_emih_in!D21/RES_summary!D$21)</f>
        <v>0</v>
      </c>
      <c r="E21" s="72">
        <f>IF(RES_hh_emih_in!E21=0,0,RES_hh_emih_in!E21/RES_summary!E$21)</f>
        <v>0</v>
      </c>
      <c r="F21" s="72">
        <f>IF(RES_hh_emih_in!F21=0,0,RES_hh_emih_in!F21/RES_summary!F$21)</f>
        <v>0</v>
      </c>
      <c r="G21" s="72">
        <f>IF(RES_hh_emih_in!G21=0,0,RES_hh_emih_in!G21/RES_summary!G$21)</f>
        <v>0</v>
      </c>
      <c r="H21" s="72">
        <f>IF(RES_hh_emih_in!H21=0,0,RES_hh_emih_in!H21/RES_summary!H$21)</f>
        <v>0</v>
      </c>
      <c r="I21" s="72">
        <f>IF(RES_hh_emih_in!I21=0,0,RES_hh_emih_in!I21/RES_summary!I$21)</f>
        <v>0</v>
      </c>
      <c r="J21" s="72">
        <f>IF(RES_hh_emih_in!J21=0,0,RES_hh_emih_in!J21/RES_summary!J$21)</f>
        <v>0</v>
      </c>
      <c r="K21" s="72">
        <f>IF(RES_hh_emih_in!K21=0,0,RES_hh_emih_in!K21/RES_summary!K$21)</f>
        <v>0</v>
      </c>
      <c r="L21" s="72">
        <f>IF(RES_hh_emih_in!L21=0,0,RES_hh_emih_in!L21/RES_summary!L$21)</f>
        <v>0</v>
      </c>
      <c r="M21" s="72">
        <f>IF(RES_hh_emih_in!M21=0,0,RES_hh_emih_in!M21/RES_summary!M$21)</f>
        <v>0</v>
      </c>
      <c r="N21" s="72">
        <f>IF(RES_hh_emih_in!N21=0,0,RES_hh_emih_in!N21/RES_summary!N$21)</f>
        <v>0</v>
      </c>
      <c r="O21" s="72">
        <f>IF(RES_hh_emih_in!O21=0,0,RES_hh_emih_in!O21/RES_summary!O$21)</f>
        <v>0</v>
      </c>
      <c r="P21" s="72">
        <f>IF(RES_hh_emih_in!P21=0,0,RES_hh_emih_in!P21/RES_summary!P$21)</f>
        <v>0</v>
      </c>
      <c r="Q21" s="72">
        <f>IF(RES_hh_emih_in!Q21=0,0,RES_hh_emih_in!Q21/RES_summary!Q$21)</f>
        <v>0</v>
      </c>
      <c r="R21" s="72">
        <f>IF(RES_hh_emih_in!R21=0,0,RES_hh_emih_in!R21/RES_summary!R$21)</f>
        <v>0</v>
      </c>
      <c r="S21" s="72">
        <f>IF(RES_hh_emih_in!S21=0,0,RES_hh_emih_in!S21/RES_summary!S$21)</f>
        <v>0</v>
      </c>
      <c r="T21" s="72">
        <f>IF(RES_hh_emih_in!T21=0,0,RES_hh_emih_in!T21/RES_summary!T$21)</f>
        <v>0</v>
      </c>
      <c r="U21" s="72">
        <f>IF(RES_hh_emih_in!U21=0,0,RES_hh_emih_in!U21/RES_summary!U$21)</f>
        <v>0</v>
      </c>
      <c r="V21" s="72">
        <f>IF(RES_hh_emih_in!V21=0,0,RES_hh_emih_in!V21/RES_summary!V$21)</f>
        <v>0</v>
      </c>
      <c r="W21" s="72">
        <f>IF(RES_hh_emih_in!W21=0,0,RES_hh_emih_in!W21/RES_summary!W$21)</f>
        <v>0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1.1560729668391856</v>
      </c>
      <c r="D27" s="69">
        <f>IF(RES_hh_emih_in!D27=0,0,RES_hh_emih_in!D27/RES_summary!D$21)</f>
        <v>1.2220375239983645</v>
      </c>
      <c r="E27" s="69">
        <f>IF(RES_hh_emih_in!E27=0,0,RES_hh_emih_in!E27/RES_summary!E$21)</f>
        <v>1.3342185571987504</v>
      </c>
      <c r="F27" s="69">
        <f>IF(RES_hh_emih_in!F27=0,0,RES_hh_emih_in!F27/RES_summary!F$21)</f>
        <v>1.290801995037903</v>
      </c>
      <c r="G27" s="69">
        <f>IF(RES_hh_emih_in!G27=0,0,RES_hh_emih_in!G27/RES_summary!G$21)</f>
        <v>1.2865815227966488</v>
      </c>
      <c r="H27" s="69">
        <f>IF(RES_hh_emih_in!H27=0,0,RES_hh_emih_in!H27/RES_summary!H$21)</f>
        <v>1.2342363633917648</v>
      </c>
      <c r="I27" s="69">
        <f>IF(RES_hh_emih_in!I27=0,0,RES_hh_emih_in!I27/RES_summary!I$21)</f>
        <v>1.2181380265793753</v>
      </c>
      <c r="J27" s="69">
        <f>IF(RES_hh_emih_in!J27=0,0,RES_hh_emih_in!J27/RES_summary!J$21)</f>
        <v>1.0869351621708556</v>
      </c>
      <c r="K27" s="69">
        <f>IF(RES_hh_emih_in!K27=0,0,RES_hh_emih_in!K27/RES_summary!K$21)</f>
        <v>0.89771768417128994</v>
      </c>
      <c r="L27" s="69">
        <f>IF(RES_hh_emih_in!L27=0,0,RES_hh_emih_in!L27/RES_summary!L$21)</f>
        <v>0.94261274063472789</v>
      </c>
      <c r="M27" s="69">
        <f>IF(RES_hh_emih_in!M27=0,0,RES_hh_emih_in!M27/RES_summary!M$21)</f>
        <v>0.99500916915593896</v>
      </c>
      <c r="N27" s="69">
        <f>IF(RES_hh_emih_in!N27=0,0,RES_hh_emih_in!N27/RES_summary!N$21)</f>
        <v>0.99742832770719658</v>
      </c>
      <c r="O27" s="69">
        <f>IF(RES_hh_emih_in!O27=0,0,RES_hh_emih_in!O27/RES_summary!O$21)</f>
        <v>0.78468206449981048</v>
      </c>
      <c r="P27" s="69">
        <f>IF(RES_hh_emih_in!P27=0,0,RES_hh_emih_in!P27/RES_summary!P$21)</f>
        <v>0.67085124219254955</v>
      </c>
      <c r="Q27" s="69">
        <f>IF(RES_hh_emih_in!Q27=0,0,RES_hh_emih_in!Q27/RES_summary!Q$21)</f>
        <v>0.8314671104967033</v>
      </c>
      <c r="R27" s="69">
        <f>IF(RES_hh_emih_in!R27=0,0,RES_hh_emih_in!R27/RES_summary!R$21)</f>
        <v>0.85019164000072456</v>
      </c>
      <c r="S27" s="69">
        <f>IF(RES_hh_emih_in!S27=0,0,RES_hh_emih_in!S27/RES_summary!S$21)</f>
        <v>0.8383408695705451</v>
      </c>
      <c r="T27" s="69">
        <f>IF(RES_hh_emih_in!T27=0,0,RES_hh_emih_in!T27/RES_summary!T$21)</f>
        <v>0.77697071810760288</v>
      </c>
      <c r="U27" s="69">
        <f>IF(RES_hh_emih_in!U27=0,0,RES_hh_emih_in!U27/RES_summary!U$21)</f>
        <v>0.96845609908814401</v>
      </c>
      <c r="V27" s="69">
        <f>IF(RES_hh_emih_in!V27=0,0,RES_hh_emih_in!V27/RES_summary!V$21)</f>
        <v>0.76857058645613985</v>
      </c>
      <c r="W27" s="69">
        <f>IF(RES_hh_emih_in!W27=0,0,RES_hh_emih_in!W27/RES_summary!W$21)</f>
        <v>0.65628556474063604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2.0728463457436388</v>
      </c>
      <c r="D29" s="72">
        <f>IF(RES_hh_emih_in!D29=0,0,RES_hh_emih_in!D29/RES_summary!D$21)</f>
        <v>2.0554445805273316</v>
      </c>
      <c r="E29" s="72">
        <f>IF(RES_hh_emih_in!E29=0,0,RES_hh_emih_in!E29/RES_summary!E$21)</f>
        <v>2.128921232811456</v>
      </c>
      <c r="F29" s="72">
        <f>IF(RES_hh_emih_in!F29=0,0,RES_hh_emih_in!F29/RES_summary!F$21)</f>
        <v>2.1545828033899577</v>
      </c>
      <c r="G29" s="72">
        <f>IF(RES_hh_emih_in!G29=0,0,RES_hh_emih_in!G29/RES_summary!G$21)</f>
        <v>2.0409606708673973</v>
      </c>
      <c r="H29" s="72">
        <f>IF(RES_hh_emih_in!H29=0,0,RES_hh_emih_in!H29/RES_summary!H$21)</f>
        <v>1.8125801261509462</v>
      </c>
      <c r="I29" s="72">
        <f>IF(RES_hh_emih_in!I29=0,0,RES_hh_emih_in!I29/RES_summary!I$21)</f>
        <v>1.7922812177018714</v>
      </c>
      <c r="J29" s="72">
        <f>IF(RES_hh_emih_in!J29=0,0,RES_hh_emih_in!J29/RES_summary!J$21)</f>
        <v>1.6140166148477026</v>
      </c>
      <c r="K29" s="72">
        <f>IF(RES_hh_emih_in!K29=0,0,RES_hh_emih_in!K29/RES_summary!K$21)</f>
        <v>1.5777731710665752</v>
      </c>
      <c r="L29" s="72">
        <f>IF(RES_hh_emih_in!L29=0,0,RES_hh_emih_in!L29/RES_summary!L$21)</f>
        <v>1.5269211626994994</v>
      </c>
      <c r="M29" s="72">
        <f>IF(RES_hh_emih_in!M29=0,0,RES_hh_emih_in!M29/RES_summary!M$21)</f>
        <v>1.5527743208514404</v>
      </c>
      <c r="N29" s="72">
        <f>IF(RES_hh_emih_in!N29=0,0,RES_hh_emih_in!N29/RES_summary!N$21)</f>
        <v>1.4634305153356453</v>
      </c>
      <c r="O29" s="72">
        <f>IF(RES_hh_emih_in!O29=0,0,RES_hh_emih_in!O29/RES_summary!O$21)</f>
        <v>1.46014098449049</v>
      </c>
      <c r="P29" s="72">
        <f>IF(RES_hh_emih_in!P29=0,0,RES_hh_emih_in!P29/RES_summary!P$21)</f>
        <v>1.4764270280891343</v>
      </c>
      <c r="Q29" s="72">
        <f>IF(RES_hh_emih_in!Q29=0,0,RES_hh_emih_in!Q29/RES_summary!Q$21)</f>
        <v>1.5355998003723332</v>
      </c>
      <c r="R29" s="72">
        <f>IF(RES_hh_emih_in!R29=0,0,RES_hh_emih_in!R29/RES_summary!R$21)</f>
        <v>1.5334744917804479</v>
      </c>
      <c r="S29" s="72">
        <f>IF(RES_hh_emih_in!S29=0,0,RES_hh_emih_in!S29/RES_summary!S$21)</f>
        <v>1.541569968018869</v>
      </c>
      <c r="T29" s="72">
        <f>IF(RES_hh_emih_in!T29=0,0,RES_hh_emih_in!T29/RES_summary!T$21)</f>
        <v>1.554697769830385</v>
      </c>
      <c r="U29" s="72">
        <f>IF(RES_hh_emih_in!U29=0,0,RES_hh_emih_in!U29/RES_summary!U$21)</f>
        <v>1.6789374002248967</v>
      </c>
      <c r="V29" s="72">
        <f>IF(RES_hh_emih_in!V29=0,0,RES_hh_emih_in!V29/RES_summary!V$21)</f>
        <v>1.5858361175058142</v>
      </c>
      <c r="W29" s="72">
        <f>IF(RES_hh_emih_in!W29=0,0,RES_hh_emih_in!W29/RES_summary!W$21)</f>
        <v>1.6876088529104516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</v>
      </c>
      <c r="D30" s="72">
        <f>IF(RES_hh_emih_in!D30=0,0,RES_hh_emih_in!D30/RES_summary!D$21)</f>
        <v>0</v>
      </c>
      <c r="E30" s="72">
        <f>IF(RES_hh_emih_in!E30=0,0,RES_hh_emih_in!E30/RES_summary!E$21)</f>
        <v>0</v>
      </c>
      <c r="F30" s="72">
        <f>IF(RES_hh_emih_in!F30=0,0,RES_hh_emih_in!F30/RES_summary!F$21)</f>
        <v>0</v>
      </c>
      <c r="G30" s="72">
        <f>IF(RES_hh_emih_in!G30=0,0,RES_hh_emih_in!G30/RES_summary!G$21)</f>
        <v>0</v>
      </c>
      <c r="H30" s="72">
        <f>IF(RES_hh_emih_in!H30=0,0,RES_hh_emih_in!H30/RES_summary!H$21)</f>
        <v>0</v>
      </c>
      <c r="I30" s="72">
        <f>IF(RES_hh_emih_in!I30=0,0,RES_hh_emih_in!I30/RES_summary!I$21)</f>
        <v>0</v>
      </c>
      <c r="J30" s="72">
        <f>IF(RES_hh_emih_in!J30=0,0,RES_hh_emih_in!J30/RES_summary!J$21)</f>
        <v>0</v>
      </c>
      <c r="K30" s="72">
        <f>IF(RES_hh_emih_in!K30=0,0,RES_hh_emih_in!K30/RES_summary!K$21)</f>
        <v>0</v>
      </c>
      <c r="L30" s="72">
        <f>IF(RES_hh_emih_in!L30=0,0,RES_hh_emih_in!L30/RES_summary!L$21)</f>
        <v>0</v>
      </c>
      <c r="M30" s="72">
        <f>IF(RES_hh_emih_in!M30=0,0,RES_hh_emih_in!M30/RES_summary!M$21)</f>
        <v>0</v>
      </c>
      <c r="N30" s="72">
        <f>IF(RES_hh_emih_in!N30=0,0,RES_hh_emih_in!N30/RES_summary!N$21)</f>
        <v>0</v>
      </c>
      <c r="O30" s="72">
        <f>IF(RES_hh_emih_in!O30=0,0,RES_hh_emih_in!O30/RES_summary!O$21)</f>
        <v>0</v>
      </c>
      <c r="P30" s="72">
        <f>IF(RES_hh_emih_in!P30=0,0,RES_hh_emih_in!P30/RES_summary!P$21)</f>
        <v>0</v>
      </c>
      <c r="Q30" s="72">
        <f>IF(RES_hh_emih_in!Q30=0,0,RES_hh_emih_in!Q30/RES_summary!Q$21)</f>
        <v>0</v>
      </c>
      <c r="R30" s="72">
        <f>IF(RES_hh_emih_in!R30=0,0,RES_hh_emih_in!R30/RES_summary!R$21)</f>
        <v>0</v>
      </c>
      <c r="S30" s="72">
        <f>IF(RES_hh_emih_in!S30=0,0,RES_hh_emih_in!S30/RES_summary!S$21)</f>
        <v>0</v>
      </c>
      <c r="T30" s="72">
        <f>IF(RES_hh_emih_in!T30=0,0,RES_hh_emih_in!T30/RES_summary!T$21)</f>
        <v>0</v>
      </c>
      <c r="U30" s="72">
        <f>IF(RES_hh_emih_in!U30=0,0,RES_hh_emih_in!U30/RES_summary!U$21)</f>
        <v>0</v>
      </c>
      <c r="V30" s="72">
        <f>IF(RES_hh_emih_in!V30=0,0,RES_hh_emih_in!V30/RES_summary!V$21)</f>
        <v>0</v>
      </c>
      <c r="W30" s="72">
        <f>IF(RES_hh_emih_in!W30=0,0,RES_hh_emih_in!W30/RES_summary!W$21)</f>
        <v>0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46.420077318375682</v>
      </c>
      <c r="C3" s="19">
        <f t="shared" ref="C3:V3" si="0">SUM(C4,C9,C12)</f>
        <v>48.178024874196851</v>
      </c>
      <c r="D3" s="19">
        <f t="shared" si="0"/>
        <v>50.744560980312954</v>
      </c>
      <c r="E3" s="19">
        <f t="shared" si="0"/>
        <v>52.951527205529167</v>
      </c>
      <c r="F3" s="19">
        <f t="shared" si="0"/>
        <v>55.5601691037999</v>
      </c>
      <c r="G3" s="19">
        <f t="shared" si="0"/>
        <v>57.995199745637002</v>
      </c>
      <c r="H3" s="19">
        <f t="shared" si="0"/>
        <v>59.898487323868821</v>
      </c>
      <c r="I3" s="19">
        <f t="shared" si="0"/>
        <v>62.394538106948971</v>
      </c>
      <c r="J3" s="19">
        <f t="shared" si="0"/>
        <v>66.788255886541918</v>
      </c>
      <c r="K3" s="19">
        <f t="shared" si="0"/>
        <v>69.461400561386711</v>
      </c>
      <c r="L3" s="19">
        <f t="shared" si="0"/>
        <v>71.492481098016199</v>
      </c>
      <c r="M3" s="19">
        <f t="shared" si="0"/>
        <v>72.905220661479675</v>
      </c>
      <c r="N3" s="19">
        <f t="shared" si="0"/>
        <v>73.793927344483706</v>
      </c>
      <c r="O3" s="19">
        <f t="shared" si="0"/>
        <v>73.267862624622751</v>
      </c>
      <c r="P3" s="19">
        <f t="shared" si="0"/>
        <v>73.392924598963177</v>
      </c>
      <c r="Q3" s="19">
        <f t="shared" si="0"/>
        <v>73.125306841943754</v>
      </c>
      <c r="R3" s="19">
        <f t="shared" si="0"/>
        <v>72.683788171104979</v>
      </c>
      <c r="S3" s="19">
        <f t="shared" si="0"/>
        <v>73.241985988442963</v>
      </c>
      <c r="T3" s="19">
        <f t="shared" si="0"/>
        <v>72.39672303429829</v>
      </c>
      <c r="U3" s="19">
        <f t="shared" si="0"/>
        <v>74.47367918219166</v>
      </c>
      <c r="V3" s="19">
        <f t="shared" si="0"/>
        <v>72.978671061431172</v>
      </c>
      <c r="W3" s="19">
        <f t="shared" ref="W3" si="1">SUM(W4,W9,W12)</f>
        <v>75.009123913251173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22.134508561109698</v>
      </c>
      <c r="C4" s="22">
        <f t="shared" ref="C4:V4" si="2">SUM(C5:C8)</f>
        <v>22.406103222537993</v>
      </c>
      <c r="D4" s="22">
        <f t="shared" si="2"/>
        <v>22.79160954794612</v>
      </c>
      <c r="E4" s="22">
        <f t="shared" si="2"/>
        <v>23.2048445876461</v>
      </c>
      <c r="F4" s="22">
        <f t="shared" si="2"/>
        <v>23.622858755379728</v>
      </c>
      <c r="G4" s="22">
        <f t="shared" si="2"/>
        <v>24.041470884926845</v>
      </c>
      <c r="H4" s="22">
        <f t="shared" si="2"/>
        <v>24.199228943891551</v>
      </c>
      <c r="I4" s="22">
        <f t="shared" si="2"/>
        <v>24.724223376206986</v>
      </c>
      <c r="J4" s="22">
        <f t="shared" si="2"/>
        <v>25.95337525221737</v>
      </c>
      <c r="K4" s="22">
        <f t="shared" si="2"/>
        <v>26.472458328664899</v>
      </c>
      <c r="L4" s="22">
        <f t="shared" si="2"/>
        <v>26.811044178890377</v>
      </c>
      <c r="M4" s="22">
        <f t="shared" si="2"/>
        <v>27.115316977483566</v>
      </c>
      <c r="N4" s="22">
        <f t="shared" si="2"/>
        <v>27.390109736351143</v>
      </c>
      <c r="O4" s="22">
        <f t="shared" si="2"/>
        <v>27.166633584111075</v>
      </c>
      <c r="P4" s="22">
        <f t="shared" si="2"/>
        <v>26.733756048033573</v>
      </c>
      <c r="Q4" s="22">
        <f t="shared" si="2"/>
        <v>26.31476524603741</v>
      </c>
      <c r="R4" s="22">
        <f t="shared" si="2"/>
        <v>25.837993287156593</v>
      </c>
      <c r="S4" s="22">
        <f t="shared" si="2"/>
        <v>25.631619634089752</v>
      </c>
      <c r="T4" s="22">
        <f t="shared" si="2"/>
        <v>25.35169439069524</v>
      </c>
      <c r="U4" s="22">
        <f t="shared" si="2"/>
        <v>24.883771310504279</v>
      </c>
      <c r="V4" s="22">
        <f t="shared" si="2"/>
        <v>24.623036360694748</v>
      </c>
      <c r="W4" s="22">
        <f t="shared" ref="W4" si="3">SUM(W5:W8)</f>
        <v>24.635190375609746</v>
      </c>
      <c r="DA4" s="57"/>
    </row>
    <row r="5" spans="1:105" ht="12" customHeight="1" x14ac:dyDescent="0.25">
      <c r="A5" s="28" t="s">
        <v>32</v>
      </c>
      <c r="B5" s="29">
        <f>B18*B70/11630</f>
        <v>10.863163935392732</v>
      </c>
      <c r="C5" s="29">
        <f t="shared" ref="C5:V5" si="4">C18*C70/11630</f>
        <v>10.966599916754335</v>
      </c>
      <c r="D5" s="29">
        <f t="shared" si="4"/>
        <v>11.076860013117473</v>
      </c>
      <c r="E5" s="29">
        <f t="shared" si="4"/>
        <v>11.194283157653796</v>
      </c>
      <c r="F5" s="29">
        <f t="shared" si="4"/>
        <v>11.327904884221057</v>
      </c>
      <c r="G5" s="29">
        <f t="shared" si="4"/>
        <v>11.455415461805016</v>
      </c>
      <c r="H5" s="29">
        <f t="shared" si="4"/>
        <v>11.475730255013195</v>
      </c>
      <c r="I5" s="29">
        <f t="shared" si="4"/>
        <v>11.731675649559925</v>
      </c>
      <c r="J5" s="29">
        <f t="shared" si="4"/>
        <v>12.347237715671374</v>
      </c>
      <c r="K5" s="29">
        <f t="shared" si="4"/>
        <v>12.642699077828423</v>
      </c>
      <c r="L5" s="29">
        <f t="shared" si="4"/>
        <v>12.807051538670443</v>
      </c>
      <c r="M5" s="29">
        <f t="shared" si="4"/>
        <v>13.029231417187173</v>
      </c>
      <c r="N5" s="29">
        <f t="shared" si="4"/>
        <v>13.20432798061894</v>
      </c>
      <c r="O5" s="29">
        <f t="shared" si="4"/>
        <v>13.113675353123806</v>
      </c>
      <c r="P5" s="29">
        <f t="shared" si="4"/>
        <v>13.003833095348437</v>
      </c>
      <c r="Q5" s="29">
        <f t="shared" si="4"/>
        <v>12.794433417015318</v>
      </c>
      <c r="R5" s="29">
        <f t="shared" si="4"/>
        <v>12.482148595828406</v>
      </c>
      <c r="S5" s="29">
        <f t="shared" si="4"/>
        <v>12.27591808609125</v>
      </c>
      <c r="T5" s="29">
        <f t="shared" si="4"/>
        <v>12.13183799197911</v>
      </c>
      <c r="U5" s="29">
        <f t="shared" si="4"/>
        <v>11.964161314800176</v>
      </c>
      <c r="V5" s="29">
        <f t="shared" si="4"/>
        <v>11.819076540771199</v>
      </c>
      <c r="W5" s="29">
        <f t="shared" ref="W5" si="5">W18*W70/11630</f>
        <v>11.694819220443984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6.0491314221329784</v>
      </c>
      <c r="C6" s="29">
        <f t="shared" ref="C6:V6" si="6">C19*C71/11630</f>
        <v>6.051323317808678</v>
      </c>
      <c r="D6" s="29">
        <f t="shared" si="6"/>
        <v>6.1479484690293624</v>
      </c>
      <c r="E6" s="29">
        <f t="shared" si="6"/>
        <v>6.2533512730197609</v>
      </c>
      <c r="F6" s="29">
        <f t="shared" si="6"/>
        <v>6.3304972791109542</v>
      </c>
      <c r="G6" s="29">
        <f t="shared" si="6"/>
        <v>6.4028240218117762</v>
      </c>
      <c r="H6" s="29">
        <f t="shared" si="6"/>
        <v>6.3964407200169875</v>
      </c>
      <c r="I6" s="29">
        <f t="shared" si="6"/>
        <v>6.430799853211111</v>
      </c>
      <c r="J6" s="29">
        <f t="shared" si="6"/>
        <v>6.6078379790852191</v>
      </c>
      <c r="K6" s="29">
        <f t="shared" si="6"/>
        <v>6.6268772419435829</v>
      </c>
      <c r="L6" s="29">
        <f t="shared" si="6"/>
        <v>6.6077226422642159</v>
      </c>
      <c r="M6" s="29">
        <f t="shared" si="6"/>
        <v>6.5783748204129386</v>
      </c>
      <c r="N6" s="29">
        <f t="shared" si="6"/>
        <v>6.5521202189143777</v>
      </c>
      <c r="O6" s="29">
        <f t="shared" si="6"/>
        <v>6.4368595272150566</v>
      </c>
      <c r="P6" s="29">
        <f t="shared" si="6"/>
        <v>6.2214816050737918</v>
      </c>
      <c r="Q6" s="29">
        <f t="shared" si="6"/>
        <v>6.0728476798465225</v>
      </c>
      <c r="R6" s="29">
        <f t="shared" si="6"/>
        <v>5.9264713256635249</v>
      </c>
      <c r="S6" s="29">
        <f t="shared" si="6"/>
        <v>5.8583991993019762</v>
      </c>
      <c r="T6" s="29">
        <f t="shared" si="6"/>
        <v>5.7178964251416398</v>
      </c>
      <c r="U6" s="29">
        <f t="shared" si="6"/>
        <v>5.5228795456491291</v>
      </c>
      <c r="V6" s="29">
        <f t="shared" si="6"/>
        <v>5.4175891920669867</v>
      </c>
      <c r="W6" s="29">
        <f t="shared" ref="W6" si="7">W19*W71/11630</f>
        <v>5.3658971691399922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2.7118931197302087</v>
      </c>
      <c r="C7" s="29">
        <f t="shared" ref="C7:V7" si="8">C20*C72/11630</f>
        <v>2.808612125817612</v>
      </c>
      <c r="D7" s="29">
        <f t="shared" si="8"/>
        <v>2.9094206912474503</v>
      </c>
      <c r="E7" s="29">
        <f t="shared" si="8"/>
        <v>3.0324158506781322</v>
      </c>
      <c r="F7" s="29">
        <f t="shared" si="8"/>
        <v>3.1575914691448816</v>
      </c>
      <c r="G7" s="29">
        <f t="shared" si="8"/>
        <v>3.3039886360581132</v>
      </c>
      <c r="H7" s="29">
        <f t="shared" si="8"/>
        <v>3.4040571350614832</v>
      </c>
      <c r="I7" s="29">
        <f t="shared" si="8"/>
        <v>3.5617817592196421</v>
      </c>
      <c r="J7" s="29">
        <f t="shared" si="8"/>
        <v>3.8388431714866478</v>
      </c>
      <c r="K7" s="29">
        <f t="shared" si="8"/>
        <v>3.9810834712346859</v>
      </c>
      <c r="L7" s="29">
        <f t="shared" si="8"/>
        <v>4.1138187290278747</v>
      </c>
      <c r="M7" s="29">
        <f t="shared" si="8"/>
        <v>4.1778743380597172</v>
      </c>
      <c r="N7" s="29">
        <f t="shared" si="8"/>
        <v>4.2568990708518681</v>
      </c>
      <c r="O7" s="29">
        <f t="shared" si="8"/>
        <v>4.2397887105748548</v>
      </c>
      <c r="P7" s="29">
        <f t="shared" si="8"/>
        <v>4.1589826631146884</v>
      </c>
      <c r="Q7" s="29">
        <f t="shared" si="8"/>
        <v>4.1147753880675006</v>
      </c>
      <c r="R7" s="29">
        <f t="shared" si="8"/>
        <v>4.1001349397613103</v>
      </c>
      <c r="S7" s="29">
        <f t="shared" si="8"/>
        <v>4.0900433399888589</v>
      </c>
      <c r="T7" s="29">
        <f t="shared" si="8"/>
        <v>4.0341237880237797</v>
      </c>
      <c r="U7" s="29">
        <f t="shared" si="8"/>
        <v>3.9100332865046643</v>
      </c>
      <c r="V7" s="29">
        <f t="shared" si="8"/>
        <v>3.7387751836134937</v>
      </c>
      <c r="W7" s="29">
        <f t="shared" ref="W7" si="9">W20*W72/11630</f>
        <v>3.6599589519145104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2.5103200838537778</v>
      </c>
      <c r="C8" s="29">
        <f t="shared" ref="C8:V8" si="10">C21*C73/11630</f>
        <v>2.5795678621573686</v>
      </c>
      <c r="D8" s="29">
        <f t="shared" si="10"/>
        <v>2.6573803745518361</v>
      </c>
      <c r="E8" s="29">
        <f t="shared" si="10"/>
        <v>2.7247943062944131</v>
      </c>
      <c r="F8" s="29">
        <f t="shared" si="10"/>
        <v>2.8068651229028312</v>
      </c>
      <c r="G8" s="29">
        <f t="shared" si="10"/>
        <v>2.8792427652519392</v>
      </c>
      <c r="H8" s="29">
        <f t="shared" si="10"/>
        <v>2.9230008337998861</v>
      </c>
      <c r="I8" s="29">
        <f t="shared" si="10"/>
        <v>2.9999661142163077</v>
      </c>
      <c r="J8" s="29">
        <f t="shared" si="10"/>
        <v>3.1594563859741278</v>
      </c>
      <c r="K8" s="29">
        <f t="shared" si="10"/>
        <v>3.2217985376582052</v>
      </c>
      <c r="L8" s="29">
        <f t="shared" si="10"/>
        <v>3.2824512689278449</v>
      </c>
      <c r="M8" s="29">
        <f t="shared" si="10"/>
        <v>3.3298364018237359</v>
      </c>
      <c r="N8" s="29">
        <f t="shared" si="10"/>
        <v>3.3767624659659563</v>
      </c>
      <c r="O8" s="29">
        <f t="shared" si="10"/>
        <v>3.3763099931973586</v>
      </c>
      <c r="P8" s="29">
        <f t="shared" si="10"/>
        <v>3.349458684496657</v>
      </c>
      <c r="Q8" s="29">
        <f t="shared" si="10"/>
        <v>3.3327087611080684</v>
      </c>
      <c r="R8" s="29">
        <f t="shared" si="10"/>
        <v>3.3292384259033505</v>
      </c>
      <c r="S8" s="29">
        <f t="shared" si="10"/>
        <v>3.4072590087076655</v>
      </c>
      <c r="T8" s="29">
        <f t="shared" si="10"/>
        <v>3.4678361855507078</v>
      </c>
      <c r="U8" s="29">
        <f t="shared" si="10"/>
        <v>3.4866971635503106</v>
      </c>
      <c r="V8" s="29">
        <f t="shared" si="10"/>
        <v>3.6475954442430658</v>
      </c>
      <c r="W8" s="29">
        <f t="shared" ref="W8" si="11">W21*W73/11630</f>
        <v>3.9145150341112558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12.18651228318617</v>
      </c>
      <c r="C9" s="22">
        <f t="shared" ref="C9:V9" si="12">SUM(C10:C11)</f>
        <v>13.320874856019653</v>
      </c>
      <c r="D9" s="22">
        <f t="shared" si="12"/>
        <v>15.026915158186085</v>
      </c>
      <c r="E9" s="22">
        <f t="shared" si="12"/>
        <v>16.437332021317282</v>
      </c>
      <c r="F9" s="22">
        <f t="shared" si="12"/>
        <v>18.150535199450889</v>
      </c>
      <c r="G9" s="22">
        <f t="shared" si="12"/>
        <v>19.76519001183361</v>
      </c>
      <c r="H9" s="22">
        <f t="shared" si="12"/>
        <v>21.171129677311548</v>
      </c>
      <c r="I9" s="22">
        <f t="shared" si="12"/>
        <v>22.469934314694996</v>
      </c>
      <c r="J9" s="22">
        <f t="shared" si="12"/>
        <v>24.567623831203285</v>
      </c>
      <c r="K9" s="22">
        <f t="shared" si="12"/>
        <v>26.007014148524096</v>
      </c>
      <c r="L9" s="22">
        <f t="shared" si="12"/>
        <v>27.166165631140707</v>
      </c>
      <c r="M9" s="22">
        <f t="shared" si="12"/>
        <v>28.056743608957731</v>
      </c>
      <c r="N9" s="22">
        <f t="shared" si="12"/>
        <v>28.701881999454145</v>
      </c>
      <c r="O9" s="22">
        <f t="shared" si="12"/>
        <v>28.681831316683574</v>
      </c>
      <c r="P9" s="22">
        <f t="shared" si="12"/>
        <v>29.625163872033916</v>
      </c>
      <c r="Q9" s="22">
        <f t="shared" si="12"/>
        <v>30.525297601577737</v>
      </c>
      <c r="R9" s="22">
        <f t="shared" si="12"/>
        <v>30.87819821490195</v>
      </c>
      <c r="S9" s="22">
        <f t="shared" si="12"/>
        <v>31.763467306967012</v>
      </c>
      <c r="T9" s="22">
        <f t="shared" si="12"/>
        <v>31.660395426468092</v>
      </c>
      <c r="U9" s="22">
        <f t="shared" si="12"/>
        <v>33.727918793465214</v>
      </c>
      <c r="V9" s="22">
        <f t="shared" si="12"/>
        <v>33.174835741533435</v>
      </c>
      <c r="W9" s="22">
        <f t="shared" ref="W9" si="13">SUM(W10:W11)</f>
        <v>34.81845797369288</v>
      </c>
      <c r="DA9" s="57"/>
    </row>
    <row r="10" spans="1:105" ht="12" customHeight="1" x14ac:dyDescent="0.25">
      <c r="A10" s="28" t="s">
        <v>28</v>
      </c>
      <c r="B10" s="29">
        <f>B23*B75/11630</f>
        <v>10.194829623960871</v>
      </c>
      <c r="C10" s="29">
        <f t="shared" ref="C10:V10" si="14">C23*C75/11630</f>
        <v>11.06208269691917</v>
      </c>
      <c r="D10" s="29">
        <f t="shared" si="14"/>
        <v>12.543479250712126</v>
      </c>
      <c r="E10" s="29">
        <f t="shared" si="14"/>
        <v>13.686829194833782</v>
      </c>
      <c r="F10" s="29">
        <f t="shared" si="14"/>
        <v>15.027429421833709</v>
      </c>
      <c r="G10" s="29">
        <f t="shared" si="14"/>
        <v>16.23323413834645</v>
      </c>
      <c r="H10" s="29">
        <f t="shared" si="14"/>
        <v>17.366685314354648</v>
      </c>
      <c r="I10" s="29">
        <f t="shared" si="14"/>
        <v>18.429063763314069</v>
      </c>
      <c r="J10" s="29">
        <f t="shared" si="14"/>
        <v>20.1618880173259</v>
      </c>
      <c r="K10" s="29">
        <f t="shared" si="14"/>
        <v>21.42448836664359</v>
      </c>
      <c r="L10" s="29">
        <f t="shared" si="14"/>
        <v>22.477514907642465</v>
      </c>
      <c r="M10" s="29">
        <f t="shared" si="14"/>
        <v>23.285969114461402</v>
      </c>
      <c r="N10" s="29">
        <f t="shared" si="14"/>
        <v>23.749723015910963</v>
      </c>
      <c r="O10" s="29">
        <f t="shared" si="14"/>
        <v>23.574112264061135</v>
      </c>
      <c r="P10" s="29">
        <f t="shared" si="14"/>
        <v>24.370523443812921</v>
      </c>
      <c r="Q10" s="29">
        <f t="shared" si="14"/>
        <v>25.030546783464768</v>
      </c>
      <c r="R10" s="29">
        <f t="shared" si="14"/>
        <v>24.883792324618813</v>
      </c>
      <c r="S10" s="29">
        <f t="shared" si="14"/>
        <v>25.155903771342079</v>
      </c>
      <c r="T10" s="29">
        <f t="shared" si="14"/>
        <v>24.554868219351036</v>
      </c>
      <c r="U10" s="29">
        <f t="shared" si="14"/>
        <v>25.626246770981474</v>
      </c>
      <c r="V10" s="29">
        <f t="shared" si="14"/>
        <v>24.675254728466104</v>
      </c>
      <c r="W10" s="29">
        <f t="shared" ref="W10" si="15">W23*W75/11630</f>
        <v>25.560109075760082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1.9916826592252994</v>
      </c>
      <c r="C11" s="29">
        <f t="shared" ref="C11:V11" si="16">C24*C76/11630</f>
        <v>2.2587921591004845</v>
      </c>
      <c r="D11" s="29">
        <f t="shared" si="16"/>
        <v>2.48343590747396</v>
      </c>
      <c r="E11" s="29">
        <f t="shared" si="16"/>
        <v>2.7505028264834999</v>
      </c>
      <c r="F11" s="29">
        <f t="shared" si="16"/>
        <v>3.1231057776171802</v>
      </c>
      <c r="G11" s="29">
        <f t="shared" si="16"/>
        <v>3.5319558734871599</v>
      </c>
      <c r="H11" s="29">
        <f t="shared" si="16"/>
        <v>3.8044443629568989</v>
      </c>
      <c r="I11" s="29">
        <f t="shared" si="16"/>
        <v>4.0408705513809284</v>
      </c>
      <c r="J11" s="29">
        <f t="shared" si="16"/>
        <v>4.4057358138773868</v>
      </c>
      <c r="K11" s="29">
        <f t="shared" si="16"/>
        <v>4.5825257818805056</v>
      </c>
      <c r="L11" s="29">
        <f t="shared" si="16"/>
        <v>4.6886507234982426</v>
      </c>
      <c r="M11" s="29">
        <f t="shared" si="16"/>
        <v>4.7707744944963286</v>
      </c>
      <c r="N11" s="29">
        <f t="shared" si="16"/>
        <v>4.9521589835431827</v>
      </c>
      <c r="O11" s="29">
        <f t="shared" si="16"/>
        <v>5.1077190526224383</v>
      </c>
      <c r="P11" s="29">
        <f t="shared" si="16"/>
        <v>5.254640428220994</v>
      </c>
      <c r="Q11" s="29">
        <f t="shared" si="16"/>
        <v>5.4947508181129701</v>
      </c>
      <c r="R11" s="29">
        <f t="shared" si="16"/>
        <v>5.9944058902831348</v>
      </c>
      <c r="S11" s="29">
        <f t="shared" si="16"/>
        <v>6.6075635356249345</v>
      </c>
      <c r="T11" s="29">
        <f t="shared" si="16"/>
        <v>7.1055272071170554</v>
      </c>
      <c r="U11" s="29">
        <f t="shared" si="16"/>
        <v>8.1016720224837382</v>
      </c>
      <c r="V11" s="29">
        <f t="shared" si="16"/>
        <v>8.499581013067333</v>
      </c>
      <c r="W11" s="29">
        <f t="shared" ref="W11" si="17">W24*W76/11630</f>
        <v>9.2583488979327999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12.099056474079815</v>
      </c>
      <c r="C12" s="22">
        <f t="shared" ref="C12:V12" si="18">SUM(C13:C14)</f>
        <v>12.451046795639197</v>
      </c>
      <c r="D12" s="22">
        <f t="shared" si="18"/>
        <v>12.926036274180742</v>
      </c>
      <c r="E12" s="22">
        <f t="shared" si="18"/>
        <v>13.309350596565787</v>
      </c>
      <c r="F12" s="22">
        <f t="shared" si="18"/>
        <v>13.786775148969282</v>
      </c>
      <c r="G12" s="22">
        <f t="shared" si="18"/>
        <v>14.188538848876547</v>
      </c>
      <c r="H12" s="22">
        <f t="shared" si="18"/>
        <v>14.528128702665722</v>
      </c>
      <c r="I12" s="22">
        <f t="shared" si="18"/>
        <v>15.20038041604699</v>
      </c>
      <c r="J12" s="22">
        <f t="shared" si="18"/>
        <v>16.267256803121267</v>
      </c>
      <c r="K12" s="22">
        <f t="shared" si="18"/>
        <v>16.981928084197712</v>
      </c>
      <c r="L12" s="22">
        <f t="shared" si="18"/>
        <v>17.515271287985112</v>
      </c>
      <c r="M12" s="22">
        <f t="shared" si="18"/>
        <v>17.733160075038374</v>
      </c>
      <c r="N12" s="22">
        <f t="shared" si="18"/>
        <v>17.701935608678419</v>
      </c>
      <c r="O12" s="22">
        <f t="shared" si="18"/>
        <v>17.419397723828101</v>
      </c>
      <c r="P12" s="22">
        <f t="shared" si="18"/>
        <v>17.03400467889568</v>
      </c>
      <c r="Q12" s="22">
        <f t="shared" si="18"/>
        <v>16.285243994328614</v>
      </c>
      <c r="R12" s="22">
        <f t="shared" si="18"/>
        <v>15.967596669046433</v>
      </c>
      <c r="S12" s="22">
        <f t="shared" si="18"/>
        <v>15.846899047386209</v>
      </c>
      <c r="T12" s="22">
        <f t="shared" si="18"/>
        <v>15.384633217134962</v>
      </c>
      <c r="U12" s="22">
        <f t="shared" si="18"/>
        <v>15.861989078222173</v>
      </c>
      <c r="V12" s="22">
        <f t="shared" si="18"/>
        <v>15.180798959202985</v>
      </c>
      <c r="W12" s="22">
        <f t="shared" ref="W12" si="19">SUM(W13:W14)</f>
        <v>15.555475563948548</v>
      </c>
      <c r="DA12" s="57"/>
    </row>
    <row r="13" spans="1:105" ht="12" customHeight="1" x14ac:dyDescent="0.25">
      <c r="A13" s="30" t="s">
        <v>44</v>
      </c>
      <c r="B13" s="31">
        <f>B26*B78/11630</f>
        <v>9.2351917354465325</v>
      </c>
      <c r="C13" s="31">
        <f t="shared" ref="C13:V13" si="20">C26*C78/11630</f>
        <v>9.4691586805535373</v>
      </c>
      <c r="D13" s="31">
        <f t="shared" si="20"/>
        <v>9.7706073442726566</v>
      </c>
      <c r="E13" s="31">
        <f t="shared" si="20"/>
        <v>9.9871502019130727</v>
      </c>
      <c r="F13" s="31">
        <f t="shared" si="20"/>
        <v>10.261559506829309</v>
      </c>
      <c r="G13" s="31">
        <f t="shared" si="20"/>
        <v>10.481702638803537</v>
      </c>
      <c r="H13" s="31">
        <f t="shared" si="20"/>
        <v>10.678624063529968</v>
      </c>
      <c r="I13" s="31">
        <f t="shared" si="20"/>
        <v>11.157407179932152</v>
      </c>
      <c r="J13" s="31">
        <f t="shared" si="20"/>
        <v>11.923553984559542</v>
      </c>
      <c r="K13" s="31">
        <f t="shared" si="20"/>
        <v>12.458070328276019</v>
      </c>
      <c r="L13" s="31">
        <f t="shared" si="20"/>
        <v>12.803862002422047</v>
      </c>
      <c r="M13" s="31">
        <f t="shared" si="20"/>
        <v>12.832216309266945</v>
      </c>
      <c r="N13" s="31">
        <f t="shared" si="20"/>
        <v>12.56804048950614</v>
      </c>
      <c r="O13" s="31">
        <f t="shared" si="20"/>
        <v>12.169768094238636</v>
      </c>
      <c r="P13" s="31">
        <f t="shared" si="20"/>
        <v>11.631252038530167</v>
      </c>
      <c r="Q13" s="31">
        <f t="shared" si="20"/>
        <v>10.799908123218273</v>
      </c>
      <c r="R13" s="31">
        <f t="shared" si="20"/>
        <v>10.166127758005059</v>
      </c>
      <c r="S13" s="31">
        <f t="shared" si="20"/>
        <v>9.6309315729913489</v>
      </c>
      <c r="T13" s="31">
        <f t="shared" si="20"/>
        <v>8.9074365130303601</v>
      </c>
      <c r="U13" s="31">
        <f t="shared" si="20"/>
        <v>8.754541989010173</v>
      </c>
      <c r="V13" s="31">
        <f t="shared" si="20"/>
        <v>8.0372906934563275</v>
      </c>
      <c r="W13" s="31">
        <f t="shared" ref="W13" si="21">W26*W78/11630</f>
        <v>8.0100164808435768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2.8638647386332821</v>
      </c>
      <c r="C14" s="33">
        <f t="shared" ref="C14:V14" si="22">C27*C79/11630</f>
        <v>2.9818881150856602</v>
      </c>
      <c r="D14" s="33">
        <f t="shared" si="22"/>
        <v>3.1554289299080858</v>
      </c>
      <c r="E14" s="33">
        <f t="shared" si="22"/>
        <v>3.3222003946527141</v>
      </c>
      <c r="F14" s="33">
        <f t="shared" si="22"/>
        <v>3.5252156421399725</v>
      </c>
      <c r="G14" s="33">
        <f t="shared" si="22"/>
        <v>3.7068362100730101</v>
      </c>
      <c r="H14" s="33">
        <f t="shared" si="22"/>
        <v>3.8495046391357532</v>
      </c>
      <c r="I14" s="33">
        <f t="shared" si="22"/>
        <v>4.0429732361148369</v>
      </c>
      <c r="J14" s="33">
        <f t="shared" si="22"/>
        <v>4.3437028185617246</v>
      </c>
      <c r="K14" s="33">
        <f t="shared" si="22"/>
        <v>4.5238577559216928</v>
      </c>
      <c r="L14" s="33">
        <f t="shared" si="22"/>
        <v>4.7114092855630645</v>
      </c>
      <c r="M14" s="33">
        <f t="shared" si="22"/>
        <v>4.9009437657714292</v>
      </c>
      <c r="N14" s="33">
        <f t="shared" si="22"/>
        <v>5.1338951191722781</v>
      </c>
      <c r="O14" s="33">
        <f t="shared" si="22"/>
        <v>5.2496296295894656</v>
      </c>
      <c r="P14" s="33">
        <f t="shared" si="22"/>
        <v>5.4027526403655139</v>
      </c>
      <c r="Q14" s="33">
        <f t="shared" si="22"/>
        <v>5.4853358711103395</v>
      </c>
      <c r="R14" s="33">
        <f t="shared" si="22"/>
        <v>5.8014689110413737</v>
      </c>
      <c r="S14" s="33">
        <f t="shared" si="22"/>
        <v>6.2159674743948612</v>
      </c>
      <c r="T14" s="33">
        <f t="shared" si="22"/>
        <v>6.4771967041046024</v>
      </c>
      <c r="U14" s="33">
        <f t="shared" si="22"/>
        <v>7.1074470892120001</v>
      </c>
      <c r="V14" s="33">
        <f t="shared" si="22"/>
        <v>7.1435082657466564</v>
      </c>
      <c r="W14" s="33">
        <f t="shared" ref="W14" si="23">W27*W79/11630</f>
        <v>7.5454590831049702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1604.0296687323553</v>
      </c>
      <c r="C16" s="19">
        <f t="shared" ref="C16:Q16" si="24">SUM(C17,C22,C25)</f>
        <v>1661.9105328632638</v>
      </c>
      <c r="D16" s="19">
        <f t="shared" si="24"/>
        <v>1745.2331689266114</v>
      </c>
      <c r="E16" s="19">
        <f t="shared" si="24"/>
        <v>1823.1936324184528</v>
      </c>
      <c r="F16" s="19">
        <f t="shared" si="24"/>
        <v>1919.3561134235194</v>
      </c>
      <c r="G16" s="19">
        <f t="shared" si="24"/>
        <v>2009.0627298491718</v>
      </c>
      <c r="H16" s="19">
        <f t="shared" si="24"/>
        <v>2076.9640874652468</v>
      </c>
      <c r="I16" s="19">
        <f t="shared" si="24"/>
        <v>2176.7428383398792</v>
      </c>
      <c r="J16" s="19">
        <f t="shared" si="24"/>
        <v>2349.5073049458588</v>
      </c>
      <c r="K16" s="19">
        <f t="shared" si="24"/>
        <v>2458.4092678664515</v>
      </c>
      <c r="L16" s="19">
        <f t="shared" si="24"/>
        <v>2556.2448448166028</v>
      </c>
      <c r="M16" s="19">
        <f t="shared" si="24"/>
        <v>2640.160721925326</v>
      </c>
      <c r="N16" s="19">
        <f t="shared" si="24"/>
        <v>2729.3783505841675</v>
      </c>
      <c r="O16" s="19">
        <f t="shared" si="24"/>
        <v>2763.5920137599214</v>
      </c>
      <c r="P16" s="19">
        <f t="shared" si="24"/>
        <v>2812.6689026009017</v>
      </c>
      <c r="Q16" s="19">
        <f t="shared" si="24"/>
        <v>2823.4685088054721</v>
      </c>
      <c r="R16" s="19">
        <f t="shared" ref="R16" si="25">SUM(R17,R22,R25)</f>
        <v>2861.358845073777</v>
      </c>
      <c r="S16" s="19">
        <f t="shared" ref="S16" si="26">SUM(S17,S22,S25)</f>
        <v>2933.7097557735133</v>
      </c>
      <c r="T16" s="19">
        <f t="shared" ref="T16" si="27">SUM(T17,T22,T25)</f>
        <v>3001.4651153612976</v>
      </c>
      <c r="U16" s="19">
        <f t="shared" ref="U16" si="28">SUM(U17,U22,U25)</f>
        <v>3060.8533351465139</v>
      </c>
      <c r="V16" s="19">
        <f t="shared" ref="V16:W16" si="29">SUM(V17,V22,V25)</f>
        <v>3106.7398549661339</v>
      </c>
      <c r="W16" s="19">
        <f t="shared" si="29"/>
        <v>3124.5043251775783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357.92055062947639</v>
      </c>
      <c r="C17" s="22">
        <f t="shared" ref="C17:Q17" si="30">SUM(C18:C21)</f>
        <v>366.67310148550871</v>
      </c>
      <c r="D17" s="22">
        <f t="shared" si="30"/>
        <v>376.14438943583161</v>
      </c>
      <c r="E17" s="22">
        <f t="shared" si="30"/>
        <v>385.0739062699414</v>
      </c>
      <c r="F17" s="22">
        <f t="shared" si="30"/>
        <v>395.81203666078591</v>
      </c>
      <c r="G17" s="22">
        <f t="shared" si="30"/>
        <v>407.34122652543419</v>
      </c>
      <c r="H17" s="22">
        <f t="shared" si="30"/>
        <v>413.74745369165043</v>
      </c>
      <c r="I17" s="22">
        <f t="shared" si="30"/>
        <v>426.25179566663644</v>
      </c>
      <c r="J17" s="22">
        <f t="shared" si="30"/>
        <v>452.64118558541065</v>
      </c>
      <c r="K17" s="22">
        <f t="shared" si="30"/>
        <v>465.9712495085397</v>
      </c>
      <c r="L17" s="22">
        <f t="shared" si="30"/>
        <v>477.53357863284333</v>
      </c>
      <c r="M17" s="22">
        <f t="shared" si="30"/>
        <v>486.84712789509769</v>
      </c>
      <c r="N17" s="22">
        <f t="shared" si="30"/>
        <v>493.66148385898458</v>
      </c>
      <c r="O17" s="22">
        <f t="shared" si="30"/>
        <v>490.65537259231951</v>
      </c>
      <c r="P17" s="22">
        <f t="shared" si="30"/>
        <v>486.27900468304733</v>
      </c>
      <c r="Q17" s="22">
        <f t="shared" si="30"/>
        <v>477.78585148167031</v>
      </c>
      <c r="R17" s="22">
        <f t="shared" ref="R17" si="31">SUM(R18:R21)</f>
        <v>467.87093626433847</v>
      </c>
      <c r="S17" s="22">
        <f t="shared" ref="S17" si="32">SUM(S18:S21)</f>
        <v>461.81418080837994</v>
      </c>
      <c r="T17" s="22">
        <f t="shared" ref="T17" si="33">SUM(T18:T21)</f>
        <v>458.97714313628228</v>
      </c>
      <c r="U17" s="22">
        <f t="shared" ref="U17" si="34">SUM(U18:U21)</f>
        <v>451.81381778037047</v>
      </c>
      <c r="V17" s="22">
        <f t="shared" ref="V17:W17" si="35">SUM(V18:V21)</f>
        <v>441.93529107908273</v>
      </c>
      <c r="W17" s="22">
        <f t="shared" si="35"/>
        <v>436.00328349649135</v>
      </c>
      <c r="DA17" s="57"/>
    </row>
    <row r="18" spans="1:105" ht="12" customHeight="1" x14ac:dyDescent="0.25">
      <c r="A18" s="28" t="s">
        <v>32</v>
      </c>
      <c r="B18" s="29">
        <f>B31*B83/1000000</f>
        <v>14.422214220161822</v>
      </c>
      <c r="C18" s="29">
        <f t="shared" ref="C18:Q18" si="36">C31*C83/1000000</f>
        <v>14.559538473955826</v>
      </c>
      <c r="D18" s="29">
        <f t="shared" si="36"/>
        <v>14.705922597323775</v>
      </c>
      <c r="E18" s="29">
        <f t="shared" si="36"/>
        <v>14.861816566611157</v>
      </c>
      <c r="F18" s="29">
        <f t="shared" si="36"/>
        <v>15.039216187613114</v>
      </c>
      <c r="G18" s="29">
        <f t="shared" si="36"/>
        <v>15.208502490958036</v>
      </c>
      <c r="H18" s="29">
        <f t="shared" si="36"/>
        <v>15.235472929886246</v>
      </c>
      <c r="I18" s="29">
        <f t="shared" si="36"/>
        <v>15.575272580408901</v>
      </c>
      <c r="J18" s="29">
        <f t="shared" si="36"/>
        <v>16.392508519778325</v>
      </c>
      <c r="K18" s="29">
        <f t="shared" si="36"/>
        <v>16.784770579354408</v>
      </c>
      <c r="L18" s="29">
        <f t="shared" si="36"/>
        <v>17.002969108988285</v>
      </c>
      <c r="M18" s="29">
        <f t="shared" si="36"/>
        <v>17.297940797019056</v>
      </c>
      <c r="N18" s="29">
        <f t="shared" si="36"/>
        <v>17.530403471986112</v>
      </c>
      <c r="O18" s="29">
        <f t="shared" si="36"/>
        <v>17.410050725665513</v>
      </c>
      <c r="P18" s="29">
        <f t="shared" si="36"/>
        <v>17.264221335491143</v>
      </c>
      <c r="Q18" s="29">
        <f t="shared" si="36"/>
        <v>16.986216968023768</v>
      </c>
      <c r="R18" s="29">
        <f t="shared" ref="R18:V18" si="37">R31*R83/1000000</f>
        <v>16.571619654050732</v>
      </c>
      <c r="S18" s="29">
        <f t="shared" si="37"/>
        <v>16.297822755849456</v>
      </c>
      <c r="T18" s="29">
        <f t="shared" si="37"/>
        <v>16.106538338666336</v>
      </c>
      <c r="U18" s="29">
        <f t="shared" si="37"/>
        <v>15.883926494420791</v>
      </c>
      <c r="V18" s="29">
        <f t="shared" si="37"/>
        <v>15.691308238489626</v>
      </c>
      <c r="W18" s="29">
        <f t="shared" ref="W18" si="38">W31*W83/1000000</f>
        <v>15.526341042667067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164.37294951745727</v>
      </c>
      <c r="C19" s="29">
        <f t="shared" ref="C19:Q19" si="39">C32*C84/1000000</f>
        <v>166.88938237616063</v>
      </c>
      <c r="D19" s="29">
        <f t="shared" si="39"/>
        <v>169.09569130246689</v>
      </c>
      <c r="E19" s="29">
        <f t="shared" si="39"/>
        <v>171.16610532522193</v>
      </c>
      <c r="F19" s="29">
        <f t="shared" si="39"/>
        <v>173.06507622471489</v>
      </c>
      <c r="G19" s="29">
        <f t="shared" si="39"/>
        <v>174.86263775046848</v>
      </c>
      <c r="H19" s="29">
        <f t="shared" si="39"/>
        <v>174.29639225496697</v>
      </c>
      <c r="I19" s="29">
        <f t="shared" si="39"/>
        <v>175.63716403842724</v>
      </c>
      <c r="J19" s="29">
        <f t="shared" si="39"/>
        <v>181.70390542979348</v>
      </c>
      <c r="K19" s="29">
        <f t="shared" si="39"/>
        <v>182.8870202778956</v>
      </c>
      <c r="L19" s="29">
        <f t="shared" si="39"/>
        <v>182.85707009719184</v>
      </c>
      <c r="M19" s="29">
        <f t="shared" si="39"/>
        <v>183.00528452710134</v>
      </c>
      <c r="N19" s="29">
        <f t="shared" si="39"/>
        <v>182.43875827849092</v>
      </c>
      <c r="O19" s="29">
        <f t="shared" si="39"/>
        <v>178.89368238271015</v>
      </c>
      <c r="P19" s="29">
        <f t="shared" si="39"/>
        <v>174.88314534779371</v>
      </c>
      <c r="Q19" s="29">
        <f t="shared" si="39"/>
        <v>169.53300501160535</v>
      </c>
      <c r="R19" s="29">
        <f t="shared" ref="R19:V19" si="40">R32*R84/1000000</f>
        <v>164.30186954590704</v>
      </c>
      <c r="S19" s="29">
        <f t="shared" si="40"/>
        <v>161.07933853844202</v>
      </c>
      <c r="T19" s="29">
        <f t="shared" si="40"/>
        <v>158.72739114866397</v>
      </c>
      <c r="U19" s="29">
        <f t="shared" si="40"/>
        <v>155.62002894605394</v>
      </c>
      <c r="V19" s="29">
        <f t="shared" si="40"/>
        <v>152.78639941893039</v>
      </c>
      <c r="W19" s="29">
        <f t="shared" ref="W19" si="41">W32*W84/1000000</f>
        <v>151.31846034596364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117.98875493483261</v>
      </c>
      <c r="C20" s="29">
        <f t="shared" ref="C20:Q20" si="43">C33*C85/1000000</f>
        <v>122.73113469824936</v>
      </c>
      <c r="D20" s="29">
        <f t="shared" si="43"/>
        <v>128.19237168799057</v>
      </c>
      <c r="E20" s="29">
        <f t="shared" si="43"/>
        <v>133.5531217371196</v>
      </c>
      <c r="F20" s="29">
        <f t="shared" si="43"/>
        <v>140.51532472701223</v>
      </c>
      <c r="G20" s="29">
        <f t="shared" si="43"/>
        <v>148.65653706775913</v>
      </c>
      <c r="H20" s="29">
        <f t="shared" si="43"/>
        <v>154.88095818619027</v>
      </c>
      <c r="I20" s="29">
        <f t="shared" si="43"/>
        <v>164.07015836341935</v>
      </c>
      <c r="J20" s="29">
        <f t="shared" si="43"/>
        <v>179.64933768607361</v>
      </c>
      <c r="K20" s="29">
        <f t="shared" si="43"/>
        <v>189.75470124784133</v>
      </c>
      <c r="L20" s="29">
        <f t="shared" si="43"/>
        <v>199.7752859048486</v>
      </c>
      <c r="M20" s="29">
        <f t="shared" si="43"/>
        <v>207.49284284016662</v>
      </c>
      <c r="N20" s="29">
        <f t="shared" si="43"/>
        <v>213.57540157619943</v>
      </c>
      <c r="O20" s="29">
        <f t="shared" si="43"/>
        <v>214.3906275400787</v>
      </c>
      <c r="P20" s="29">
        <f t="shared" si="43"/>
        <v>214.81758480069374</v>
      </c>
      <c r="Q20" s="29">
        <f t="shared" si="43"/>
        <v>212.47506118399005</v>
      </c>
      <c r="R20" s="29">
        <f t="shared" ref="R20:V20" si="44">R33*R85/1000000</f>
        <v>208.06699490125871</v>
      </c>
      <c r="S20" s="29">
        <f t="shared" si="44"/>
        <v>204.60142583297505</v>
      </c>
      <c r="T20" s="29">
        <f t="shared" si="44"/>
        <v>202.73896471434202</v>
      </c>
      <c r="U20" s="29">
        <f t="shared" si="44"/>
        <v>198.04394254023825</v>
      </c>
      <c r="V20" s="29">
        <f t="shared" si="44"/>
        <v>190.31253597605672</v>
      </c>
      <c r="W20" s="29">
        <f t="shared" ref="W20" si="45">W33*W85/1000000</f>
        <v>184.80850004475028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61.13663195702469</v>
      </c>
      <c r="C21" s="29">
        <f t="shared" ref="C21:Q21" si="47">C34*C86/1000000</f>
        <v>62.493045937142874</v>
      </c>
      <c r="D21" s="29">
        <f t="shared" si="47"/>
        <v>64.150403848050331</v>
      </c>
      <c r="E21" s="29">
        <f t="shared" si="47"/>
        <v>65.492862640988747</v>
      </c>
      <c r="F21" s="29">
        <f t="shared" si="47"/>
        <v>67.1924195214457</v>
      </c>
      <c r="G21" s="29">
        <f t="shared" si="47"/>
        <v>68.613549216248543</v>
      </c>
      <c r="H21" s="29">
        <f t="shared" si="47"/>
        <v>69.334630320606976</v>
      </c>
      <c r="I21" s="29">
        <f t="shared" si="47"/>
        <v>70.969200684380937</v>
      </c>
      <c r="J21" s="29">
        <f t="shared" si="47"/>
        <v>74.895433949765206</v>
      </c>
      <c r="K21" s="29">
        <f t="shared" si="47"/>
        <v>76.544757403448315</v>
      </c>
      <c r="L21" s="29">
        <f t="shared" si="47"/>
        <v>77.898253521814638</v>
      </c>
      <c r="M21" s="29">
        <f t="shared" si="47"/>
        <v>79.051059730810678</v>
      </c>
      <c r="N21" s="29">
        <f t="shared" si="47"/>
        <v>80.116920532308129</v>
      </c>
      <c r="O21" s="29">
        <f t="shared" si="47"/>
        <v>79.961011943865145</v>
      </c>
      <c r="P21" s="29">
        <f t="shared" si="47"/>
        <v>79.314053199068695</v>
      </c>
      <c r="Q21" s="29">
        <f t="shared" si="47"/>
        <v>78.791568318051134</v>
      </c>
      <c r="R21" s="29">
        <f t="shared" ref="R21:V21" si="48">R34*R86/1000000</f>
        <v>78.93045216312197</v>
      </c>
      <c r="S21" s="29">
        <f t="shared" si="48"/>
        <v>79.835593681113394</v>
      </c>
      <c r="T21" s="29">
        <f t="shared" si="48"/>
        <v>81.40424893461001</v>
      </c>
      <c r="U21" s="29">
        <f t="shared" si="48"/>
        <v>82.26591979965751</v>
      </c>
      <c r="V21" s="29">
        <f t="shared" si="48"/>
        <v>83.145047445605968</v>
      </c>
      <c r="W21" s="29">
        <f t="shared" ref="W21" si="49">W34*W86/1000000</f>
        <v>84.349982063110346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107.68202227271667</v>
      </c>
      <c r="C22" s="22">
        <f t="shared" ref="C22:Q22" si="50">SUM(C23:C24)</f>
        <v>117.21280375645716</v>
      </c>
      <c r="D22" s="22">
        <f t="shared" si="50"/>
        <v>130.58740560887725</v>
      </c>
      <c r="E22" s="22">
        <f t="shared" si="50"/>
        <v>142.19352689022668</v>
      </c>
      <c r="F22" s="22">
        <f t="shared" si="50"/>
        <v>156.86125770737249</v>
      </c>
      <c r="G22" s="22">
        <f t="shared" si="50"/>
        <v>171.133230522161</v>
      </c>
      <c r="H22" s="22">
        <f t="shared" si="50"/>
        <v>182.63436187643504</v>
      </c>
      <c r="I22" s="22">
        <f t="shared" si="50"/>
        <v>193.3922227939961</v>
      </c>
      <c r="J22" s="22">
        <f t="shared" si="50"/>
        <v>211.94368917455458</v>
      </c>
      <c r="K22" s="22">
        <f t="shared" si="50"/>
        <v>224.39400276168817</v>
      </c>
      <c r="L22" s="22">
        <f t="shared" si="50"/>
        <v>233.85947907157885</v>
      </c>
      <c r="M22" s="22">
        <f t="shared" si="50"/>
        <v>242.12731758429308</v>
      </c>
      <c r="N22" s="22">
        <f t="shared" si="50"/>
        <v>249.86251744174908</v>
      </c>
      <c r="O22" s="22">
        <f t="shared" si="50"/>
        <v>253.36091073085015</v>
      </c>
      <c r="P22" s="22">
        <f t="shared" si="50"/>
        <v>262.98851427468674</v>
      </c>
      <c r="Q22" s="22">
        <f t="shared" si="50"/>
        <v>270.99094804364626</v>
      </c>
      <c r="R22" s="22">
        <f t="shared" ref="R22" si="51">SUM(R23:R24)</f>
        <v>273.6271574014948</v>
      </c>
      <c r="S22" s="22">
        <f t="shared" ref="S22" si="52">SUM(S23:S24)</f>
        <v>281.65319651330935</v>
      </c>
      <c r="T22" s="22">
        <f t="shared" ref="T22" si="53">SUM(T23:T24)</f>
        <v>287.26467873131043</v>
      </c>
      <c r="U22" s="22">
        <f t="shared" ref="U22" si="54">SUM(U23:U24)</f>
        <v>294.89245035631194</v>
      </c>
      <c r="V22" s="22">
        <f t="shared" ref="V22:W22" si="55">SUM(V23:V24)</f>
        <v>302.29853754593717</v>
      </c>
      <c r="W22" s="22">
        <f t="shared" si="55"/>
        <v>308.16105288066092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74.953262138049979</v>
      </c>
      <c r="C23" s="29">
        <f t="shared" ref="C23:Q23" si="57">C36*C88/1000000</f>
        <v>80.803976689468655</v>
      </c>
      <c r="D23" s="29">
        <f t="shared" si="57"/>
        <v>91.244100996304127</v>
      </c>
      <c r="E23" s="29">
        <f t="shared" si="57"/>
        <v>99.312013220325994</v>
      </c>
      <c r="F23" s="29">
        <f t="shared" si="57"/>
        <v>108.8964358940642</v>
      </c>
      <c r="G23" s="29">
        <f t="shared" si="57"/>
        <v>117.63833947435839</v>
      </c>
      <c r="H23" s="29">
        <f t="shared" si="57"/>
        <v>125.83339127351763</v>
      </c>
      <c r="I23" s="29">
        <f t="shared" si="57"/>
        <v>133.80739712280175</v>
      </c>
      <c r="J23" s="29">
        <f t="shared" si="57"/>
        <v>147.44068548342617</v>
      </c>
      <c r="K23" s="29">
        <f t="shared" si="57"/>
        <v>157.81670806143782</v>
      </c>
      <c r="L23" s="29">
        <f t="shared" si="57"/>
        <v>166.42031052707668</v>
      </c>
      <c r="M23" s="29">
        <f t="shared" si="57"/>
        <v>173.44309284264031</v>
      </c>
      <c r="N23" s="29">
        <f t="shared" si="57"/>
        <v>178.77980657805395</v>
      </c>
      <c r="O23" s="29">
        <f t="shared" si="57"/>
        <v>179.95073721748915</v>
      </c>
      <c r="P23" s="29">
        <f t="shared" si="57"/>
        <v>187.34555818975412</v>
      </c>
      <c r="Q23" s="29">
        <f t="shared" si="57"/>
        <v>191.48332042887498</v>
      </c>
      <c r="R23" s="29">
        <f t="shared" ref="R23:V23" si="58">R36*R88/1000000</f>
        <v>187.63604831139256</v>
      </c>
      <c r="S23" s="29">
        <f t="shared" si="58"/>
        <v>187.42072607411174</v>
      </c>
      <c r="T23" s="29">
        <f t="shared" si="58"/>
        <v>184.38684918148846</v>
      </c>
      <c r="U23" s="29">
        <f t="shared" si="58"/>
        <v>182.818795691681</v>
      </c>
      <c r="V23" s="29">
        <f t="shared" si="58"/>
        <v>180.99818333868618</v>
      </c>
      <c r="W23" s="29">
        <f t="shared" ref="W23" si="59">W36*W88/1000000</f>
        <v>180.19016823574441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32.728760134666679</v>
      </c>
      <c r="C24" s="29">
        <f t="shared" ref="C24:Q24" si="61">C37*C89/1000000</f>
        <v>36.408827066988501</v>
      </c>
      <c r="D24" s="29">
        <f t="shared" si="61"/>
        <v>39.343304612573135</v>
      </c>
      <c r="E24" s="29">
        <f t="shared" si="61"/>
        <v>42.88151366990067</v>
      </c>
      <c r="F24" s="29">
        <f t="shared" si="61"/>
        <v>47.964821813308284</v>
      </c>
      <c r="G24" s="29">
        <f t="shared" si="61"/>
        <v>53.494891047802618</v>
      </c>
      <c r="H24" s="29">
        <f t="shared" si="61"/>
        <v>56.800970602917396</v>
      </c>
      <c r="I24" s="29">
        <f t="shared" si="61"/>
        <v>59.584825671194366</v>
      </c>
      <c r="J24" s="29">
        <f t="shared" si="61"/>
        <v>64.503003691128413</v>
      </c>
      <c r="K24" s="29">
        <f t="shared" si="61"/>
        <v>66.577294700250363</v>
      </c>
      <c r="L24" s="29">
        <f t="shared" si="61"/>
        <v>67.439168544502166</v>
      </c>
      <c r="M24" s="29">
        <f t="shared" si="61"/>
        <v>68.68422474165277</v>
      </c>
      <c r="N24" s="29">
        <f t="shared" si="61"/>
        <v>71.082710863695127</v>
      </c>
      <c r="O24" s="29">
        <f t="shared" si="61"/>
        <v>73.410173513361016</v>
      </c>
      <c r="P24" s="29">
        <f t="shared" si="61"/>
        <v>75.642956084932607</v>
      </c>
      <c r="Q24" s="29">
        <f t="shared" si="61"/>
        <v>79.50762761477128</v>
      </c>
      <c r="R24" s="29">
        <f t="shared" ref="R24:V24" si="62">R37*R89/1000000</f>
        <v>85.991109090102256</v>
      </c>
      <c r="S24" s="29">
        <f t="shared" si="62"/>
        <v>94.232470439197627</v>
      </c>
      <c r="T24" s="29">
        <f t="shared" si="62"/>
        <v>102.87782954982195</v>
      </c>
      <c r="U24" s="29">
        <f t="shared" si="62"/>
        <v>112.07365466463092</v>
      </c>
      <c r="V24" s="29">
        <f t="shared" si="62"/>
        <v>121.300354207251</v>
      </c>
      <c r="W24" s="29">
        <f t="shared" ref="W24" si="63">W37*W89/1000000</f>
        <v>127.97088464491651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1138.4270958301622</v>
      </c>
      <c r="C25" s="22">
        <f t="shared" ref="C25:Q25" si="64">SUM(C26:C27)</f>
        <v>1178.0246276212979</v>
      </c>
      <c r="D25" s="22">
        <f t="shared" si="64"/>
        <v>1238.5013738819025</v>
      </c>
      <c r="E25" s="22">
        <f t="shared" si="64"/>
        <v>1295.9261992582847</v>
      </c>
      <c r="F25" s="22">
        <f t="shared" si="64"/>
        <v>1366.6828190553611</v>
      </c>
      <c r="G25" s="22">
        <f t="shared" si="64"/>
        <v>1430.5882728015765</v>
      </c>
      <c r="H25" s="22">
        <f t="shared" si="64"/>
        <v>1480.5822718971613</v>
      </c>
      <c r="I25" s="22">
        <f t="shared" si="64"/>
        <v>1557.0988198792465</v>
      </c>
      <c r="J25" s="22">
        <f t="shared" si="64"/>
        <v>1684.9224301858935</v>
      </c>
      <c r="K25" s="22">
        <f t="shared" si="64"/>
        <v>1768.0440155962235</v>
      </c>
      <c r="L25" s="22">
        <f t="shared" si="64"/>
        <v>1844.8517871121808</v>
      </c>
      <c r="M25" s="22">
        <f t="shared" si="64"/>
        <v>1911.1862764459352</v>
      </c>
      <c r="N25" s="22">
        <f t="shared" si="64"/>
        <v>1985.8543492834337</v>
      </c>
      <c r="O25" s="22">
        <f t="shared" si="64"/>
        <v>2019.5757304367517</v>
      </c>
      <c r="P25" s="22">
        <f t="shared" si="64"/>
        <v>2063.4013836431677</v>
      </c>
      <c r="Q25" s="22">
        <f t="shared" si="64"/>
        <v>2074.6917092801555</v>
      </c>
      <c r="R25" s="22">
        <f t="shared" ref="R25" si="65">SUM(R26:R27)</f>
        <v>2119.8607514079436</v>
      </c>
      <c r="S25" s="22">
        <f t="shared" ref="S25" si="66">SUM(S26:S27)</f>
        <v>2190.2423784518242</v>
      </c>
      <c r="T25" s="22">
        <f t="shared" ref="T25" si="67">SUM(T26:T27)</f>
        <v>2255.2232934937051</v>
      </c>
      <c r="U25" s="22">
        <f t="shared" ref="U25" si="68">SUM(U26:U27)</f>
        <v>2314.1470670098315</v>
      </c>
      <c r="V25" s="22">
        <f t="shared" ref="V25:W25" si="69">SUM(V26:V27)</f>
        <v>2362.5060263411137</v>
      </c>
      <c r="W25" s="22">
        <f t="shared" si="69"/>
        <v>2380.339988800426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253.12445045935195</v>
      </c>
      <c r="C26" s="31">
        <f t="shared" ref="C26:Q26" si="71">C39*C91/1000000</f>
        <v>258.50238756818584</v>
      </c>
      <c r="D26" s="31">
        <f t="shared" si="71"/>
        <v>265.93427122914068</v>
      </c>
      <c r="E26" s="31">
        <f t="shared" si="71"/>
        <v>271.13429933493842</v>
      </c>
      <c r="F26" s="31">
        <f t="shared" si="71"/>
        <v>277.81347847665364</v>
      </c>
      <c r="G26" s="31">
        <f t="shared" si="71"/>
        <v>283.05441857058321</v>
      </c>
      <c r="H26" s="31">
        <f t="shared" si="71"/>
        <v>287.22341784022512</v>
      </c>
      <c r="I26" s="31">
        <f t="shared" si="71"/>
        <v>299.36981653367462</v>
      </c>
      <c r="J26" s="31">
        <f t="shared" si="71"/>
        <v>320.87098038142528</v>
      </c>
      <c r="K26" s="31">
        <f t="shared" si="71"/>
        <v>335.68567494911213</v>
      </c>
      <c r="L26" s="31">
        <f t="shared" si="71"/>
        <v>344.44833201191909</v>
      </c>
      <c r="M26" s="31">
        <f t="shared" si="71"/>
        <v>344.25384044507678</v>
      </c>
      <c r="N26" s="31">
        <f t="shared" si="71"/>
        <v>336.4661445184305</v>
      </c>
      <c r="O26" s="31">
        <f t="shared" si="71"/>
        <v>325.0220831814637</v>
      </c>
      <c r="P26" s="31">
        <f t="shared" si="71"/>
        <v>310.03579112266885</v>
      </c>
      <c r="Q26" s="31">
        <f t="shared" si="71"/>
        <v>286.94336637631358</v>
      </c>
      <c r="R26" s="31">
        <f t="shared" ref="R26:V26" si="72">R39*R91/1000000</f>
        <v>266.75808395640627</v>
      </c>
      <c r="S26" s="31">
        <f t="shared" si="72"/>
        <v>250.3063070042775</v>
      </c>
      <c r="T26" s="31">
        <f t="shared" si="72"/>
        <v>232.04741954703533</v>
      </c>
      <c r="U26" s="31">
        <f t="shared" si="72"/>
        <v>215.14752277552992</v>
      </c>
      <c r="V26" s="31">
        <f t="shared" si="72"/>
        <v>201.5372967019108</v>
      </c>
      <c r="W26" s="31">
        <f t="shared" ref="W26" si="73">W39*W91/1000000</f>
        <v>192.74676745519864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885.30264537081018</v>
      </c>
      <c r="C27" s="33">
        <f t="shared" ref="C27:Q27" si="75">C40*C92/1000000</f>
        <v>919.52224005311211</v>
      </c>
      <c r="D27" s="33">
        <f t="shared" si="75"/>
        <v>972.56710265276172</v>
      </c>
      <c r="E27" s="33">
        <f t="shared" si="75"/>
        <v>1024.7918999233461</v>
      </c>
      <c r="F27" s="33">
        <f t="shared" si="75"/>
        <v>1088.8693405787074</v>
      </c>
      <c r="G27" s="33">
        <f t="shared" si="75"/>
        <v>1147.5338542309933</v>
      </c>
      <c r="H27" s="33">
        <f t="shared" si="75"/>
        <v>1193.3588540569363</v>
      </c>
      <c r="I27" s="33">
        <f t="shared" si="75"/>
        <v>1257.729003345572</v>
      </c>
      <c r="J27" s="33">
        <f t="shared" si="75"/>
        <v>1364.0514498044683</v>
      </c>
      <c r="K27" s="33">
        <f t="shared" si="75"/>
        <v>1432.3583406471114</v>
      </c>
      <c r="L27" s="33">
        <f t="shared" si="75"/>
        <v>1500.4034551002617</v>
      </c>
      <c r="M27" s="33">
        <f t="shared" si="75"/>
        <v>1566.9324360008584</v>
      </c>
      <c r="N27" s="33">
        <f t="shared" si="75"/>
        <v>1649.3882047650034</v>
      </c>
      <c r="O27" s="33">
        <f t="shared" si="75"/>
        <v>1694.5536472552878</v>
      </c>
      <c r="P27" s="33">
        <f t="shared" si="75"/>
        <v>1753.3655925204987</v>
      </c>
      <c r="Q27" s="33">
        <f t="shared" si="75"/>
        <v>1787.7483429038418</v>
      </c>
      <c r="R27" s="33">
        <f t="shared" ref="R27:V27" si="76">R40*R92/1000000</f>
        <v>1853.1026674515374</v>
      </c>
      <c r="S27" s="33">
        <f t="shared" si="76"/>
        <v>1939.9360714475467</v>
      </c>
      <c r="T27" s="33">
        <f t="shared" si="76"/>
        <v>2023.1758739466698</v>
      </c>
      <c r="U27" s="33">
        <f t="shared" si="76"/>
        <v>2098.9995442343015</v>
      </c>
      <c r="V27" s="33">
        <f t="shared" si="76"/>
        <v>2160.968729639203</v>
      </c>
      <c r="W27" s="33">
        <f t="shared" ref="W27" si="77">W40*W92/1000000</f>
        <v>2187.5932213452274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246028</v>
      </c>
      <c r="C31" s="34">
        <v>252511</v>
      </c>
      <c r="D31" s="34">
        <v>260400</v>
      </c>
      <c r="E31" s="34">
        <v>269163</v>
      </c>
      <c r="F31" s="34">
        <v>279173</v>
      </c>
      <c r="G31" s="34">
        <v>289917</v>
      </c>
      <c r="H31" s="34">
        <v>297696</v>
      </c>
      <c r="I31" s="34">
        <v>314817</v>
      </c>
      <c r="J31" s="34">
        <v>346019</v>
      </c>
      <c r="K31" s="34">
        <v>366798</v>
      </c>
      <c r="L31" s="34">
        <v>384141</v>
      </c>
      <c r="M31" s="34">
        <v>405167</v>
      </c>
      <c r="N31" s="34">
        <v>426222</v>
      </c>
      <c r="O31" s="34">
        <v>436648</v>
      </c>
      <c r="P31" s="34">
        <v>448155</v>
      </c>
      <c r="Q31" s="34">
        <v>456139</v>
      </c>
      <c r="R31" s="34">
        <v>459236</v>
      </c>
      <c r="S31" s="34">
        <v>468736</v>
      </c>
      <c r="T31" s="34">
        <v>482398</v>
      </c>
      <c r="U31" s="34">
        <v>492480</v>
      </c>
      <c r="V31" s="34">
        <v>503028</v>
      </c>
      <c r="W31" s="34">
        <v>514814</v>
      </c>
      <c r="DA31" s="58" t="s">
        <v>984</v>
      </c>
    </row>
    <row r="32" spans="1:105" ht="12" customHeight="1" x14ac:dyDescent="0.25">
      <c r="A32" s="28" t="s">
        <v>47</v>
      </c>
      <c r="B32" s="34">
        <v>207503</v>
      </c>
      <c r="C32" s="34">
        <v>212597</v>
      </c>
      <c r="D32" s="34">
        <v>218076</v>
      </c>
      <c r="E32" s="34">
        <v>223835</v>
      </c>
      <c r="F32" s="34">
        <v>229902</v>
      </c>
      <c r="G32" s="34">
        <v>236606</v>
      </c>
      <c r="H32" s="34">
        <v>240140</v>
      </c>
      <c r="I32" s="34">
        <v>247828</v>
      </c>
      <c r="J32" s="34">
        <v>265167</v>
      </c>
      <c r="K32" s="34">
        <v>274507</v>
      </c>
      <c r="L32" s="34">
        <v>282755</v>
      </c>
      <c r="M32" s="34">
        <v>292219</v>
      </c>
      <c r="N32" s="34">
        <v>300839</v>
      </c>
      <c r="O32" s="34">
        <v>303806</v>
      </c>
      <c r="P32" s="34">
        <v>306655</v>
      </c>
      <c r="Q32" s="34">
        <v>307297</v>
      </c>
      <c r="R32" s="34">
        <v>307431</v>
      </c>
      <c r="S32" s="34">
        <v>311857</v>
      </c>
      <c r="T32" s="34">
        <v>319089</v>
      </c>
      <c r="U32" s="34">
        <v>324204</v>
      </c>
      <c r="V32" s="34">
        <v>329750</v>
      </c>
      <c r="W32" s="34">
        <v>336145</v>
      </c>
      <c r="DA32" s="58" t="s">
        <v>985</v>
      </c>
    </row>
    <row r="33" spans="1:105" ht="12" customHeight="1" x14ac:dyDescent="0.25">
      <c r="A33" s="28" t="s">
        <v>46</v>
      </c>
      <c r="B33" s="34">
        <v>64105</v>
      </c>
      <c r="C33" s="34">
        <v>66850</v>
      </c>
      <c r="D33" s="34">
        <v>70138</v>
      </c>
      <c r="E33" s="34">
        <v>73432</v>
      </c>
      <c r="F33" s="34">
        <v>77773</v>
      </c>
      <c r="G33" s="34">
        <v>82843</v>
      </c>
      <c r="H33" s="34">
        <v>86844</v>
      </c>
      <c r="I33" s="34">
        <v>92640</v>
      </c>
      <c r="J33" s="34">
        <v>102321</v>
      </c>
      <c r="K33" s="34">
        <v>108894</v>
      </c>
      <c r="L33" s="34">
        <v>115552</v>
      </c>
      <c r="M33" s="34">
        <v>121188</v>
      </c>
      <c r="N33" s="34">
        <v>126406</v>
      </c>
      <c r="O33" s="34">
        <v>128719</v>
      </c>
      <c r="P33" s="34">
        <v>131870</v>
      </c>
      <c r="Q33" s="34">
        <v>134304</v>
      </c>
      <c r="R33" s="34">
        <v>136009</v>
      </c>
      <c r="S33" s="34">
        <v>139577</v>
      </c>
      <c r="T33" s="34">
        <v>144341</v>
      </c>
      <c r="U33" s="34">
        <v>148009</v>
      </c>
      <c r="V33" s="34">
        <v>151702</v>
      </c>
      <c r="W33" s="34">
        <v>155653</v>
      </c>
      <c r="DA33" s="58" t="s">
        <v>986</v>
      </c>
    </row>
    <row r="34" spans="1:105" ht="12" customHeight="1" x14ac:dyDescent="0.25">
      <c r="A34" s="28" t="s">
        <v>45</v>
      </c>
      <c r="B34" s="34">
        <v>78343</v>
      </c>
      <c r="C34" s="34">
        <v>80683</v>
      </c>
      <c r="D34" s="34">
        <v>83630</v>
      </c>
      <c r="E34" s="34">
        <v>86218</v>
      </c>
      <c r="F34" s="34">
        <v>89466</v>
      </c>
      <c r="G34" s="34">
        <v>92469</v>
      </c>
      <c r="H34" s="34">
        <v>94594</v>
      </c>
      <c r="I34" s="34">
        <v>98516</v>
      </c>
      <c r="J34" s="34">
        <v>106594</v>
      </c>
      <c r="K34" s="34">
        <v>111319</v>
      </c>
      <c r="L34" s="34">
        <v>116005</v>
      </c>
      <c r="M34" s="34">
        <v>120754</v>
      </c>
      <c r="N34" s="34">
        <v>125679</v>
      </c>
      <c r="O34" s="34">
        <v>128869</v>
      </c>
      <c r="P34" s="34">
        <v>131368</v>
      </c>
      <c r="Q34" s="34">
        <v>134320</v>
      </c>
      <c r="R34" s="34">
        <v>137000</v>
      </c>
      <c r="S34" s="34">
        <v>141471</v>
      </c>
      <c r="T34" s="34">
        <v>147126</v>
      </c>
      <c r="U34" s="34">
        <v>151703</v>
      </c>
      <c r="V34" s="34">
        <v>156323</v>
      </c>
      <c r="W34" s="34">
        <v>161293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170019.38262795887</v>
      </c>
      <c r="C36" s="34">
        <v>185534.98264925901</v>
      </c>
      <c r="D36" s="34">
        <v>212862.78382052112</v>
      </c>
      <c r="E36" s="34">
        <v>235009.75962332843</v>
      </c>
      <c r="F36" s="34">
        <v>262244.64960483892</v>
      </c>
      <c r="G36" s="34">
        <v>289458.47078609711</v>
      </c>
      <c r="H36" s="34">
        <v>317213.60200754995</v>
      </c>
      <c r="I36" s="34">
        <v>347495.05495367583</v>
      </c>
      <c r="J36" s="34">
        <v>397994.50530988333</v>
      </c>
      <c r="K36" s="34">
        <v>443047.50996984</v>
      </c>
      <c r="L36" s="34">
        <v>491867.31685560499</v>
      </c>
      <c r="M36" s="34">
        <v>538851.09589073295</v>
      </c>
      <c r="N36" s="34">
        <v>590160.50728537887</v>
      </c>
      <c r="O36" s="34">
        <v>630072.6152617624</v>
      </c>
      <c r="P36" s="34">
        <v>710099.71865013835</v>
      </c>
      <c r="Q36" s="34">
        <v>785881.74976656691</v>
      </c>
      <c r="R36" s="34">
        <v>845416.15608571889</v>
      </c>
      <c r="S36" s="34">
        <v>917996.76083677635</v>
      </c>
      <c r="T36" s="34">
        <v>981620.90724361688</v>
      </c>
      <c r="U36" s="34">
        <v>1042318.3921068385</v>
      </c>
      <c r="V36" s="34">
        <v>1095421.4781120096</v>
      </c>
      <c r="W36" s="34">
        <v>1137042.385192336</v>
      </c>
      <c r="DA36" s="58" t="s">
        <v>988</v>
      </c>
    </row>
    <row r="37" spans="1:105" ht="12" customHeight="1" x14ac:dyDescent="0.25">
      <c r="A37" s="28" t="s">
        <v>27</v>
      </c>
      <c r="B37" s="34">
        <v>83305.895236223892</v>
      </c>
      <c r="C37" s="34">
        <v>94547.370690813463</v>
      </c>
      <c r="D37" s="34">
        <v>104604.08964281535</v>
      </c>
      <c r="E37" s="34">
        <v>117168.91246944257</v>
      </c>
      <c r="F37" s="34">
        <v>135557.31120572859</v>
      </c>
      <c r="G37" s="34">
        <v>156877.38160427602</v>
      </c>
      <c r="H37" s="34">
        <v>173385.85248029459</v>
      </c>
      <c r="I37" s="34">
        <v>189699.17567680829</v>
      </c>
      <c r="J37" s="34">
        <v>216982.08844875943</v>
      </c>
      <c r="K37" s="34">
        <v>238009.11291033786</v>
      </c>
      <c r="L37" s="34">
        <v>258656.80871508757</v>
      </c>
      <c r="M37" s="34">
        <v>282491.71056743659</v>
      </c>
      <c r="N37" s="34">
        <v>310764.97006806819</v>
      </c>
      <c r="O37" s="34">
        <v>344886.18279947073</v>
      </c>
      <c r="P37" s="34">
        <v>378110.08526245435</v>
      </c>
      <c r="Q37" s="34">
        <v>421027.96907957486</v>
      </c>
      <c r="R37" s="34">
        <v>478289.46541706531</v>
      </c>
      <c r="S37" s="34">
        <v>544062.1947094443</v>
      </c>
      <c r="T37" s="34">
        <v>611685.91051410418</v>
      </c>
      <c r="U37" s="34">
        <v>678389.91932745837</v>
      </c>
      <c r="V37" s="34">
        <v>741366.79338747042</v>
      </c>
      <c r="W37" s="34">
        <v>791066.46684479446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3753987.6276398604</v>
      </c>
      <c r="C39" s="35">
        <v>3882275.5979003906</v>
      </c>
      <c r="D39" s="35">
        <v>4061456.3270843169</v>
      </c>
      <c r="E39" s="35">
        <v>4233249.3532875543</v>
      </c>
      <c r="F39" s="35">
        <v>4450368.5117845507</v>
      </c>
      <c r="G39" s="35">
        <v>4648081.3005693415</v>
      </c>
      <c r="H39" s="35">
        <v>4830651.9013871644</v>
      </c>
      <c r="I39" s="35">
        <v>5172515.7985767331</v>
      </c>
      <c r="J39" s="35">
        <v>5718210.6029166812</v>
      </c>
      <c r="K39" s="35">
        <v>6173003.9463859713</v>
      </c>
      <c r="L39" s="35">
        <v>6635782.3950273823</v>
      </c>
      <c r="M39" s="35">
        <v>7036300.7474235334</v>
      </c>
      <c r="N39" s="35">
        <v>7385089.3929766482</v>
      </c>
      <c r="O39" s="35">
        <v>7567693.7238627756</v>
      </c>
      <c r="P39" s="35">
        <v>7744577.133271521</v>
      </c>
      <c r="Q39" s="35">
        <v>7845212.2801022138</v>
      </c>
      <c r="R39" s="35">
        <v>7973367.8001692221</v>
      </c>
      <c r="S39" s="35">
        <v>8206361.4402666604</v>
      </c>
      <c r="T39" s="35">
        <v>8449524.6535822917</v>
      </c>
      <c r="U39" s="35">
        <v>8687306.1692177281</v>
      </c>
      <c r="V39" s="35">
        <v>8916666.180974273</v>
      </c>
      <c r="W39" s="35">
        <v>9295525.0326375756</v>
      </c>
      <c r="DA39" s="59" t="s">
        <v>990</v>
      </c>
    </row>
    <row r="40" spans="1:105" ht="12" customHeight="1" x14ac:dyDescent="0.25">
      <c r="A40" s="32" t="s">
        <v>25</v>
      </c>
      <c r="B40" s="36">
        <v>93707.002727338971</v>
      </c>
      <c r="C40" s="36">
        <v>98485.033855700371</v>
      </c>
      <c r="D40" s="36">
        <v>105431.91742253464</v>
      </c>
      <c r="E40" s="36">
        <v>112302.5760581776</v>
      </c>
      <c r="F40" s="36">
        <v>120550.47380643713</v>
      </c>
      <c r="G40" s="36">
        <v>128208.80816609098</v>
      </c>
      <c r="H40" s="36">
        <v>134418.98005284421</v>
      </c>
      <c r="I40" s="36">
        <v>142769.69541619756</v>
      </c>
      <c r="J40" s="36">
        <v>155947.37339028224</v>
      </c>
      <c r="K40" s="36">
        <v>163853.84600139598</v>
      </c>
      <c r="L40" s="36">
        <v>172107.47403660411</v>
      </c>
      <c r="M40" s="36">
        <v>180438.20842860642</v>
      </c>
      <c r="N40" s="36">
        <v>191496.61177916423</v>
      </c>
      <c r="O40" s="36">
        <v>198938.01076087955</v>
      </c>
      <c r="P40" s="36">
        <v>209155.08674305098</v>
      </c>
      <c r="Q40" s="36">
        <v>216806.13404777949</v>
      </c>
      <c r="R40" s="36">
        <v>229906.13503777207</v>
      </c>
      <c r="S40" s="36">
        <v>246287.95133211327</v>
      </c>
      <c r="T40" s="36">
        <v>263197.88878201507</v>
      </c>
      <c r="U40" s="36">
        <v>279757.73287190322</v>
      </c>
      <c r="V40" s="36">
        <v>295277.58028146159</v>
      </c>
      <c r="W40" s="36">
        <v>304323.61055468913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19419.09239725201</v>
      </c>
      <c r="D44" s="37">
        <v>20908.300713434175</v>
      </c>
      <c r="E44" s="37">
        <v>21866.044247181999</v>
      </c>
      <c r="F44" s="37">
        <v>23197.326441154291</v>
      </c>
      <c r="G44" s="37">
        <v>24016.150760153891</v>
      </c>
      <c r="H44" s="37">
        <v>21136.520691270242</v>
      </c>
      <c r="I44" s="37">
        <v>30564.439744022675</v>
      </c>
      <c r="J44" s="37">
        <v>44731.911450504442</v>
      </c>
      <c r="K44" s="37">
        <v>34395.939365528408</v>
      </c>
      <c r="L44" s="37">
        <v>31047.527066772804</v>
      </c>
      <c r="M44" s="37">
        <v>34818.678154928435</v>
      </c>
      <c r="N44" s="37">
        <v>34936.396253846586</v>
      </c>
      <c r="O44" s="37">
        <v>24396.685010688321</v>
      </c>
      <c r="P44" s="37">
        <v>25567.548096073966</v>
      </c>
      <c r="Q44" s="37">
        <v>22134.989204234385</v>
      </c>
      <c r="R44" s="37">
        <v>17339.012053162558</v>
      </c>
      <c r="S44" s="37">
        <v>23833.620384766778</v>
      </c>
      <c r="T44" s="37">
        <v>28087.817965024034</v>
      </c>
      <c r="U44" s="37">
        <v>29501.092397251981</v>
      </c>
      <c r="V44" s="37">
        <v>31456.300713434175</v>
      </c>
      <c r="W44" s="37">
        <v>33652.04424718197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17720.0815240542</v>
      </c>
      <c r="D45" s="37">
        <v>18268.091443589859</v>
      </c>
      <c r="E45" s="37">
        <v>18713.205914233986</v>
      </c>
      <c r="F45" s="37">
        <v>19188.452106942685</v>
      </c>
      <c r="G45" s="37">
        <v>19994.857543464605</v>
      </c>
      <c r="H45" s="37">
        <v>16996.450100869901</v>
      </c>
      <c r="I45" s="37">
        <v>21324.258016137581</v>
      </c>
      <c r="J45" s="37">
        <v>31151.309890802222</v>
      </c>
      <c r="K45" s="37">
        <v>23330.634695660468</v>
      </c>
      <c r="L45" s="37">
        <v>22419.261775538558</v>
      </c>
      <c r="M45" s="37">
        <v>23818.220854121086</v>
      </c>
      <c r="N45" s="37">
        <v>23159.54203884257</v>
      </c>
      <c r="O45" s="37">
        <v>17694.255825841508</v>
      </c>
      <c r="P45" s="37">
        <v>17766.393104978953</v>
      </c>
      <c r="Q45" s="37">
        <v>15751.985164921847</v>
      </c>
      <c r="R45" s="37">
        <v>17854.081524054171</v>
      </c>
      <c r="S45" s="37">
        <v>22694.091443589889</v>
      </c>
      <c r="T45" s="37">
        <v>25945.205914233986</v>
      </c>
      <c r="U45" s="37">
        <v>24303.452106942656</v>
      </c>
      <c r="V45" s="37">
        <v>25540.857543464634</v>
      </c>
      <c r="W45" s="37">
        <v>23391.450100869872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6875.1713568280466</v>
      </c>
      <c r="D46" s="37">
        <v>7606.670529678966</v>
      </c>
      <c r="E46" s="37">
        <v>7809.7727204426337</v>
      </c>
      <c r="F46" s="37">
        <v>9062.8705670075142</v>
      </c>
      <c r="G46" s="37">
        <v>10007.37462707964</v>
      </c>
      <c r="H46" s="37">
        <v>9163.7141960350564</v>
      </c>
      <c r="I46" s="37">
        <v>11194.338162098706</v>
      </c>
      <c r="J46" s="37">
        <v>15325.715900553289</v>
      </c>
      <c r="K46" s="37">
        <v>12475.338208759393</v>
      </c>
      <c r="L46" s="37">
        <v>12829.718283849536</v>
      </c>
      <c r="M46" s="37">
        <v>12089.39274504382</v>
      </c>
      <c r="N46" s="37">
        <v>11965.922702623386</v>
      </c>
      <c r="O46" s="37">
        <v>9188.1713568280393</v>
      </c>
      <c r="P46" s="37">
        <v>10757.670529678959</v>
      </c>
      <c r="Q46" s="37">
        <v>10243.772720442634</v>
      </c>
      <c r="R46" s="37">
        <v>10767.870567007514</v>
      </c>
      <c r="S46" s="37">
        <v>13575.37462707964</v>
      </c>
      <c r="T46" s="37">
        <v>13927.714196035056</v>
      </c>
      <c r="U46" s="37">
        <v>14862.33816209872</v>
      </c>
      <c r="V46" s="37">
        <v>19018.715900553274</v>
      </c>
      <c r="W46" s="37">
        <v>16426.338208759378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5920.6604187410703</v>
      </c>
      <c r="D47" s="37">
        <v>6713.2746075227478</v>
      </c>
      <c r="E47" s="37">
        <v>6549.5106601641601</v>
      </c>
      <c r="F47" s="37">
        <v>7414.8673546129721</v>
      </c>
      <c r="G47" s="37">
        <v>7385.8693244560855</v>
      </c>
      <c r="H47" s="37">
        <v>6735.0683992237173</v>
      </c>
      <c r="I47" s="37">
        <v>8771.0450141719775</v>
      </c>
      <c r="J47" s="37">
        <v>13178.409693145877</v>
      </c>
      <c r="K47" s="37">
        <v>10089.804608310806</v>
      </c>
      <c r="L47" s="37">
        <v>10328.905220737477</v>
      </c>
      <c r="M47" s="37">
        <v>10684.422006031338</v>
      </c>
      <c r="N47" s="37">
        <v>11168.102269415205</v>
      </c>
      <c r="O47" s="37">
        <v>9756.7320549020951</v>
      </c>
      <c r="P47" s="37">
        <v>9406.1381534356915</v>
      </c>
      <c r="Q47" s="37">
        <v>10217.19021512875</v>
      </c>
      <c r="R47" s="37">
        <v>8600.6604187410703</v>
      </c>
      <c r="S47" s="37">
        <v>11184.274607522748</v>
      </c>
      <c r="T47" s="37">
        <v>12204.510660164175</v>
      </c>
      <c r="U47" s="37">
        <v>11991.867354612972</v>
      </c>
      <c r="V47" s="37">
        <v>12005.869324456085</v>
      </c>
      <c r="W47" s="37">
        <v>11705.068399223732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31661.353445998859</v>
      </c>
      <c r="D49" s="37">
        <v>44720.286808698118</v>
      </c>
      <c r="E49" s="37">
        <v>40882.463004394027</v>
      </c>
      <c r="F49" s="37">
        <v>47417.081762383925</v>
      </c>
      <c r="G49" s="37">
        <v>48954.428228053206</v>
      </c>
      <c r="H49" s="37">
        <v>51174.490223436267</v>
      </c>
      <c r="I49" s="37">
        <v>55509.192672217672</v>
      </c>
      <c r="J49" s="37">
        <v>77675.209164701286</v>
      </c>
      <c r="K49" s="37">
        <v>76714.358105955529</v>
      </c>
      <c r="L49" s="37">
        <v>93540.093694463139</v>
      </c>
      <c r="M49" s="37">
        <v>87866.242039521981</v>
      </c>
      <c r="N49" s="37">
        <v>98726.49315702985</v>
      </c>
      <c r="O49" s="37">
        <v>88866.536204436794</v>
      </c>
      <c r="P49" s="37">
        <v>131201.59361181222</v>
      </c>
      <c r="Q49" s="37">
        <v>131291.22378864617</v>
      </c>
      <c r="R49" s="37">
        <v>137209.61548385327</v>
      </c>
      <c r="S49" s="37">
        <v>149294.96285701299</v>
      </c>
      <c r="T49" s="37">
        <v>157164.24010130367</v>
      </c>
      <c r="U49" s="37">
        <v>148563.72690274357</v>
      </c>
      <c r="V49" s="37">
        <v>151829.57916220091</v>
      </c>
      <c r="W49" s="37">
        <v>130487.44328476326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26783.091125623905</v>
      </c>
      <c r="D50" s="37">
        <v>26138.979539377746</v>
      </c>
      <c r="E50" s="37">
        <v>29206.535700939319</v>
      </c>
      <c r="F50" s="37">
        <v>35609.025518595532</v>
      </c>
      <c r="G50" s="37">
        <v>39139.749719739513</v>
      </c>
      <c r="H50" s="37">
        <v>43291.56200164248</v>
      </c>
      <c r="I50" s="37">
        <v>42452.302735891426</v>
      </c>
      <c r="J50" s="37">
        <v>56489.44847289045</v>
      </c>
      <c r="K50" s="37">
        <v>56636.049980173964</v>
      </c>
      <c r="L50" s="37">
        <v>59787.445524489216</v>
      </c>
      <c r="M50" s="37">
        <v>67126.463853991503</v>
      </c>
      <c r="N50" s="37">
        <v>70725.562236523023</v>
      </c>
      <c r="O50" s="37">
        <v>90610.661204292992</v>
      </c>
      <c r="P50" s="37">
        <v>89859.952443157556</v>
      </c>
      <c r="Q50" s="37">
        <v>102705.32934160973</v>
      </c>
      <c r="R50" s="37">
        <v>124387.96019148198</v>
      </c>
      <c r="S50" s="37">
        <v>136498.29152890202</v>
      </c>
      <c r="T50" s="37">
        <v>158234.3770089529</v>
      </c>
      <c r="U50" s="37">
        <v>156563.96125651174</v>
      </c>
      <c r="V50" s="37">
        <v>165682.20340162178</v>
      </c>
      <c r="W50" s="37">
        <v>174087.63364880602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1031923.6959157391</v>
      </c>
      <c r="D52" s="38">
        <v>1091452.8956058933</v>
      </c>
      <c r="E52" s="38">
        <v>1104268.9028136078</v>
      </c>
      <c r="F52" s="38">
        <v>1157491.1644944958</v>
      </c>
      <c r="G52" s="38">
        <v>1180917.8285851502</v>
      </c>
      <c r="H52" s="38">
        <v>1207706.6745525855</v>
      </c>
      <c r="I52" s="38">
        <v>1450074.1656713234</v>
      </c>
      <c r="J52" s="38">
        <v>1688980.2901629983</v>
      </c>
      <c r="K52" s="38">
        <v>1637919.5786985802</v>
      </c>
      <c r="L52" s="38">
        <v>1716921.4781003147</v>
      </c>
      <c r="M52" s="38">
        <v>1775368.4643216524</v>
      </c>
      <c r="N52" s="38">
        <v>1704635.580407449</v>
      </c>
      <c r="O52" s="38">
        <v>1245757.1914066607</v>
      </c>
      <c r="P52" s="38">
        <v>1236091.6427555457</v>
      </c>
      <c r="Q52" s="38">
        <v>1359915.9429259421</v>
      </c>
      <c r="R52" s="38">
        <v>1195107.9264016468</v>
      </c>
      <c r="S52" s="38">
        <v>1116389.0371741876</v>
      </c>
      <c r="T52" s="38">
        <v>1091499.9287133431</v>
      </c>
      <c r="U52" s="38">
        <v>970815.00533340033</v>
      </c>
      <c r="V52" s="38">
        <v>837719.86144564394</v>
      </c>
      <c r="W52" s="38">
        <v>878812.18033248745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15802.551861621629</v>
      </c>
      <c r="D53" s="39">
        <v>18161.519604557558</v>
      </c>
      <c r="E53" s="39">
        <v>18278.688472184353</v>
      </c>
      <c r="F53" s="39">
        <v>19852.656414849247</v>
      </c>
      <c r="G53" s="39">
        <v>19463.214399362565</v>
      </c>
      <c r="H53" s="39">
        <v>18218.624346270488</v>
      </c>
      <c r="I53" s="39">
        <v>20566.250801868824</v>
      </c>
      <c r="J53" s="39">
        <v>25603.86748956755</v>
      </c>
      <c r="K53" s="39">
        <v>23709.024472735386</v>
      </c>
      <c r="L53" s="39">
        <v>26415.147639765695</v>
      </c>
      <c r="M53" s="39">
        <v>26609.422864186665</v>
      </c>
      <c r="N53" s="39">
        <v>30911.059765407059</v>
      </c>
      <c r="O53" s="39">
        <v>26904.613381077885</v>
      </c>
      <c r="P53" s="39">
        <v>28435.700328441919</v>
      </c>
      <c r="Q53" s="39">
        <v>28217.298106597329</v>
      </c>
      <c r="R53" s="39">
        <v>38703.868479560129</v>
      </c>
      <c r="S53" s="39">
        <v>40090.840767076588</v>
      </c>
      <c r="T53" s="39">
        <v>43325.085089667497</v>
      </c>
      <c r="U53" s="39">
        <v>43169.266954074817</v>
      </c>
      <c r="V53" s="39">
        <v>46430.907174965425</v>
      </c>
      <c r="W53" s="39">
        <v>35950.64365430543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12936.092397251981</v>
      </c>
      <c r="D57" s="37">
        <v>13019.300713434175</v>
      </c>
      <c r="E57" s="37">
        <v>13103.04424718197</v>
      </c>
      <c r="F57" s="37">
        <v>13187.326441154291</v>
      </c>
      <c r="G57" s="37">
        <v>13272.150760153891</v>
      </c>
      <c r="H57" s="37">
        <v>13357.520691270242</v>
      </c>
      <c r="I57" s="37">
        <v>13443.439744022675</v>
      </c>
      <c r="J57" s="37">
        <v>13529.911450504442</v>
      </c>
      <c r="K57" s="37">
        <v>13616.939365528408</v>
      </c>
      <c r="L57" s="37">
        <v>13704.527066772804</v>
      </c>
      <c r="M57" s="37">
        <v>13792.678154928435</v>
      </c>
      <c r="N57" s="37">
        <v>13881.396253846586</v>
      </c>
      <c r="O57" s="37">
        <v>13970.685010688321</v>
      </c>
      <c r="P57" s="37">
        <v>14060.548096073966</v>
      </c>
      <c r="Q57" s="37">
        <v>14150.989204234385</v>
      </c>
      <c r="R57" s="37">
        <v>14242.012053162558</v>
      </c>
      <c r="S57" s="37">
        <v>14333.620384766778</v>
      </c>
      <c r="T57" s="37">
        <v>14425.817965024034</v>
      </c>
      <c r="U57" s="37">
        <v>19419.092397251981</v>
      </c>
      <c r="V57" s="37">
        <v>20908.300713434175</v>
      </c>
      <c r="W57" s="37">
        <v>21866.04424718197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12626.0815240542</v>
      </c>
      <c r="D58" s="37">
        <v>12789.091443589859</v>
      </c>
      <c r="E58" s="37">
        <v>12954.205914233986</v>
      </c>
      <c r="F58" s="37">
        <v>13121.452106942685</v>
      </c>
      <c r="G58" s="37">
        <v>13290.857543464605</v>
      </c>
      <c r="H58" s="37">
        <v>13462.450100869901</v>
      </c>
      <c r="I58" s="37">
        <v>13636.258016137581</v>
      </c>
      <c r="J58" s="37">
        <v>13812.309890802251</v>
      </c>
      <c r="K58" s="37">
        <v>13990.634695660439</v>
      </c>
      <c r="L58" s="37">
        <v>14171.261775538558</v>
      </c>
      <c r="M58" s="37">
        <v>14354.220854121086</v>
      </c>
      <c r="N58" s="37">
        <v>14539.54203884257</v>
      </c>
      <c r="O58" s="37">
        <v>14727.255825841508</v>
      </c>
      <c r="P58" s="37">
        <v>14917.393104978953</v>
      </c>
      <c r="Q58" s="37">
        <v>15109.985164921847</v>
      </c>
      <c r="R58" s="37">
        <v>17720.081524054171</v>
      </c>
      <c r="S58" s="37">
        <v>18268.091443589889</v>
      </c>
      <c r="T58" s="37">
        <v>18713.205914233986</v>
      </c>
      <c r="U58" s="37">
        <v>19188.452106942656</v>
      </c>
      <c r="V58" s="37">
        <v>19994.857543464634</v>
      </c>
      <c r="W58" s="37">
        <v>16996.450100869872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4130.1713568280393</v>
      </c>
      <c r="D59" s="37">
        <v>4318.6705296789587</v>
      </c>
      <c r="E59" s="37">
        <v>4515.7727204426337</v>
      </c>
      <c r="F59" s="37">
        <v>4721.8705670075142</v>
      </c>
      <c r="G59" s="37">
        <v>4937.37462707964</v>
      </c>
      <c r="H59" s="37">
        <v>5162.7141960350564</v>
      </c>
      <c r="I59" s="37">
        <v>5398.3381620987057</v>
      </c>
      <c r="J59" s="37">
        <v>5644.7159005532885</v>
      </c>
      <c r="K59" s="37">
        <v>5902.3382087593927</v>
      </c>
      <c r="L59" s="37">
        <v>6171.7182838495355</v>
      </c>
      <c r="M59" s="37">
        <v>6453.3927450438205</v>
      </c>
      <c r="N59" s="37">
        <v>6747.9227026233857</v>
      </c>
      <c r="O59" s="37">
        <v>6875.1713568280393</v>
      </c>
      <c r="P59" s="37">
        <v>7606.6705296789587</v>
      </c>
      <c r="Q59" s="37">
        <v>7809.7727204426192</v>
      </c>
      <c r="R59" s="37">
        <v>9062.8705670075142</v>
      </c>
      <c r="S59" s="37">
        <v>10007.37462707964</v>
      </c>
      <c r="T59" s="37">
        <v>9163.7141960350564</v>
      </c>
      <c r="U59" s="37">
        <v>11194.33816209872</v>
      </c>
      <c r="V59" s="37">
        <v>15325.715900553274</v>
      </c>
      <c r="W59" s="37">
        <v>12475.338208759378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3580.6604187410703</v>
      </c>
      <c r="D60" s="37">
        <v>3766.2746075227478</v>
      </c>
      <c r="E60" s="37">
        <v>3961.5106601641601</v>
      </c>
      <c r="F60" s="37">
        <v>4166.8673546129721</v>
      </c>
      <c r="G60" s="37">
        <v>4382.8693244560855</v>
      </c>
      <c r="H60" s="37">
        <v>4610.0683992237173</v>
      </c>
      <c r="I60" s="37">
        <v>4849.0450141719775</v>
      </c>
      <c r="J60" s="37">
        <v>5100.4096931458771</v>
      </c>
      <c r="K60" s="37">
        <v>5364.8046083108056</v>
      </c>
      <c r="L60" s="37">
        <v>5642.9052207374771</v>
      </c>
      <c r="M60" s="37">
        <v>5935.4220060313382</v>
      </c>
      <c r="N60" s="37">
        <v>6243.1022694152198</v>
      </c>
      <c r="O60" s="37">
        <v>6566.7320549020951</v>
      </c>
      <c r="P60" s="37">
        <v>6907.1381534356915</v>
      </c>
      <c r="Q60" s="37">
        <v>7265.190215128765</v>
      </c>
      <c r="R60" s="37">
        <v>5920.6604187410558</v>
      </c>
      <c r="S60" s="37">
        <v>6713.2746075227624</v>
      </c>
      <c r="T60" s="37">
        <v>6549.5106601641746</v>
      </c>
      <c r="U60" s="37">
        <v>7414.8673546129721</v>
      </c>
      <c r="V60" s="37">
        <v>7385.8693244560855</v>
      </c>
      <c r="W60" s="37">
        <v>6735.0683992237318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16145.75342469872</v>
      </c>
      <c r="D62" s="37">
        <v>17392.48563743601</v>
      </c>
      <c r="E62" s="37">
        <v>18735.487201586715</v>
      </c>
      <c r="F62" s="37">
        <v>20182.191780873458</v>
      </c>
      <c r="G62" s="37">
        <v>21740.607046795019</v>
      </c>
      <c r="H62" s="37">
        <v>23419.359001983423</v>
      </c>
      <c r="I62" s="37">
        <v>25227.739726091793</v>
      </c>
      <c r="J62" s="37">
        <v>27175.758808493789</v>
      </c>
      <c r="K62" s="37">
        <v>31661.353445998859</v>
      </c>
      <c r="L62" s="37">
        <v>44720.286808698205</v>
      </c>
      <c r="M62" s="37">
        <v>40882.463004393969</v>
      </c>
      <c r="N62" s="37">
        <v>47417.081762383925</v>
      </c>
      <c r="O62" s="37">
        <v>48954.428228053264</v>
      </c>
      <c r="P62" s="37">
        <v>51174.490223436267</v>
      </c>
      <c r="Q62" s="37">
        <v>55509.192672217614</v>
      </c>
      <c r="R62" s="37">
        <v>77675.209164701286</v>
      </c>
      <c r="S62" s="37">
        <v>76714.358105955529</v>
      </c>
      <c r="T62" s="37">
        <v>93540.093694463139</v>
      </c>
      <c r="U62" s="37">
        <v>87866.242039521923</v>
      </c>
      <c r="V62" s="37">
        <v>98726.49315702985</v>
      </c>
      <c r="W62" s="37">
        <v>88866.536204436794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15541.615671034335</v>
      </c>
      <c r="D63" s="37">
        <v>16082.260587375858</v>
      </c>
      <c r="E63" s="37">
        <v>16641.712874312085</v>
      </c>
      <c r="F63" s="37">
        <v>17220.626782309526</v>
      </c>
      <c r="G63" s="37">
        <v>17819.679321192089</v>
      </c>
      <c r="H63" s="37">
        <v>26783.091125623905</v>
      </c>
      <c r="I63" s="37">
        <v>26138.979539377731</v>
      </c>
      <c r="J63" s="37">
        <v>29206.535700939305</v>
      </c>
      <c r="K63" s="37">
        <v>35609.025518595532</v>
      </c>
      <c r="L63" s="37">
        <v>39139.749719739513</v>
      </c>
      <c r="M63" s="37">
        <v>43291.56200164248</v>
      </c>
      <c r="N63" s="37">
        <v>42452.302735891426</v>
      </c>
      <c r="O63" s="37">
        <v>56489.448472890421</v>
      </c>
      <c r="P63" s="37">
        <v>56636.049980173935</v>
      </c>
      <c r="Q63" s="37">
        <v>59787.445524489216</v>
      </c>
      <c r="R63" s="37">
        <v>67126.463853991474</v>
      </c>
      <c r="S63" s="37">
        <v>70725.562236523023</v>
      </c>
      <c r="T63" s="37">
        <v>90610.661204293021</v>
      </c>
      <c r="U63" s="37">
        <v>89859.952443157556</v>
      </c>
      <c r="V63" s="37">
        <v>102705.32934160973</v>
      </c>
      <c r="W63" s="37">
        <v>124387.96019148198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903635.72565520927</v>
      </c>
      <c r="D65" s="38">
        <v>912272.16642196756</v>
      </c>
      <c r="E65" s="38">
        <v>932475.87661037035</v>
      </c>
      <c r="F65" s="38">
        <v>940372.00599749945</v>
      </c>
      <c r="G65" s="38">
        <v>983205.03980035987</v>
      </c>
      <c r="H65" s="38">
        <v>1025136.0737347621</v>
      </c>
      <c r="I65" s="38">
        <v>1108210.2684817547</v>
      </c>
      <c r="J65" s="38">
        <v>1143285.4858230501</v>
      </c>
      <c r="K65" s="38">
        <v>1183126.2352292901</v>
      </c>
      <c r="L65" s="38">
        <v>1254143.0294589037</v>
      </c>
      <c r="M65" s="38">
        <v>1374850.1119255014</v>
      </c>
      <c r="N65" s="38">
        <v>1355846.9348543333</v>
      </c>
      <c r="O65" s="38">
        <v>1063152.8605205333</v>
      </c>
      <c r="P65" s="38">
        <v>1059208.2333467994</v>
      </c>
      <c r="Q65" s="38">
        <v>1259280.7960952502</v>
      </c>
      <c r="R65" s="38">
        <v>1066952.4063346386</v>
      </c>
      <c r="S65" s="38">
        <v>883395.39707674924</v>
      </c>
      <c r="T65" s="38">
        <v>848336.71539771184</v>
      </c>
      <c r="U65" s="38">
        <v>733033.489697963</v>
      </c>
      <c r="V65" s="38">
        <v>608359.84968909808</v>
      </c>
      <c r="W65" s="38">
        <v>499953.32866918482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11024.520733260229</v>
      </c>
      <c r="D66" s="39">
        <v>11214.636037723292</v>
      </c>
      <c r="E66" s="39">
        <v>11408.029836541391</v>
      </c>
      <c r="F66" s="39">
        <v>11604.758666589711</v>
      </c>
      <c r="G66" s="39">
        <v>11804.880039708718</v>
      </c>
      <c r="H66" s="39">
        <v>12008.452459517255</v>
      </c>
      <c r="I66" s="39">
        <v>12215.535438515479</v>
      </c>
      <c r="J66" s="39">
        <v>12426.189515482867</v>
      </c>
      <c r="K66" s="39">
        <v>15802.551861621643</v>
      </c>
      <c r="L66" s="39">
        <v>18161.519604557572</v>
      </c>
      <c r="M66" s="39">
        <v>18278.688472184353</v>
      </c>
      <c r="N66" s="39">
        <v>19852.656414849247</v>
      </c>
      <c r="O66" s="39">
        <v>19463.214399362565</v>
      </c>
      <c r="P66" s="39">
        <v>18218.624346270488</v>
      </c>
      <c r="Q66" s="39">
        <v>20566.250801868824</v>
      </c>
      <c r="R66" s="39">
        <v>25603.86748956755</v>
      </c>
      <c r="S66" s="39">
        <v>23709.024472735386</v>
      </c>
      <c r="T66" s="39">
        <v>26415.147639765695</v>
      </c>
      <c r="U66" s="39">
        <v>26609.422864186694</v>
      </c>
      <c r="V66" s="39">
        <v>30911.059765407059</v>
      </c>
      <c r="W66" s="39">
        <v>26904.613381077885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8759.9999999999927</v>
      </c>
      <c r="D70" s="40">
        <v>8759.9999999999964</v>
      </c>
      <c r="E70" s="40">
        <v>8759.9999999999945</v>
      </c>
      <c r="F70" s="40">
        <v>8760</v>
      </c>
      <c r="G70" s="40">
        <v>8759.9999999999964</v>
      </c>
      <c r="H70" s="40">
        <v>8759.9999999999964</v>
      </c>
      <c r="I70" s="40">
        <v>8759.9999999999964</v>
      </c>
      <c r="J70" s="40">
        <v>8759.9999999999982</v>
      </c>
      <c r="K70" s="40">
        <v>8759.9999999999964</v>
      </c>
      <c r="L70" s="40">
        <v>8759.9999999999927</v>
      </c>
      <c r="M70" s="40">
        <v>8759.9999999999945</v>
      </c>
      <c r="N70" s="40">
        <v>8759.9999999999964</v>
      </c>
      <c r="O70" s="40">
        <v>8759.9999999999982</v>
      </c>
      <c r="P70" s="40">
        <v>8759.9999999999945</v>
      </c>
      <c r="Q70" s="40">
        <v>8759.9999999999964</v>
      </c>
      <c r="R70" s="40">
        <v>8759.9999999999964</v>
      </c>
      <c r="S70" s="40">
        <v>8760</v>
      </c>
      <c r="T70" s="40">
        <v>8759.9999999999964</v>
      </c>
      <c r="U70" s="40">
        <v>8759.9999999999945</v>
      </c>
      <c r="V70" s="40">
        <v>8759.9999999999964</v>
      </c>
      <c r="W70" s="40">
        <v>8760.0000000000018</v>
      </c>
      <c r="DA70" s="58" t="s">
        <v>1008</v>
      </c>
    </row>
    <row r="71" spans="1:105" ht="12" customHeight="1" x14ac:dyDescent="0.25">
      <c r="A71" s="28" t="s">
        <v>47</v>
      </c>
      <c r="B71" s="40">
        <v>427.99863752481269</v>
      </c>
      <c r="C71" s="40">
        <v>421.69782872998354</v>
      </c>
      <c r="D71" s="40">
        <v>422.84129266733351</v>
      </c>
      <c r="E71" s="40">
        <v>424.88829880797266</v>
      </c>
      <c r="F71" s="40">
        <v>425.41040030782614</v>
      </c>
      <c r="G71" s="40">
        <v>425.84765008482469</v>
      </c>
      <c r="H71" s="40">
        <v>426.80519436671034</v>
      </c>
      <c r="I71" s="40">
        <v>425.82219259975096</v>
      </c>
      <c r="J71" s="40">
        <v>422.93618023776588</v>
      </c>
      <c r="K71" s="40">
        <v>421.410891853865</v>
      </c>
      <c r="L71" s="40">
        <v>420.26165183925804</v>
      </c>
      <c r="M71" s="40">
        <v>418.05622913622796</v>
      </c>
      <c r="N71" s="40">
        <v>417.6807541610973</v>
      </c>
      <c r="O71" s="40">
        <v>418.46461710906283</v>
      </c>
      <c r="P71" s="40">
        <v>413.73816169141213</v>
      </c>
      <c r="Q71" s="40">
        <v>416.59863524379978</v>
      </c>
      <c r="R71" s="40">
        <v>419.5013830820028</v>
      </c>
      <c r="S71" s="40">
        <v>422.97903198566843</v>
      </c>
      <c r="T71" s="40">
        <v>418.95185791918061</v>
      </c>
      <c r="U71" s="40">
        <v>412.74307395332278</v>
      </c>
      <c r="V71" s="40">
        <v>412.3833177780383</v>
      </c>
      <c r="W71" s="40">
        <v>412.41091096498684</v>
      </c>
      <c r="DA71" s="58" t="s">
        <v>1009</v>
      </c>
    </row>
    <row r="72" spans="1:105" ht="12" customHeight="1" x14ac:dyDescent="0.25">
      <c r="A72" s="28" t="s">
        <v>46</v>
      </c>
      <c r="B72" s="40">
        <v>267.30782098583956</v>
      </c>
      <c r="C72" s="40">
        <v>266.14403185929928</v>
      </c>
      <c r="D72" s="40">
        <v>263.95145197534208</v>
      </c>
      <c r="E72" s="40">
        <v>264.06718079420688</v>
      </c>
      <c r="F72" s="40">
        <v>261.34365669722217</v>
      </c>
      <c r="G72" s="40">
        <v>258.48434650298077</v>
      </c>
      <c r="H72" s="40">
        <v>255.61040520664187</v>
      </c>
      <c r="I72" s="40">
        <v>252.47444308531928</v>
      </c>
      <c r="J72" s="40">
        <v>248.51606278897319</v>
      </c>
      <c r="K72" s="40">
        <v>243.99922882535753</v>
      </c>
      <c r="L72" s="40">
        <v>239.48764033496002</v>
      </c>
      <c r="M72" s="40">
        <v>234.17038335660934</v>
      </c>
      <c r="N72" s="40">
        <v>231.80448604397853</v>
      </c>
      <c r="O72" s="40">
        <v>229.99486157466313</v>
      </c>
      <c r="P72" s="40">
        <v>225.16298382602253</v>
      </c>
      <c r="Q72" s="40">
        <v>225.22566882230828</v>
      </c>
      <c r="R72" s="40">
        <v>229.17892081852511</v>
      </c>
      <c r="S72" s="40">
        <v>232.48715814376379</v>
      </c>
      <c r="T72" s="40">
        <v>231.41510918151394</v>
      </c>
      <c r="U72" s="40">
        <v>229.61412774748197</v>
      </c>
      <c r="V72" s="40">
        <v>228.47656967219126</v>
      </c>
      <c r="W72" s="40">
        <v>230.32123847365685</v>
      </c>
      <c r="DA72" s="58" t="s">
        <v>1010</v>
      </c>
    </row>
    <row r="73" spans="1:105" ht="12" customHeight="1" x14ac:dyDescent="0.25">
      <c r="A73" s="28" t="s">
        <v>45</v>
      </c>
      <c r="B73" s="40">
        <v>477.53730685952331</v>
      </c>
      <c r="C73" s="40">
        <v>480.05940160230551</v>
      </c>
      <c r="D73" s="40">
        <v>481.76366635573618</v>
      </c>
      <c r="E73" s="40">
        <v>483.8597139342512</v>
      </c>
      <c r="F73" s="40">
        <v>485.82625260191804</v>
      </c>
      <c r="G73" s="40">
        <v>488.03179171425586</v>
      </c>
      <c r="H73" s="40">
        <v>490.29611234530734</v>
      </c>
      <c r="I73" s="40">
        <v>491.61615985361163</v>
      </c>
      <c r="J73" s="40">
        <v>490.61038612213417</v>
      </c>
      <c r="K73" s="40">
        <v>489.51121231559273</v>
      </c>
      <c r="L73" s="40">
        <v>490.06115710848809</v>
      </c>
      <c r="M73" s="40">
        <v>489.88587230939208</v>
      </c>
      <c r="N73" s="40">
        <v>490.18044151294185</v>
      </c>
      <c r="O73" s="40">
        <v>491.07038875960507</v>
      </c>
      <c r="P73" s="40">
        <v>491.13874439030081</v>
      </c>
      <c r="Q73" s="40">
        <v>491.92323136950506</v>
      </c>
      <c r="R73" s="40">
        <v>490.54632061700454</v>
      </c>
      <c r="S73" s="40">
        <v>496.35031749810264</v>
      </c>
      <c r="T73" s="40">
        <v>495.44016885840392</v>
      </c>
      <c r="U73" s="40">
        <v>492.91721421023885</v>
      </c>
      <c r="V73" s="40">
        <v>510.21120703911197</v>
      </c>
      <c r="W73" s="40">
        <v>539.7251870504449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1581.8640195844796</v>
      </c>
      <c r="C75" s="40">
        <v>1592.1496321843456</v>
      </c>
      <c r="D75" s="40">
        <v>1598.7955614981724</v>
      </c>
      <c r="E75" s="40">
        <v>1602.8053240928389</v>
      </c>
      <c r="F75" s="40">
        <v>1604.9102318274538</v>
      </c>
      <c r="G75" s="40">
        <v>1604.855303743218</v>
      </c>
      <c r="H75" s="40">
        <v>1605.0950241571634</v>
      </c>
      <c r="I75" s="40">
        <v>1601.7799925563252</v>
      </c>
      <c r="J75" s="40">
        <v>1590.3531435212872</v>
      </c>
      <c r="K75" s="40">
        <v>1578.8366312080509</v>
      </c>
      <c r="L75" s="40">
        <v>1570.8028518150718</v>
      </c>
      <c r="M75" s="40">
        <v>1561.410237575094</v>
      </c>
      <c r="N75" s="40">
        <v>1544.9691101128556</v>
      </c>
      <c r="O75" s="40">
        <v>1523.5665597728105</v>
      </c>
      <c r="P75" s="40">
        <v>1512.8684682477035</v>
      </c>
      <c r="Q75" s="40">
        <v>1520.2643156578438</v>
      </c>
      <c r="R75" s="40">
        <v>1542.3395842095529</v>
      </c>
      <c r="S75" s="40">
        <v>1560.9968384447523</v>
      </c>
      <c r="T75" s="40">
        <v>1548.7716106584605</v>
      </c>
      <c r="U75" s="40">
        <v>1630.2112089674829</v>
      </c>
      <c r="V75" s="40">
        <v>1585.5032752183636</v>
      </c>
      <c r="W75" s="40">
        <v>1649.7241301322083</v>
      </c>
      <c r="DA75" s="58" t="s">
        <v>1012</v>
      </c>
    </row>
    <row r="76" spans="1:105" ht="12" customHeight="1" x14ac:dyDescent="0.25">
      <c r="A76" s="28" t="s">
        <v>27</v>
      </c>
      <c r="B76" s="40">
        <v>707.73439725434116</v>
      </c>
      <c r="C76" s="40">
        <v>721.52153547833302</v>
      </c>
      <c r="D76" s="40">
        <v>734.11117567109693</v>
      </c>
      <c r="E76" s="40">
        <v>745.97058579245811</v>
      </c>
      <c r="F76" s="40">
        <v>757.25748205761101</v>
      </c>
      <c r="G76" s="40">
        <v>767.86111727846867</v>
      </c>
      <c r="H76" s="40">
        <v>778.96006831468128</v>
      </c>
      <c r="I76" s="40">
        <v>788.71296480572857</v>
      </c>
      <c r="J76" s="40">
        <v>794.36157362143524</v>
      </c>
      <c r="K76" s="40">
        <v>800.49474949708144</v>
      </c>
      <c r="L76" s="40">
        <v>808.56583927634927</v>
      </c>
      <c r="M76" s="40">
        <v>807.81442288515188</v>
      </c>
      <c r="N76" s="40">
        <v>810.23371617109569</v>
      </c>
      <c r="O76" s="40">
        <v>809.18992203699611</v>
      </c>
      <c r="P76" s="40">
        <v>807.89370673977407</v>
      </c>
      <c r="Q76" s="40">
        <v>803.74618048321042</v>
      </c>
      <c r="R76" s="40">
        <v>810.72265774528989</v>
      </c>
      <c r="S76" s="40">
        <v>815.49346590570315</v>
      </c>
      <c r="T76" s="40">
        <v>803.25646235325701</v>
      </c>
      <c r="U76" s="40">
        <v>840.71895311558296</v>
      </c>
      <c r="V76" s="40">
        <v>814.92035062882019</v>
      </c>
      <c r="W76" s="40">
        <v>841.39918217901993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424.31807629935327</v>
      </c>
      <c r="C78" s="41">
        <v>426.01662789590029</v>
      </c>
      <c r="D78" s="41">
        <v>427.29416892635294</v>
      </c>
      <c r="E78" s="41">
        <v>428.38754496628843</v>
      </c>
      <c r="F78" s="41">
        <v>429.57576327404109</v>
      </c>
      <c r="G78" s="41">
        <v>430.66701556855321</v>
      </c>
      <c r="H78" s="41">
        <v>432.38952726319309</v>
      </c>
      <c r="I78" s="41">
        <v>433.44598665648977</v>
      </c>
      <c r="J78" s="41">
        <v>432.17037787457986</v>
      </c>
      <c r="K78" s="41">
        <v>431.61614787349549</v>
      </c>
      <c r="L78" s="41">
        <v>432.31132581886226</v>
      </c>
      <c r="M78" s="41">
        <v>433.5134663532811</v>
      </c>
      <c r="N78" s="41">
        <v>434.41610181065306</v>
      </c>
      <c r="O78" s="41">
        <v>435.4608817671475</v>
      </c>
      <c r="P78" s="41">
        <v>436.30917810577648</v>
      </c>
      <c r="Q78" s="41">
        <v>437.72725279979397</v>
      </c>
      <c r="R78" s="41">
        <v>443.21830503521079</v>
      </c>
      <c r="S78" s="41">
        <v>447.48266847297333</v>
      </c>
      <c r="T78" s="41">
        <v>446.43240096684201</v>
      </c>
      <c r="U78" s="41">
        <v>473.2349321001264</v>
      </c>
      <c r="V78" s="41">
        <v>463.80343635923572</v>
      </c>
      <c r="W78" s="41">
        <v>483.31026715591349</v>
      </c>
      <c r="DA78" s="59" t="s">
        <v>1014</v>
      </c>
    </row>
    <row r="79" spans="1:105" ht="12" customHeight="1" x14ac:dyDescent="0.25">
      <c r="A79" s="32" t="s">
        <v>25</v>
      </c>
      <c r="B79" s="42">
        <v>37.621876636722902</v>
      </c>
      <c r="C79" s="42">
        <v>37.714540516652569</v>
      </c>
      <c r="D79" s="42">
        <v>37.732757312821938</v>
      </c>
      <c r="E79" s="42">
        <v>37.702474612358962</v>
      </c>
      <c r="F79" s="42">
        <v>37.652137304461448</v>
      </c>
      <c r="G79" s="42">
        <v>37.567959293052077</v>
      </c>
      <c r="H79" s="42">
        <v>37.515738707556281</v>
      </c>
      <c r="I79" s="42">
        <v>37.384666021807924</v>
      </c>
      <c r="J79" s="42">
        <v>37.034720198504473</v>
      </c>
      <c r="K79" s="42">
        <v>36.731357097135351</v>
      </c>
      <c r="L79" s="42">
        <v>36.519304061077996</v>
      </c>
      <c r="M79" s="42">
        <v>36.375516063342566</v>
      </c>
      <c r="N79" s="42">
        <v>36.199604231121796</v>
      </c>
      <c r="O79" s="42">
        <v>36.029070363759161</v>
      </c>
      <c r="P79" s="42">
        <v>35.836230319271721</v>
      </c>
      <c r="Q79" s="42">
        <v>35.68424853209028</v>
      </c>
      <c r="R79" s="42">
        <v>36.409792409505386</v>
      </c>
      <c r="S79" s="42">
        <v>37.264991765047917</v>
      </c>
      <c r="T79" s="42">
        <v>37.233440077450332</v>
      </c>
      <c r="U79" s="42">
        <v>39.380480036116033</v>
      </c>
      <c r="V79" s="42">
        <v>38.445258365448232</v>
      </c>
      <c r="W79" s="42">
        <v>40.114262688448079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58.620214854251635</v>
      </c>
      <c r="C83" s="29">
        <v>57.659026632328192</v>
      </c>
      <c r="D83" s="29">
        <v>56.474357132579783</v>
      </c>
      <c r="E83" s="29">
        <v>55.214931348703786</v>
      </c>
      <c r="F83" s="29">
        <v>53.870597040591726</v>
      </c>
      <c r="G83" s="29">
        <v>52.458125915203446</v>
      </c>
      <c r="H83" s="29">
        <v>51.177956471992388</v>
      </c>
      <c r="I83" s="29">
        <v>49.474051847291925</v>
      </c>
      <c r="J83" s="29">
        <v>47.374590758826322</v>
      </c>
      <c r="K83" s="29">
        <v>45.760256542713996</v>
      </c>
      <c r="L83" s="29">
        <v>44.262312820001732</v>
      </c>
      <c r="M83" s="29">
        <v>42.693360508183183</v>
      </c>
      <c r="N83" s="29">
        <v>41.129748046759929</v>
      </c>
      <c r="O83" s="29">
        <v>39.872049627309671</v>
      </c>
      <c r="P83" s="29">
        <v>38.522880109540544</v>
      </c>
      <c r="Q83" s="29">
        <v>37.239124407305162</v>
      </c>
      <c r="R83" s="29">
        <v>36.08519291617106</v>
      </c>
      <c r="S83" s="29">
        <v>34.769727001658623</v>
      </c>
      <c r="T83" s="29">
        <v>33.388484899743233</v>
      </c>
      <c r="U83" s="29">
        <v>32.252937163784907</v>
      </c>
      <c r="V83" s="29">
        <v>31.193707385055358</v>
      </c>
      <c r="W83" s="29">
        <v>30.159127457037041</v>
      </c>
      <c r="DA83" s="58" t="s">
        <v>1016</v>
      </c>
    </row>
    <row r="84" spans="1:105" ht="12" customHeight="1" x14ac:dyDescent="0.25">
      <c r="A84" s="28" t="s">
        <v>47</v>
      </c>
      <c r="B84" s="29">
        <v>792.14734012258748</v>
      </c>
      <c r="C84" s="29">
        <v>785.00346842222905</v>
      </c>
      <c r="D84" s="29">
        <v>775.39798649308909</v>
      </c>
      <c r="E84" s="29">
        <v>764.69768054692929</v>
      </c>
      <c r="F84" s="29">
        <v>752.77760186825196</v>
      </c>
      <c r="G84" s="29">
        <v>739.04566135460846</v>
      </c>
      <c r="H84" s="29">
        <v>725.81157764207114</v>
      </c>
      <c r="I84" s="29">
        <v>708.70589295167304</v>
      </c>
      <c r="J84" s="29">
        <v>685.24328227039371</v>
      </c>
      <c r="K84" s="29">
        <v>666.23809330142979</v>
      </c>
      <c r="L84" s="29">
        <v>646.69791903659291</v>
      </c>
      <c r="M84" s="29">
        <v>626.26073091448995</v>
      </c>
      <c r="N84" s="29">
        <v>606.43320273797917</v>
      </c>
      <c r="O84" s="29">
        <v>588.84183453490107</v>
      </c>
      <c r="P84" s="29">
        <v>570.29282205668824</v>
      </c>
      <c r="Q84" s="29">
        <v>551.69105136595977</v>
      </c>
      <c r="R84" s="29">
        <v>534.43494490115518</v>
      </c>
      <c r="S84" s="29">
        <v>516.51666801913063</v>
      </c>
      <c r="T84" s="29">
        <v>497.43924468929976</v>
      </c>
      <c r="U84" s="29">
        <v>480.00650499702016</v>
      </c>
      <c r="V84" s="29">
        <v>463.34010437886394</v>
      </c>
      <c r="W84" s="29">
        <v>450.15829581271078</v>
      </c>
      <c r="DA84" s="58" t="s">
        <v>1017</v>
      </c>
    </row>
    <row r="85" spans="1:105" ht="12" customHeight="1" x14ac:dyDescent="0.25">
      <c r="A85" s="28" t="s">
        <v>46</v>
      </c>
      <c r="B85" s="29">
        <v>1840.5546359072243</v>
      </c>
      <c r="C85" s="29">
        <v>1835.9182452991679</v>
      </c>
      <c r="D85" s="29">
        <v>1827.7163832443266</v>
      </c>
      <c r="E85" s="29">
        <v>1818.7319116613955</v>
      </c>
      <c r="F85" s="29">
        <v>1806.7365888806169</v>
      </c>
      <c r="G85" s="29">
        <v>1794.4369116009696</v>
      </c>
      <c r="H85" s="29">
        <v>1783.438788934069</v>
      </c>
      <c r="I85" s="29">
        <v>1771.0509322476182</v>
      </c>
      <c r="J85" s="29">
        <v>1755.7425913162851</v>
      </c>
      <c r="K85" s="29">
        <v>1742.5634217481343</v>
      </c>
      <c r="L85" s="29">
        <v>1728.8777858007529</v>
      </c>
      <c r="M85" s="29">
        <v>1712.156672609224</v>
      </c>
      <c r="N85" s="29">
        <v>1689.5986074727418</v>
      </c>
      <c r="O85" s="29">
        <v>1665.5709533175266</v>
      </c>
      <c r="P85" s="29">
        <v>1629.010273759716</v>
      </c>
      <c r="Q85" s="29">
        <v>1582.0456664283272</v>
      </c>
      <c r="R85" s="29">
        <v>1529.8031373016397</v>
      </c>
      <c r="S85" s="29">
        <v>1465.867770714194</v>
      </c>
      <c r="T85" s="29">
        <v>1404.5833457876975</v>
      </c>
      <c r="U85" s="29">
        <v>1338.0533787826298</v>
      </c>
      <c r="V85" s="29">
        <v>1254.5156687193098</v>
      </c>
      <c r="W85" s="29">
        <v>1187.3108776878717</v>
      </c>
      <c r="DA85" s="58" t="s">
        <v>1018</v>
      </c>
    </row>
    <row r="86" spans="1:105" ht="12" customHeight="1" x14ac:dyDescent="0.25">
      <c r="A86" s="28" t="s">
        <v>45</v>
      </c>
      <c r="B86" s="29">
        <v>780.37134086037929</v>
      </c>
      <c r="C86" s="29">
        <v>774.55035059607189</v>
      </c>
      <c r="D86" s="29">
        <v>767.07406251405394</v>
      </c>
      <c r="E86" s="29">
        <v>759.61936766091469</v>
      </c>
      <c r="F86" s="29">
        <v>751.03860149605111</v>
      </c>
      <c r="G86" s="29">
        <v>742.01677552745832</v>
      </c>
      <c r="H86" s="29">
        <v>732.97069920509728</v>
      </c>
      <c r="I86" s="29">
        <v>720.38248288989541</v>
      </c>
      <c r="J86" s="29">
        <v>702.62335543994232</v>
      </c>
      <c r="K86" s="29">
        <v>687.61628655888319</v>
      </c>
      <c r="L86" s="29">
        <v>671.50772399305754</v>
      </c>
      <c r="M86" s="29">
        <v>654.64547535328575</v>
      </c>
      <c r="N86" s="29">
        <v>637.47261302451591</v>
      </c>
      <c r="O86" s="29">
        <v>620.48290856501683</v>
      </c>
      <c r="P86" s="29">
        <v>603.75474391837201</v>
      </c>
      <c r="Q86" s="29">
        <v>586.5959523380817</v>
      </c>
      <c r="R86" s="29">
        <v>576.1346873220582</v>
      </c>
      <c r="S86" s="29">
        <v>564.32479929535657</v>
      </c>
      <c r="T86" s="29">
        <v>553.29614707536405</v>
      </c>
      <c r="U86" s="29">
        <v>542.28274852611685</v>
      </c>
      <c r="V86" s="29">
        <v>531.87980940492423</v>
      </c>
      <c r="W86" s="29">
        <v>522.96120763523743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440.85127812788721</v>
      </c>
      <c r="C88" s="29">
        <v>435.51881987788232</v>
      </c>
      <c r="D88" s="29">
        <v>428.65220194262866</v>
      </c>
      <c r="E88" s="29">
        <v>422.58676141579144</v>
      </c>
      <c r="F88" s="29">
        <v>415.24750288768087</v>
      </c>
      <c r="G88" s="29">
        <v>406.40834989172009</v>
      </c>
      <c r="H88" s="29">
        <v>396.68346652588593</v>
      </c>
      <c r="I88" s="29">
        <v>385.06273748453617</v>
      </c>
      <c r="J88" s="29">
        <v>370.45909809389718</v>
      </c>
      <c r="K88" s="29">
        <v>356.20718886825711</v>
      </c>
      <c r="L88" s="29">
        <v>338.34390866009068</v>
      </c>
      <c r="M88" s="29">
        <v>321.87573555164619</v>
      </c>
      <c r="N88" s="29">
        <v>302.93420920421386</v>
      </c>
      <c r="O88" s="29">
        <v>285.603171537187</v>
      </c>
      <c r="P88" s="29">
        <v>263.82992876815672</v>
      </c>
      <c r="Q88" s="29">
        <v>243.65411270302675</v>
      </c>
      <c r="R88" s="29">
        <v>221.94518872237833</v>
      </c>
      <c r="S88" s="29">
        <v>204.16273136222526</v>
      </c>
      <c r="T88" s="29">
        <v>187.83916257371203</v>
      </c>
      <c r="U88" s="29">
        <v>175.39630603864651</v>
      </c>
      <c r="V88" s="29">
        <v>165.23154507673314</v>
      </c>
      <c r="W88" s="29">
        <v>158.47269247158664</v>
      </c>
      <c r="DA88" s="58" t="s">
        <v>1020</v>
      </c>
    </row>
    <row r="89" spans="1:105" ht="12" customHeight="1" x14ac:dyDescent="0.25">
      <c r="A89" s="28" t="s">
        <v>27</v>
      </c>
      <c r="B89" s="29">
        <v>392.87447835306659</v>
      </c>
      <c r="C89" s="29">
        <v>385.08555870952529</v>
      </c>
      <c r="D89" s="29">
        <v>376.11631387373194</v>
      </c>
      <c r="E89" s="29">
        <v>365.98029943381175</v>
      </c>
      <c r="F89" s="29">
        <v>353.8342667516801</v>
      </c>
      <c r="G89" s="29">
        <v>340.99811267084857</v>
      </c>
      <c r="H89" s="29">
        <v>327.59864654685629</v>
      </c>
      <c r="I89" s="29">
        <v>314.1016583683496</v>
      </c>
      <c r="J89" s="29">
        <v>297.27340239128023</v>
      </c>
      <c r="K89" s="29">
        <v>279.72582178116505</v>
      </c>
      <c r="L89" s="29">
        <v>260.72837161919415</v>
      </c>
      <c r="M89" s="29">
        <v>243.13713348858226</v>
      </c>
      <c r="N89" s="29">
        <v>228.73463134575812</v>
      </c>
      <c r="O89" s="29">
        <v>212.85333299665515</v>
      </c>
      <c r="P89" s="29">
        <v>200.05537813789655</v>
      </c>
      <c r="Q89" s="29">
        <v>188.84167669094739</v>
      </c>
      <c r="R89" s="29">
        <v>179.78884192048545</v>
      </c>
      <c r="S89" s="29">
        <v>173.20165112652674</v>
      </c>
      <c r="T89" s="29">
        <v>168.18734546845479</v>
      </c>
      <c r="U89" s="29">
        <v>165.2053656335849</v>
      </c>
      <c r="V89" s="29">
        <v>163.6171936606475</v>
      </c>
      <c r="W89" s="29">
        <v>161.77007875878542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67.42815255853462</v>
      </c>
      <c r="C91" s="31">
        <v>66.585274808411057</v>
      </c>
      <c r="D91" s="31">
        <v>65.47756514226819</v>
      </c>
      <c r="E91" s="31">
        <v>64.048742870385055</v>
      </c>
      <c r="F91" s="31">
        <v>62.424825661291891</v>
      </c>
      <c r="G91" s="31">
        <v>60.897045526271668</v>
      </c>
      <c r="H91" s="31">
        <v>59.45852106581026</v>
      </c>
      <c r="I91" s="31">
        <v>57.877023133703922</v>
      </c>
      <c r="J91" s="31">
        <v>56.113879439445441</v>
      </c>
      <c r="K91" s="31">
        <v>54.379630705669911</v>
      </c>
      <c r="L91" s="31">
        <v>51.907719618719916</v>
      </c>
      <c r="M91" s="31">
        <v>48.925401685129991</v>
      </c>
      <c r="N91" s="31">
        <v>45.560199289993129</v>
      </c>
      <c r="O91" s="31">
        <v>42.948630724389673</v>
      </c>
      <c r="P91" s="31">
        <v>40.032630030982887</v>
      </c>
      <c r="Q91" s="31">
        <v>36.575602562608417</v>
      </c>
      <c r="R91" s="31">
        <v>33.456136809685958</v>
      </c>
      <c r="S91" s="31">
        <v>30.501496774939024</v>
      </c>
      <c r="T91" s="31">
        <v>27.462777973984092</v>
      </c>
      <c r="U91" s="31">
        <v>24.765735037390016</v>
      </c>
      <c r="V91" s="31">
        <v>22.602314879964471</v>
      </c>
      <c r="W91" s="31">
        <v>20.73543632860374</v>
      </c>
      <c r="DA91" s="59" t="s">
        <v>1022</v>
      </c>
    </row>
    <row r="92" spans="1:105" ht="12" customHeight="1" x14ac:dyDescent="0.25">
      <c r="A92" s="32" t="s">
        <v>25</v>
      </c>
      <c r="B92" s="33">
        <v>9447.5612238584981</v>
      </c>
      <c r="C92" s="33">
        <v>9336.6697868062893</v>
      </c>
      <c r="D92" s="33">
        <v>9224.5984558456748</v>
      </c>
      <c r="E92" s="33">
        <v>9125.2750906841138</v>
      </c>
      <c r="F92" s="33">
        <v>9032.476656434048</v>
      </c>
      <c r="G92" s="33">
        <v>8950.5071503698455</v>
      </c>
      <c r="H92" s="33">
        <v>8877.9043970411803</v>
      </c>
      <c r="I92" s="33">
        <v>8809.4955983416603</v>
      </c>
      <c r="J92" s="33">
        <v>8746.8703072716726</v>
      </c>
      <c r="K92" s="33">
        <v>8741.6827593714715</v>
      </c>
      <c r="L92" s="33">
        <v>8717.828574842446</v>
      </c>
      <c r="M92" s="33">
        <v>8684.0389829122196</v>
      </c>
      <c r="N92" s="33">
        <v>8613.145629266246</v>
      </c>
      <c r="O92" s="33">
        <v>8517.9983492049469</v>
      </c>
      <c r="P92" s="33">
        <v>8383.0884528021306</v>
      </c>
      <c r="Q92" s="33">
        <v>8245.8383880866568</v>
      </c>
      <c r="R92" s="33">
        <v>8060.2575792380867</v>
      </c>
      <c r="S92" s="33">
        <v>7876.6990466033412</v>
      </c>
      <c r="T92" s="33">
        <v>7686.9000861260638</v>
      </c>
      <c r="U92" s="33">
        <v>7502.9187672013386</v>
      </c>
      <c r="V92" s="33">
        <v>7318.4314487383217</v>
      </c>
      <c r="W92" s="33">
        <v>7188.3782443232449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46.121659610729651</v>
      </c>
      <c r="D96" s="29">
        <v>43.503216301894049</v>
      </c>
      <c r="E96" s="29">
        <v>42.257174084930206</v>
      </c>
      <c r="F96" s="29">
        <v>40.972115159331288</v>
      </c>
      <c r="G96" s="29">
        <v>39.444398977327843</v>
      </c>
      <c r="H96" s="29">
        <v>38.321878212676921</v>
      </c>
      <c r="I96" s="29">
        <v>36.900953727379111</v>
      </c>
      <c r="J96" s="29">
        <v>36.000300531285106</v>
      </c>
      <c r="K96" s="29">
        <v>34.611352177047522</v>
      </c>
      <c r="L96" s="29">
        <v>32.903131014813845</v>
      </c>
      <c r="M96" s="29">
        <v>31.692801202219751</v>
      </c>
      <c r="N96" s="29">
        <v>29.9456503253211</v>
      </c>
      <c r="O96" s="29">
        <v>28.635522012968572</v>
      </c>
      <c r="P96" s="29">
        <v>26.533751208243487</v>
      </c>
      <c r="Q96" s="29">
        <v>24.916644638775384</v>
      </c>
      <c r="R96" s="29">
        <v>24.238548958361104</v>
      </c>
      <c r="S96" s="29">
        <v>23.766553265867788</v>
      </c>
      <c r="T96" s="29">
        <v>23.296937205650529</v>
      </c>
      <c r="U96" s="29">
        <v>22.813695038374725</v>
      </c>
      <c r="V96" s="29">
        <v>22.792256439874794</v>
      </c>
      <c r="W96" s="29">
        <v>22.555243209124193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706.43860961706059</v>
      </c>
      <c r="D97" s="29">
        <v>675.33895010469291</v>
      </c>
      <c r="E97" s="29">
        <v>659.00272981742444</v>
      </c>
      <c r="F97" s="29">
        <v>640.65064842336574</v>
      </c>
      <c r="G97" s="29">
        <v>616.45245283510928</v>
      </c>
      <c r="H97" s="29">
        <v>594.12397786045904</v>
      </c>
      <c r="I97" s="29">
        <v>569.4311750955045</v>
      </c>
      <c r="J97" s="29">
        <v>545.98429382052984</v>
      </c>
      <c r="K97" s="29">
        <v>525.73618630177339</v>
      </c>
      <c r="L97" s="29">
        <v>499.38206052732744</v>
      </c>
      <c r="M97" s="29">
        <v>483.61598330887443</v>
      </c>
      <c r="N97" s="29">
        <v>472.84757555623014</v>
      </c>
      <c r="O97" s="29">
        <v>458.96706331690183</v>
      </c>
      <c r="P97" s="29">
        <v>439.38216320160092</v>
      </c>
      <c r="Q97" s="29">
        <v>420.21333515705157</v>
      </c>
      <c r="R97" s="29">
        <v>408.14276996763948</v>
      </c>
      <c r="S97" s="29">
        <v>401.62976830870173</v>
      </c>
      <c r="T97" s="29">
        <v>384.66090515251875</v>
      </c>
      <c r="U97" s="29">
        <v>377.95997216870404</v>
      </c>
      <c r="V97" s="29">
        <v>371.64959843185306</v>
      </c>
      <c r="W97" s="29">
        <v>368.94076396520529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1795.4731832332104</v>
      </c>
      <c r="D98" s="29">
        <v>1762.9245281198857</v>
      </c>
      <c r="E98" s="29">
        <v>1750.662529353121</v>
      </c>
      <c r="F98" s="29">
        <v>1727.1639969278174</v>
      </c>
      <c r="G98" s="29">
        <v>1721.6023924205513</v>
      </c>
      <c r="H98" s="29">
        <v>1716.1904364730315</v>
      </c>
      <c r="I98" s="29">
        <v>1708.4651393172835</v>
      </c>
      <c r="J98" s="29">
        <v>1694.4453042392156</v>
      </c>
      <c r="K98" s="29">
        <v>1680.8313461088469</v>
      </c>
      <c r="L98" s="29">
        <v>1666.4410615137001</v>
      </c>
      <c r="M98" s="29">
        <v>1620.8737099364894</v>
      </c>
      <c r="N98" s="29">
        <v>1546.2643048022874</v>
      </c>
      <c r="O98" s="29">
        <v>1432.2122709888208</v>
      </c>
      <c r="P98" s="29">
        <v>1286.2397371753063</v>
      </c>
      <c r="Q98" s="29">
        <v>1106.0136882117251</v>
      </c>
      <c r="R98" s="29">
        <v>1044.3102375204271</v>
      </c>
      <c r="S98" s="29">
        <v>1013.8321342595694</v>
      </c>
      <c r="T98" s="29">
        <v>995.44098565156924</v>
      </c>
      <c r="U98" s="29">
        <v>970.91818098783699</v>
      </c>
      <c r="V98" s="29">
        <v>958.90705097943703</v>
      </c>
      <c r="W98" s="29">
        <v>941.46993607126876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701.04658242490473</v>
      </c>
      <c r="D99" s="29">
        <v>684.68086666344686</v>
      </c>
      <c r="E99" s="29">
        <v>676.98312266466064</v>
      </c>
      <c r="F99" s="29">
        <v>667.74771663087301</v>
      </c>
      <c r="G99" s="29">
        <v>655.4943086135612</v>
      </c>
      <c r="H99" s="29">
        <v>641.21789216223522</v>
      </c>
      <c r="I99" s="29">
        <v>617.78569310959404</v>
      </c>
      <c r="J99" s="29">
        <v>599.95454691881071</v>
      </c>
      <c r="K99" s="29">
        <v>578.39209438383455</v>
      </c>
      <c r="L99" s="29">
        <v>557.373459121569</v>
      </c>
      <c r="M99" s="29">
        <v>541.40873836221442</v>
      </c>
      <c r="N99" s="29">
        <v>531.67483135166617</v>
      </c>
      <c r="O99" s="29">
        <v>509.24642414623111</v>
      </c>
      <c r="P99" s="29">
        <v>504.26368825717731</v>
      </c>
      <c r="Q99" s="29">
        <v>503.76485515037433</v>
      </c>
      <c r="R99" s="29">
        <v>498.74572282619579</v>
      </c>
      <c r="S99" s="29">
        <v>491.9042483738138</v>
      </c>
      <c r="T99" s="29">
        <v>491.83155304477333</v>
      </c>
      <c r="U99" s="29">
        <v>484.73948537923297</v>
      </c>
      <c r="V99" s="29">
        <v>476.47719608609589</v>
      </c>
      <c r="W99" s="29">
        <v>471.89651453804561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409.60316516960819</v>
      </c>
      <c r="D101" s="29">
        <v>404.90849057788517</v>
      </c>
      <c r="E101" s="29">
        <v>399.37602833359563</v>
      </c>
      <c r="F101" s="29">
        <v>389.77024795355555</v>
      </c>
      <c r="G101" s="29">
        <v>374.35383575061564</v>
      </c>
      <c r="H101" s="29">
        <v>361.88941144817028</v>
      </c>
      <c r="I101" s="29">
        <v>344.00945559719378</v>
      </c>
      <c r="J101" s="29">
        <v>329.7545850328267</v>
      </c>
      <c r="K101" s="29">
        <v>304.30565723829193</v>
      </c>
      <c r="L101" s="29">
        <v>285.55911417843737</v>
      </c>
      <c r="M101" s="29">
        <v>265.74777157592331</v>
      </c>
      <c r="N101" s="29">
        <v>241.25724199772247</v>
      </c>
      <c r="O101" s="29">
        <v>219.39876871910428</v>
      </c>
      <c r="P101" s="29">
        <v>197.5153380915288</v>
      </c>
      <c r="Q101" s="29">
        <v>176.96117623468581</v>
      </c>
      <c r="R101" s="29">
        <v>158.6367265239011</v>
      </c>
      <c r="S101" s="29">
        <v>154.92345142225392</v>
      </c>
      <c r="T101" s="29">
        <v>150.6535417196298</v>
      </c>
      <c r="U101" s="29">
        <v>146.61859245901803</v>
      </c>
      <c r="V101" s="29">
        <v>144.88526688647863</v>
      </c>
      <c r="W101" s="29">
        <v>143.22599209686319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365.378702403803</v>
      </c>
      <c r="D102" s="29">
        <v>353.98425828555787</v>
      </c>
      <c r="E102" s="29">
        <v>345.00200314412353</v>
      </c>
      <c r="F102" s="29">
        <v>332.74858648498184</v>
      </c>
      <c r="G102" s="29">
        <v>320.15959585727268</v>
      </c>
      <c r="H102" s="29">
        <v>302.41576029207107</v>
      </c>
      <c r="I102" s="29">
        <v>283.53332038896849</v>
      </c>
      <c r="J102" s="29">
        <v>265.43879869626289</v>
      </c>
      <c r="K102" s="29">
        <v>245.83536319033857</v>
      </c>
      <c r="L102" s="29">
        <v>224.00756846172081</v>
      </c>
      <c r="M102" s="29">
        <v>213.58352594430809</v>
      </c>
      <c r="N102" s="29">
        <v>204.10058285055217</v>
      </c>
      <c r="O102" s="29">
        <v>191.16904965818404</v>
      </c>
      <c r="P102" s="29">
        <v>179.79006274606616</v>
      </c>
      <c r="Q102" s="29">
        <v>168.02937040313276</v>
      </c>
      <c r="R102" s="29">
        <v>167.38427318358268</v>
      </c>
      <c r="S102" s="29">
        <v>166.13020990963267</v>
      </c>
      <c r="T102" s="29">
        <v>164.10664732152028</v>
      </c>
      <c r="U102" s="29">
        <v>161.92584423299638</v>
      </c>
      <c r="V102" s="29">
        <v>159.84946376369768</v>
      </c>
      <c r="W102" s="29">
        <v>157.91540255274012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64.257100537663987</v>
      </c>
      <c r="D104" s="31">
        <v>63.164903149902734</v>
      </c>
      <c r="E104" s="31">
        <v>61.554869635125385</v>
      </c>
      <c r="F104" s="31">
        <v>59.915089095352869</v>
      </c>
      <c r="G104" s="31">
        <v>58.528982254456906</v>
      </c>
      <c r="H104" s="31">
        <v>57.004466380643514</v>
      </c>
      <c r="I104" s="31">
        <v>55.584448914663305</v>
      </c>
      <c r="J104" s="31">
        <v>53.490045521343497</v>
      </c>
      <c r="K104" s="31">
        <v>51.447748523894241</v>
      </c>
      <c r="L104" s="31">
        <v>46.851490411061903</v>
      </c>
      <c r="M104" s="31">
        <v>42.937951322165297</v>
      </c>
      <c r="N104" s="31">
        <v>38.472010936122963</v>
      </c>
      <c r="O104" s="31">
        <v>35.377027097534068</v>
      </c>
      <c r="P104" s="31">
        <v>30.429410336871115</v>
      </c>
      <c r="Q104" s="31">
        <v>27.37499256796842</v>
      </c>
      <c r="R104" s="31">
        <v>23.644082738327604</v>
      </c>
      <c r="S104" s="31">
        <v>18.885338507608889</v>
      </c>
      <c r="T104" s="31">
        <v>14.895867222695287</v>
      </c>
      <c r="U104" s="31">
        <v>12.005739306681416</v>
      </c>
      <c r="V104" s="31">
        <v>10.794783439633333</v>
      </c>
      <c r="W104" s="31">
        <v>10.229066106235077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8756.4610124478768</v>
      </c>
      <c r="D105" s="33">
        <v>8754.5440376823371</v>
      </c>
      <c r="E105" s="33">
        <v>8753.5195885852809</v>
      </c>
      <c r="F105" s="33">
        <v>8750.1694995404596</v>
      </c>
      <c r="G105" s="33">
        <v>8744.2822688791366</v>
      </c>
      <c r="H105" s="33">
        <v>8742.4597276814366</v>
      </c>
      <c r="I105" s="33">
        <v>8741.3680771552154</v>
      </c>
      <c r="J105" s="33">
        <v>8737.7281098976564</v>
      </c>
      <c r="K105" s="33">
        <v>8717.4113955551184</v>
      </c>
      <c r="L105" s="33">
        <v>8595.1038668695601</v>
      </c>
      <c r="M105" s="33">
        <v>8513.2187816217975</v>
      </c>
      <c r="N105" s="33">
        <v>8287.3210868330734</v>
      </c>
      <c r="O105" s="33">
        <v>8004.4741772608095</v>
      </c>
      <c r="P105" s="33">
        <v>7669.4975818162466</v>
      </c>
      <c r="Q105" s="33">
        <v>7589.6677917399647</v>
      </c>
      <c r="R105" s="33">
        <v>7468.864704985438</v>
      </c>
      <c r="S105" s="33">
        <v>7321.2414231324428</v>
      </c>
      <c r="T105" s="33">
        <v>7161.6879569753364</v>
      </c>
      <c r="U105" s="33">
        <v>7003.9528145057384</v>
      </c>
      <c r="V105" s="33">
        <v>6851.8812612528754</v>
      </c>
      <c r="W105" s="33">
        <v>6730.9441547388788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1.1245349251766599</v>
      </c>
      <c r="C109" s="43">
        <f>C31/RES_summary!C$6</f>
        <v>1.1277947994175919</v>
      </c>
      <c r="D109" s="43">
        <f>D31/RES_summary!D$6</f>
        <v>1.1348679909698676</v>
      </c>
      <c r="E109" s="43">
        <f>E31/RES_summary!E$6</f>
        <v>1.1442934759503789</v>
      </c>
      <c r="F109" s="43">
        <f>F31/RES_summary!F$6</f>
        <v>1.1561011769188083</v>
      </c>
      <c r="G109" s="43">
        <f>G31/RES_summary!G$6</f>
        <v>1.1678664222844368</v>
      </c>
      <c r="H109" s="43">
        <f>H31/RES_summary!H$6</f>
        <v>1.1831597187722318</v>
      </c>
      <c r="I109" s="43">
        <f>I31/RES_summary!I$6</f>
        <v>1.2145483304720202</v>
      </c>
      <c r="J109" s="43">
        <f>J31/RES_summary!J$6</f>
        <v>1.2497706471722783</v>
      </c>
      <c r="K109" s="43">
        <f>K31/RES_summary!K$6</f>
        <v>1.2822952791139948</v>
      </c>
      <c r="L109" s="43">
        <f>L31/RES_summary!L$6</f>
        <v>1.3069799091574095</v>
      </c>
      <c r="M109" s="43">
        <f>M31/RES_summary!M$6</f>
        <v>1.3374496599986796</v>
      </c>
      <c r="N109" s="43">
        <f>N31/RES_summary!N$6</f>
        <v>1.369629974774659</v>
      </c>
      <c r="O109" s="43">
        <f>O31/RES_summary!O$6</f>
        <v>1.3923280507636875</v>
      </c>
      <c r="P109" s="43">
        <f>P31/RES_summary!P$6</f>
        <v>1.4186340240451274</v>
      </c>
      <c r="Q109" s="43">
        <f>Q31/RES_summary!Q$6</f>
        <v>1.4432586189439578</v>
      </c>
      <c r="R109" s="43">
        <f>R31/RES_summary!R$6</f>
        <v>1.4546041962294749</v>
      </c>
      <c r="S109" s="43">
        <f>S31/RES_summary!S$6</f>
        <v>1.465757322751422</v>
      </c>
      <c r="T109" s="43">
        <f>T31/RES_summary!T$6</f>
        <v>1.4763835797553428</v>
      </c>
      <c r="U109" s="43">
        <f>U31/RES_summary!U$6</f>
        <v>1.4854809081558475</v>
      </c>
      <c r="V109" s="43">
        <f>V31/RES_summary!V$6</f>
        <v>1.4937817002625109</v>
      </c>
      <c r="W109" s="43">
        <f>W31/RES_summary!W$6</f>
        <v>1.5019138085958013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0.94844639869824754</v>
      </c>
      <c r="C110" s="43">
        <f>C32/RES_summary!C$6</f>
        <v>0.94952612350266641</v>
      </c>
      <c r="D110" s="43">
        <f>D32/RES_summary!D$6</f>
        <v>0.9504127188891891</v>
      </c>
      <c r="E110" s="43">
        <f>E32/RES_summary!E$6</f>
        <v>0.9515904124614194</v>
      </c>
      <c r="F110" s="43">
        <f>F32/RES_summary!F$6</f>
        <v>0.95206188555479176</v>
      </c>
      <c r="G110" s="43">
        <f>G32/RES_summary!G$6</f>
        <v>0.95311486636186027</v>
      </c>
      <c r="H110" s="43">
        <f>H32/RES_summary!H$6</f>
        <v>0.95440978335605364</v>
      </c>
      <c r="I110" s="43">
        <f>I32/RES_summary!I$6</f>
        <v>0.95610809976659406</v>
      </c>
      <c r="J110" s="43">
        <f>J32/RES_summary!J$6</f>
        <v>0.95774490186588457</v>
      </c>
      <c r="K110" s="43">
        <f>K32/RES_summary!K$6</f>
        <v>0.95965362456650627</v>
      </c>
      <c r="L110" s="43">
        <f>L32/RES_summary!L$6</f>
        <v>0.962029838558767</v>
      </c>
      <c r="M110" s="43">
        <f>M32/RES_summary!M$6</f>
        <v>0.96461015382584014</v>
      </c>
      <c r="N110" s="43">
        <f>N32/RES_summary!N$6</f>
        <v>0.96672183036359838</v>
      </c>
      <c r="O110" s="43">
        <f>O32/RES_summary!O$6</f>
        <v>0.96873824176524981</v>
      </c>
      <c r="P110" s="43">
        <f>P32/RES_summary!P$6</f>
        <v>0.97071597247282415</v>
      </c>
      <c r="Q110" s="43">
        <f>Q32/RES_summary!Q$6</f>
        <v>0.97231116792385963</v>
      </c>
      <c r="R110" s="43">
        <f>R32/RES_summary!R$6</f>
        <v>0.9737703983377255</v>
      </c>
      <c r="S110" s="43">
        <f>S32/RES_summary!S$6</f>
        <v>0.975190045998793</v>
      </c>
      <c r="T110" s="43">
        <f>T32/RES_summary!T$6</f>
        <v>0.97657486158846551</v>
      </c>
      <c r="U110" s="43">
        <f>U32/RES_summary!U$6</f>
        <v>0.97790540194070508</v>
      </c>
      <c r="V110" s="43">
        <f>V32/RES_summary!V$6</f>
        <v>0.97921888177509597</v>
      </c>
      <c r="W110" s="43">
        <f>W32/RES_summary!W$6</f>
        <v>0.98066644883479392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0.29300856560411737</v>
      </c>
      <c r="C111" s="43">
        <f>C33/RES_summary!C$6</f>
        <v>0.29857345755656595</v>
      </c>
      <c r="D111" s="43">
        <f>D33/RES_summary!D$6</f>
        <v>0.30567346832044767</v>
      </c>
      <c r="E111" s="43">
        <f>E33/RES_summary!E$6</f>
        <v>0.31218168368604976</v>
      </c>
      <c r="F111" s="43">
        <f>F33/RES_summary!F$6</f>
        <v>0.32207074764574828</v>
      </c>
      <c r="G111" s="43">
        <f>G33/RES_summary!G$6</f>
        <v>0.33371467703277002</v>
      </c>
      <c r="H111" s="43">
        <f>H33/RES_summary!H$6</f>
        <v>0.34515184153316031</v>
      </c>
      <c r="I111" s="43">
        <f>I33/RES_summary!I$6</f>
        <v>0.35740051310738602</v>
      </c>
      <c r="J111" s="43">
        <f>J33/RES_summary!J$6</f>
        <v>0.369568672209661</v>
      </c>
      <c r="K111" s="43">
        <f>K33/RES_summary!K$6</f>
        <v>0.38068436066674127</v>
      </c>
      <c r="L111" s="43">
        <f>L33/RES_summary!L$6</f>
        <v>0.3931476787506592</v>
      </c>
      <c r="M111" s="43">
        <f>M33/RES_summary!M$6</f>
        <v>0.40003961180431769</v>
      </c>
      <c r="N111" s="43">
        <f>N33/RES_summary!N$6</f>
        <v>0.40619547229229264</v>
      </c>
      <c r="O111" s="43">
        <f>O33/RES_summary!O$6</f>
        <v>0.41044290679506396</v>
      </c>
      <c r="P111" s="43">
        <f>P33/RES_summary!P$6</f>
        <v>0.41743430007660509</v>
      </c>
      <c r="Q111" s="43">
        <f>Q33/RES_summary!Q$6</f>
        <v>0.42494810914797754</v>
      </c>
      <c r="R111" s="43">
        <f>R33/RES_summary!R$6</f>
        <v>0.43080085647678895</v>
      </c>
      <c r="S111" s="43">
        <f>S33/RES_summary!S$6</f>
        <v>0.43646319002098244</v>
      </c>
      <c r="T111" s="43">
        <f>T33/RES_summary!T$6</f>
        <v>0.44175697719614498</v>
      </c>
      <c r="U111" s="43">
        <f>U33/RES_summary!U$6</f>
        <v>0.44644359920248305</v>
      </c>
      <c r="V111" s="43">
        <f>V33/RES_summary!V$6</f>
        <v>0.45049116847019138</v>
      </c>
      <c r="W111" s="43">
        <f>W33/RES_summary!W$6</f>
        <v>0.45410068500344253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0.35808704555219351</v>
      </c>
      <c r="C112" s="43">
        <f>C34/RES_summary!C$6</f>
        <v>0.36035605498932549</v>
      </c>
      <c r="D112" s="43">
        <f>D34/RES_summary!D$6</f>
        <v>0.36447392505687415</v>
      </c>
      <c r="E112" s="43">
        <f>E34/RES_summary!E$6</f>
        <v>0.36653884415573373</v>
      </c>
      <c r="F112" s="43">
        <f>F34/RES_summary!F$6</f>
        <v>0.37049337827876661</v>
      </c>
      <c r="G112" s="43">
        <f>G34/RES_summary!G$6</f>
        <v>0.37249088601985941</v>
      </c>
      <c r="H112" s="43">
        <f>H34/RES_summary!H$6</f>
        <v>0.37595335657026124</v>
      </c>
      <c r="I112" s="43">
        <f>I34/RES_summary!I$6</f>
        <v>0.38006982889990548</v>
      </c>
      <c r="J112" s="43">
        <f>J34/RES_summary!J$6</f>
        <v>0.38500213099477726</v>
      </c>
      <c r="K112" s="43">
        <f>K34/RES_summary!K$6</f>
        <v>0.3891619588320841</v>
      </c>
      <c r="L112" s="43">
        <f>L34/RES_summary!L$6</f>
        <v>0.39468894068012861</v>
      </c>
      <c r="M112" s="43">
        <f>M34/RES_summary!M$6</f>
        <v>0.39860698488149471</v>
      </c>
      <c r="N112" s="43">
        <f>N34/RES_summary!N$6</f>
        <v>0.40385931650572793</v>
      </c>
      <c r="O112" s="43">
        <f>O34/RES_summary!O$6</f>
        <v>0.41092120786964703</v>
      </c>
      <c r="P112" s="43">
        <f>P34/RES_summary!P$6</f>
        <v>0.41584521978056765</v>
      </c>
      <c r="Q112" s="43">
        <f>Q34/RES_summary!Q$6</f>
        <v>0.42499873436946289</v>
      </c>
      <c r="R112" s="43">
        <f>R34/RES_summary!R$6</f>
        <v>0.43393979322927223</v>
      </c>
      <c r="S112" s="43">
        <f>S34/RES_summary!S$6</f>
        <v>0.44238580823100088</v>
      </c>
      <c r="T112" s="43">
        <f>T34/RES_summary!T$6</f>
        <v>0.4502804956800911</v>
      </c>
      <c r="U112" s="43">
        <f>U34/RES_summary!U$6</f>
        <v>0.45758591254460396</v>
      </c>
      <c r="V112" s="43">
        <f>V34/RES_summary!V$6</f>
        <v>0.46421359592336109</v>
      </c>
      <c r="W112" s="43">
        <f>W34/RES_summary!W$6</f>
        <v>0.47055477110149019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0.77711778221224259</v>
      </c>
      <c r="C114" s="43">
        <f>C36/RES_summary!C$6</f>
        <v>0.82865850811199304</v>
      </c>
      <c r="D114" s="43">
        <f>D36/RES_summary!D$6</f>
        <v>0.92769262606239644</v>
      </c>
      <c r="E114" s="43">
        <f>E36/RES_summary!E$6</f>
        <v>0.99909770184476121</v>
      </c>
      <c r="F114" s="43">
        <f>F36/RES_summary!F$6</f>
        <v>1.0859981017104618</v>
      </c>
      <c r="G114" s="43">
        <f>G36/RES_summary!G$6</f>
        <v>1.166019338903491</v>
      </c>
      <c r="H114" s="43">
        <f>H36/RES_summary!H$6</f>
        <v>1.2607302622204513</v>
      </c>
      <c r="I114" s="43">
        <f>I36/RES_summary!I$6</f>
        <v>1.3406186414369932</v>
      </c>
      <c r="J114" s="43">
        <f>J36/RES_summary!J$6</f>
        <v>1.4374986647326986</v>
      </c>
      <c r="K114" s="43">
        <f>K36/RES_summary!K$6</f>
        <v>1.5488572196618748</v>
      </c>
      <c r="L114" s="43">
        <f>L36/RES_summary!L$6</f>
        <v>1.673501920132028</v>
      </c>
      <c r="M114" s="43">
        <f>M36/RES_summary!M$6</f>
        <v>1.7787386805662275</v>
      </c>
      <c r="N114" s="43">
        <f>N36/RES_summary!N$6</f>
        <v>1.8964331280559741</v>
      </c>
      <c r="O114" s="43">
        <f>O36/RES_summary!O$6</f>
        <v>2.0090960596338205</v>
      </c>
      <c r="P114" s="43">
        <f>P36/RES_summary!P$6</f>
        <v>2.2478196636029022</v>
      </c>
      <c r="Q114" s="43">
        <f>Q36/RES_summary!Q$6</f>
        <v>2.4865898527013837</v>
      </c>
      <c r="R114" s="43">
        <f>R36/RES_summary!R$6</f>
        <v>2.677808116529365</v>
      </c>
      <c r="S114" s="43">
        <f>S36/RES_summary!S$6</f>
        <v>2.8706147478721302</v>
      </c>
      <c r="T114" s="43">
        <f>T36/RES_summary!T$6</f>
        <v>3.0042599451055323</v>
      </c>
      <c r="U114" s="43">
        <f>U36/RES_summary!U$6</f>
        <v>3.143973504902553</v>
      </c>
      <c r="V114" s="43">
        <f>V36/RES_summary!V$6</f>
        <v>3.2529413036217276</v>
      </c>
      <c r="W114" s="43">
        <f>W36/RES_summary!W$6</f>
        <v>3.3171973941638644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0.38077124825727843</v>
      </c>
      <c r="C115" s="43">
        <f>C37/RES_summary!C$6</f>
        <v>0.42227876394971575</v>
      </c>
      <c r="D115" s="43">
        <f>D37/RES_summary!D$6</f>
        <v>0.45588261543845543</v>
      </c>
      <c r="E115" s="43">
        <f>E37/RES_summary!E$6</f>
        <v>0.49812055194430183</v>
      </c>
      <c r="F115" s="43">
        <f>F37/RES_summary!F$6</f>
        <v>0.56136505688190474</v>
      </c>
      <c r="G115" s="43">
        <f>G37/RES_summary!G$6</f>
        <v>0.63194578583365635</v>
      </c>
      <c r="H115" s="43">
        <f>H37/RES_summary!H$6</f>
        <v>0.68910283127643301</v>
      </c>
      <c r="I115" s="43">
        <f>I37/RES_summary!I$6</f>
        <v>0.73184998621480402</v>
      </c>
      <c r="J115" s="43">
        <f>J37/RES_summary!J$6</f>
        <v>0.7837079614281256</v>
      </c>
      <c r="K115" s="43">
        <f>K37/RES_summary!K$6</f>
        <v>0.83206004904889341</v>
      </c>
      <c r="L115" s="43">
        <f>L37/RES_summary!L$6</f>
        <v>0.88003949684462368</v>
      </c>
      <c r="M115" s="43">
        <f>M37/RES_summary!M$6</f>
        <v>0.93250053003048983</v>
      </c>
      <c r="N115" s="43">
        <f>N37/RES_summary!N$6</f>
        <v>0.99861813354349582</v>
      </c>
      <c r="O115" s="43">
        <f>O37/RES_summary!O$6</f>
        <v>1.0997295456122915</v>
      </c>
      <c r="P115" s="43">
        <f>P37/RES_summary!P$6</f>
        <v>1.1969069446685228</v>
      </c>
      <c r="Q115" s="43">
        <f>Q37/RES_summary!Q$6</f>
        <v>1.3321646366361277</v>
      </c>
      <c r="R115" s="43">
        <f>R37/RES_summary!R$6</f>
        <v>1.5149549761081786</v>
      </c>
      <c r="S115" s="43">
        <f>S37/RES_summary!S$6</f>
        <v>1.701305523637139</v>
      </c>
      <c r="T115" s="43">
        <f>T37/RES_summary!T$6</f>
        <v>1.8720704361351403</v>
      </c>
      <c r="U115" s="43">
        <f>U37/RES_summary!U$6</f>
        <v>2.0462460880570279</v>
      </c>
      <c r="V115" s="43">
        <f>V37/RES_summary!V$6</f>
        <v>2.2015477252647986</v>
      </c>
      <c r="W115" s="43">
        <f>W37/RES_summary!W$6</f>
        <v>2.3078503111245796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17.158576243200358</v>
      </c>
      <c r="C117" s="44">
        <f>C39/RES_summary!C$6</f>
        <v>17.339483148131698</v>
      </c>
      <c r="D117" s="44">
        <f>D39/RES_summary!D$6</f>
        <v>17.700525277765117</v>
      </c>
      <c r="E117" s="44">
        <f>E39/RES_summary!E$6</f>
        <v>17.996825778573239</v>
      </c>
      <c r="F117" s="44">
        <f>F39/RES_summary!F$6</f>
        <v>18.429705860511312</v>
      </c>
      <c r="G117" s="44">
        <f>G39/RES_summary!G$6</f>
        <v>18.723766039877304</v>
      </c>
      <c r="H117" s="44">
        <f>H39/RES_summary!H$6</f>
        <v>19.198889958655084</v>
      </c>
      <c r="I117" s="44">
        <f>I39/RES_summary!I$6</f>
        <v>19.955308726979545</v>
      </c>
      <c r="J117" s="44">
        <f>J39/RES_summary!J$6</f>
        <v>20.653350728932701</v>
      </c>
      <c r="K117" s="44">
        <f>K39/RES_summary!K$6</f>
        <v>21.580308012592191</v>
      </c>
      <c r="L117" s="44">
        <f>L39/RES_summary!L$6</f>
        <v>22.577215844810173</v>
      </c>
      <c r="M117" s="44">
        <f>M39/RES_summary!M$6</f>
        <v>23.22671402727779</v>
      </c>
      <c r="N117" s="44">
        <f>N39/RES_summary!N$6</f>
        <v>23.731388335213126</v>
      </c>
      <c r="O117" s="44">
        <f>O39/RES_summary!O$6</f>
        <v>24.130906934928017</v>
      </c>
      <c r="P117" s="44">
        <f>P39/RES_summary!P$6</f>
        <v>24.515448055027512</v>
      </c>
      <c r="Q117" s="44">
        <f>Q39/RES_summary!Q$6</f>
        <v>24.822850579982198</v>
      </c>
      <c r="R117" s="44">
        <f>R39/RES_summary!R$6</f>
        <v>25.25519397479102</v>
      </c>
      <c r="S117" s="44">
        <f>S39/RES_summary!S$6</f>
        <v>25.661639759301107</v>
      </c>
      <c r="T117" s="44">
        <f>T39/RES_summary!T$6</f>
        <v>25.859849036038391</v>
      </c>
      <c r="U117" s="44">
        <f>U39/RES_summary!U$6</f>
        <v>26.203759457597158</v>
      </c>
      <c r="V117" s="44">
        <f>V39/RES_summary!V$6</f>
        <v>26.478750225611652</v>
      </c>
      <c r="W117" s="44">
        <f>W39/RES_summary!W$6</f>
        <v>27.118682484676622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0.42831221365258099</v>
      </c>
      <c r="C118" s="45">
        <f>C40/RES_summary!C$6</f>
        <v>0.4398656256674931</v>
      </c>
      <c r="D118" s="45">
        <f>D40/RES_summary!D$6</f>
        <v>0.45949043129574835</v>
      </c>
      <c r="E118" s="45">
        <f>E40/RES_summary!E$6</f>
        <v>0.47743228124145531</v>
      </c>
      <c r="F118" s="45">
        <f>F40/RES_summary!F$6</f>
        <v>0.49921928211446648</v>
      </c>
      <c r="G118" s="45">
        <f>G40/RES_summary!G$6</f>
        <v>0.51646078739185475</v>
      </c>
      <c r="H118" s="45">
        <f>H40/RES_summary!H$6</f>
        <v>0.53423332069283225</v>
      </c>
      <c r="I118" s="45">
        <f>I40/RES_summary!I$6</f>
        <v>0.55079838512450596</v>
      </c>
      <c r="J118" s="45">
        <f>J40/RES_summary!J$6</f>
        <v>0.56325938681630194</v>
      </c>
      <c r="K118" s="45">
        <f>K40/RES_summary!K$6</f>
        <v>0.57281940793641617</v>
      </c>
      <c r="L118" s="45">
        <f>L40/RES_summary!L$6</f>
        <v>0.58556886867497104</v>
      </c>
      <c r="M118" s="45">
        <f>M40/RES_summary!M$6</f>
        <v>0.59562358364232659</v>
      </c>
      <c r="N118" s="45">
        <f>N40/RES_summary!N$6</f>
        <v>0.6153588964448794</v>
      </c>
      <c r="O118" s="45">
        <f>O40/RES_summary!O$6</f>
        <v>0.63434842881566134</v>
      </c>
      <c r="P118" s="45">
        <f>P40/RES_summary!P$6</f>
        <v>0.66208013378362862</v>
      </c>
      <c r="Q118" s="45">
        <f>Q40/RES_summary!Q$6</f>
        <v>0.68599115972187608</v>
      </c>
      <c r="R118" s="45">
        <f>R40/RES_summary!R$6</f>
        <v>0.72821474963818944</v>
      </c>
      <c r="S118" s="45">
        <f>S40/RES_summary!S$6</f>
        <v>0.77015285399561983</v>
      </c>
      <c r="T118" s="45">
        <f>T40/RES_summary!T$6</f>
        <v>0.80551959424384012</v>
      </c>
      <c r="U118" s="45">
        <f>U40/RES_summary!U$6</f>
        <v>0.84384090945860912</v>
      </c>
      <c r="V118" s="45">
        <f>V40/RES_summary!V$6</f>
        <v>0.87685028650938268</v>
      </c>
      <c r="W118" s="45">
        <f>W40/RES_summary!W$6</f>
        <v>0.88783100881836652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65.920478924965593</v>
      </c>
      <c r="C122" s="29">
        <f t="shared" si="78"/>
        <v>65.027550375420162</v>
      </c>
      <c r="D122" s="29">
        <f t="shared" si="78"/>
        <v>64.090940220365624</v>
      </c>
      <c r="E122" s="29">
        <f t="shared" si="78"/>
        <v>63.182085717369795</v>
      </c>
      <c r="F122" s="29">
        <f t="shared" si="78"/>
        <v>62.279860639946968</v>
      </c>
      <c r="G122" s="29">
        <f t="shared" si="78"/>
        <v>61.264083832335146</v>
      </c>
      <c r="H122" s="29">
        <f t="shared" si="78"/>
        <v>60.551696586740036</v>
      </c>
      <c r="I122" s="29">
        <f t="shared" si="78"/>
        <v>60.088627072814575</v>
      </c>
      <c r="J122" s="29">
        <f t="shared" si="78"/>
        <v>59.207372952180208</v>
      </c>
      <c r="K122" s="29">
        <f t="shared" si="78"/>
        <v>58.678160935767451</v>
      </c>
      <c r="L122" s="29">
        <f t="shared" si="78"/>
        <v>57.849953588582707</v>
      </c>
      <c r="M122" s="29">
        <f t="shared" si="78"/>
        <v>57.100220495870651</v>
      </c>
      <c r="N122" s="29">
        <f t="shared" si="78"/>
        <v>56.332535779771881</v>
      </c>
      <c r="O122" s="29">
        <f t="shared" si="78"/>
        <v>55.514973137545084</v>
      </c>
      <c r="P122" s="29">
        <f t="shared" si="78"/>
        <v>54.649868427605497</v>
      </c>
      <c r="Q122" s="29">
        <f t="shared" si="78"/>
        <v>53.745687262769479</v>
      </c>
      <c r="R122" s="29">
        <f t="shared" ref="R122:V122" si="79">R83*R109</f>
        <v>52.489673037612548</v>
      </c>
      <c r="S122" s="29">
        <f t="shared" si="79"/>
        <v>50.963981962748974</v>
      </c>
      <c r="T122" s="29">
        <f t="shared" si="79"/>
        <v>49.294210858890125</v>
      </c>
      <c r="U122" s="29">
        <f t="shared" si="79"/>
        <v>47.911122388752688</v>
      </c>
      <c r="V122" s="29">
        <f t="shared" si="79"/>
        <v>46.596589255139236</v>
      </c>
      <c r="W122" s="29">
        <f t="shared" ref="W122" si="80">W83*W109</f>
        <v>45.296409982924708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751.30929197766386</v>
      </c>
      <c r="C123" s="29">
        <f t="shared" si="81"/>
        <v>745.38130030710693</v>
      </c>
      <c r="D123" s="29">
        <f t="shared" si="81"/>
        <v>736.94810856409958</v>
      </c>
      <c r="E123" s="29">
        <f t="shared" si="81"/>
        <v>727.67898123994314</v>
      </c>
      <c r="F123" s="29">
        <f t="shared" si="81"/>
        <v>716.69086303810229</v>
      </c>
      <c r="G123" s="29">
        <f t="shared" si="81"/>
        <v>704.3954067573103</v>
      </c>
      <c r="H123" s="29">
        <f t="shared" si="81"/>
        <v>692.72167057468459</v>
      </c>
      <c r="I123" s="29">
        <f t="shared" si="81"/>
        <v>677.59944460341137</v>
      </c>
      <c r="J123" s="29">
        <f t="shared" si="81"/>
        <v>656.2882601323148</v>
      </c>
      <c r="K123" s="29">
        <f t="shared" si="81"/>
        <v>639.35780106099526</v>
      </c>
      <c r="L123" s="29">
        <f t="shared" si="81"/>
        <v>622.1426946470641</v>
      </c>
      <c r="M123" s="29">
        <f t="shared" si="81"/>
        <v>604.09745998250924</v>
      </c>
      <c r="N123" s="29">
        <f t="shared" si="81"/>
        <v>586.25221574411842</v>
      </c>
      <c r="O123" s="29">
        <f t="shared" si="81"/>
        <v>570.4336034651642</v>
      </c>
      <c r="P123" s="29">
        <f t="shared" si="81"/>
        <v>553.59235135702943</v>
      </c>
      <c r="Q123" s="29">
        <f t="shared" si="81"/>
        <v>536.41537048677833</v>
      </c>
      <c r="R123" s="29">
        <f t="shared" ref="R123:V123" si="82">R84*R110</f>
        <v>520.41692918199828</v>
      </c>
      <c r="S123" s="29">
        <f t="shared" si="82"/>
        <v>503.70191324471932</v>
      </c>
      <c r="T123" s="29">
        <f t="shared" si="82"/>
        <v>485.78666153112374</v>
      </c>
      <c r="U123" s="29">
        <f t="shared" si="82"/>
        <v>469.40095420326406</v>
      </c>
      <c r="V123" s="29">
        <f t="shared" si="82"/>
        <v>453.71137889142739</v>
      </c>
      <c r="W123" s="29">
        <f t="shared" ref="W123" si="83">W84*W110</f>
        <v>441.45513736817378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539.2982737831843</v>
      </c>
      <c r="C124" s="29">
        <f t="shared" si="84"/>
        <v>548.15645829015614</v>
      </c>
      <c r="D124" s="29">
        <f t="shared" si="84"/>
        <v>558.68440597239783</v>
      </c>
      <c r="E124" s="29">
        <f t="shared" si="84"/>
        <v>567.77479035600243</v>
      </c>
      <c r="F124" s="29">
        <f t="shared" si="84"/>
        <v>581.89700397970921</v>
      </c>
      <c r="G124" s="29">
        <f t="shared" si="84"/>
        <v>598.82993441059887</v>
      </c>
      <c r="H124" s="29">
        <f t="shared" si="84"/>
        <v>615.55718226226315</v>
      </c>
      <c r="I124" s="29">
        <f t="shared" si="84"/>
        <v>632.97451192461313</v>
      </c>
      <c r="J124" s="29">
        <f t="shared" si="84"/>
        <v>648.86745821470902</v>
      </c>
      <c r="K124" s="29">
        <f t="shared" si="84"/>
        <v>663.36664212943754</v>
      </c>
      <c r="L124" s="29">
        <f t="shared" si="84"/>
        <v>679.70428833114545</v>
      </c>
      <c r="M124" s="29">
        <f t="shared" si="84"/>
        <v>684.93049065876619</v>
      </c>
      <c r="N124" s="29">
        <f t="shared" si="84"/>
        <v>686.30730434679037</v>
      </c>
      <c r="O124" s="29">
        <f t="shared" si="84"/>
        <v>683.6217835530714</v>
      </c>
      <c r="P124" s="29">
        <f t="shared" si="84"/>
        <v>680.00476344448589</v>
      </c>
      <c r="Q124" s="29">
        <f t="shared" si="84"/>
        <v>672.2873145344696</v>
      </c>
      <c r="R124" s="29">
        <f t="shared" ref="R124:V124" si="85">R85*R111</f>
        <v>659.0405017904252</v>
      </c>
      <c r="S124" s="29">
        <f t="shared" si="85"/>
        <v>639.79732335486312</v>
      </c>
      <c r="T124" s="29">
        <f t="shared" si="85"/>
        <v>620.48449305522092</v>
      </c>
      <c r="U124" s="29">
        <f t="shared" si="85"/>
        <v>597.36536634876063</v>
      </c>
      <c r="V124" s="29">
        <f t="shared" si="85"/>
        <v>565.14822946552545</v>
      </c>
      <c r="W124" s="29">
        <f t="shared" ref="W124" si="86">W85*W111</f>
        <v>539.15868287010107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279.44086788229697</v>
      </c>
      <c r="C125" s="29">
        <f t="shared" si="87"/>
        <v>279.11390873139942</v>
      </c>
      <c r="D125" s="29">
        <f t="shared" si="87"/>
        <v>279.5784943738193</v>
      </c>
      <c r="E125" s="29">
        <f t="shared" si="87"/>
        <v>278.43000502074102</v>
      </c>
      <c r="F125" s="29">
        <f t="shared" si="87"/>
        <v>278.25482868603234</v>
      </c>
      <c r="G125" s="29">
        <f t="shared" si="87"/>
        <v>276.39448615782209</v>
      </c>
      <c r="H125" s="29">
        <f t="shared" si="87"/>
        <v>275.56279463380764</v>
      </c>
      <c r="I125" s="29">
        <f t="shared" si="87"/>
        <v>273.79564701445162</v>
      </c>
      <c r="J125" s="29">
        <f t="shared" si="87"/>
        <v>270.51148913107863</v>
      </c>
      <c r="K125" s="29">
        <f t="shared" si="87"/>
        <v>267.59410100209863</v>
      </c>
      <c r="L125" s="29">
        <f t="shared" si="87"/>
        <v>265.03667224134404</v>
      </c>
      <c r="M125" s="29">
        <f t="shared" si="87"/>
        <v>260.94625909688608</v>
      </c>
      <c r="N125" s="29">
        <f t="shared" si="87"/>
        <v>257.44925378720137</v>
      </c>
      <c r="O125" s="29">
        <f t="shared" si="87"/>
        <v>254.96958625000846</v>
      </c>
      <c r="P125" s="29">
        <f t="shared" si="87"/>
        <v>251.06852417829575</v>
      </c>
      <c r="Q125" s="29">
        <f t="shared" si="87"/>
        <v>249.30253732993449</v>
      </c>
      <c r="R125" s="29">
        <f t="shared" ref="R125:V125" si="88">R86*R112</f>
        <v>250.00776708874534</v>
      </c>
      <c r="S125" s="29">
        <f t="shared" si="88"/>
        <v>249.64928244107367</v>
      </c>
      <c r="T125" s="29">
        <f t="shared" si="88"/>
        <v>249.13846336297951</v>
      </c>
      <c r="U125" s="29">
        <f t="shared" si="88"/>
        <v>248.14094634151917</v>
      </c>
      <c r="V125" s="29">
        <f t="shared" si="88"/>
        <v>246.9058389228918</v>
      </c>
      <c r="W125" s="29">
        <f t="shared" ref="W125" si="89">W86*W112</f>
        <v>246.08189135375804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342.59336754417626</v>
      </c>
      <c r="C127" s="29">
        <f t="shared" si="90"/>
        <v>360.8963755347018</v>
      </c>
      <c r="D127" s="29">
        <f t="shared" si="90"/>
        <v>397.65748688758583</v>
      </c>
      <c r="E127" s="29">
        <f t="shared" si="90"/>
        <v>422.20546216053765</v>
      </c>
      <c r="F127" s="29">
        <f t="shared" si="90"/>
        <v>450.95799987603095</v>
      </c>
      <c r="G127" s="29">
        <f t="shared" si="90"/>
        <v>473.87999546560212</v>
      </c>
      <c r="H127" s="29">
        <f t="shared" si="90"/>
        <v>500.11085077169776</v>
      </c>
      <c r="I127" s="29">
        <f t="shared" si="90"/>
        <v>516.22228399452842</v>
      </c>
      <c r="J127" s="29">
        <f t="shared" si="90"/>
        <v>532.53445884805706</v>
      </c>
      <c r="K127" s="29">
        <f t="shared" si="90"/>
        <v>551.71407617406101</v>
      </c>
      <c r="L127" s="29">
        <f t="shared" si="90"/>
        <v>566.21918080763726</v>
      </c>
      <c r="M127" s="29">
        <f t="shared" si="90"/>
        <v>572.53282116141906</v>
      </c>
      <c r="N127" s="29">
        <f t="shared" si="90"/>
        <v>574.49446995631013</v>
      </c>
      <c r="O127" s="29">
        <f t="shared" si="90"/>
        <v>573.80420655428452</v>
      </c>
      <c r="P127" s="29">
        <f t="shared" si="90"/>
        <v>593.04210173201568</v>
      </c>
      <c r="Q127" s="29">
        <f t="shared" si="90"/>
        <v>605.86784421630568</v>
      </c>
      <c r="R127" s="29">
        <f t="shared" ref="R127:V127" si="91">R88*R114</f>
        <v>594.32662778542635</v>
      </c>
      <c r="S127" s="29">
        <f t="shared" si="91"/>
        <v>586.07254761425975</v>
      </c>
      <c r="T127" s="29">
        <f t="shared" si="91"/>
        <v>564.31767224236921</v>
      </c>
      <c r="U127" s="29">
        <f t="shared" si="91"/>
        <v>551.4413390432843</v>
      </c>
      <c r="V127" s="29">
        <f t="shared" si="91"/>
        <v>537.48851764134054</v>
      </c>
      <c r="W127" s="29">
        <f t="shared" ref="W127" si="92">W88*W114</f>
        <v>525.68520251287862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149.59530553092429</v>
      </c>
      <c r="C128" s="29">
        <f t="shared" si="93"/>
        <v>162.61345374674403</v>
      </c>
      <c r="D128" s="29">
        <f t="shared" si="93"/>
        <v>171.46488887782795</v>
      </c>
      <c r="E128" s="29">
        <f t="shared" si="93"/>
        <v>182.30230875471116</v>
      </c>
      <c r="F128" s="29">
        <f t="shared" si="93"/>
        <v>198.63019328182395</v>
      </c>
      <c r="G128" s="29">
        <f t="shared" si="93"/>
        <v>215.49232027957308</v>
      </c>
      <c r="H128" s="29">
        <f t="shared" si="93"/>
        <v>225.74915485776611</v>
      </c>
      <c r="I128" s="29">
        <f t="shared" si="93"/>
        <v>229.87529434692374</v>
      </c>
      <c r="J128" s="29">
        <f t="shared" si="93"/>
        <v>232.97553217487311</v>
      </c>
      <c r="K128" s="29">
        <f t="shared" si="93"/>
        <v>232.74868099147821</v>
      </c>
      <c r="L128" s="29">
        <f t="shared" si="93"/>
        <v>229.45126497287367</v>
      </c>
      <c r="M128" s="29">
        <f t="shared" si="93"/>
        <v>226.72550584819692</v>
      </c>
      <c r="N128" s="29">
        <f t="shared" si="93"/>
        <v>228.41855063126056</v>
      </c>
      <c r="O128" s="29">
        <f t="shared" si="93"/>
        <v>234.08109917847335</v>
      </c>
      <c r="P128" s="29">
        <f t="shared" si="93"/>
        <v>239.44767141153574</v>
      </c>
      <c r="Q128" s="29">
        <f t="shared" si="93"/>
        <v>251.56820361075305</v>
      </c>
      <c r="R128" s="29">
        <f t="shared" ref="R128:V128" si="94">R89*R115</f>
        <v>272.37200071616616</v>
      </c>
      <c r="S128" s="29">
        <f t="shared" si="94"/>
        <v>294.66892576463266</v>
      </c>
      <c r="T128" s="29">
        <f t="shared" si="94"/>
        <v>314.85855718354168</v>
      </c>
      <c r="U128" s="29">
        <f t="shared" si="94"/>
        <v>338.05083315375407</v>
      </c>
      <c r="V128" s="29">
        <f t="shared" si="94"/>
        <v>360.21106051780851</v>
      </c>
      <c r="W128" s="29">
        <f t="shared" ref="W128" si="95">W89*W115</f>
        <v>373.34112659411068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1156.9710966137616</v>
      </c>
      <c r="C130" s="31">
        <f t="shared" si="96"/>
        <v>1154.5542504541615</v>
      </c>
      <c r="D130" s="31">
        <f t="shared" si="96"/>
        <v>1158.9872969272301</v>
      </c>
      <c r="E130" s="31">
        <f t="shared" si="96"/>
        <v>1152.6740667749548</v>
      </c>
      <c r="F130" s="31">
        <f t="shared" si="96"/>
        <v>1150.4711753313081</v>
      </c>
      <c r="G130" s="31">
        <f t="shared" si="96"/>
        <v>1140.2220329536676</v>
      </c>
      <c r="H130" s="31">
        <f t="shared" si="96"/>
        <v>1141.5376030468663</v>
      </c>
      <c r="I130" s="31">
        <f t="shared" si="96"/>
        <v>1154.9538648315988</v>
      </c>
      <c r="J130" s="31">
        <f t="shared" si="96"/>
        <v>1158.9396328239122</v>
      </c>
      <c r="K130" s="31">
        <f t="shared" si="96"/>
        <v>1173.5291802393726</v>
      </c>
      <c r="L130" s="31">
        <f t="shared" si="96"/>
        <v>1171.9317898437271</v>
      </c>
      <c r="M130" s="31">
        <f t="shared" si="96"/>
        <v>1136.3763136102091</v>
      </c>
      <c r="N130" s="31">
        <f t="shared" si="96"/>
        <v>1081.2067819805284</v>
      </c>
      <c r="O130" s="31">
        <f t="shared" si="96"/>
        <v>1036.3894109928374</v>
      </c>
      <c r="P130" s="31">
        <f t="shared" si="96"/>
        <v>981.41786203069535</v>
      </c>
      <c r="Q130" s="31">
        <f t="shared" si="96"/>
        <v>907.91071728444274</v>
      </c>
      <c r="R130" s="31">
        <f t="shared" ref="R130:V130" si="97">R91*R117</f>
        <v>844.94122477576491</v>
      </c>
      <c r="S130" s="31">
        <f t="shared" si="97"/>
        <v>782.71842235796976</v>
      </c>
      <c r="T130" s="31">
        <f t="shared" si="97"/>
        <v>710.18329251746889</v>
      </c>
      <c r="U130" s="31">
        <f t="shared" si="97"/>
        <v>648.95536371035394</v>
      </c>
      <c r="V130" s="31">
        <f t="shared" si="97"/>
        <v>598.48105022720483</v>
      </c>
      <c r="W130" s="31">
        <f t="shared" ref="W130" si="98">W91*W117</f>
        <v>562.31771397663351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4046.5058614091204</v>
      </c>
      <c r="C131" s="33">
        <f t="shared" si="99"/>
        <v>4106.8800974243277</v>
      </c>
      <c r="D131" s="33">
        <f t="shared" si="99"/>
        <v>4238.6147230066235</v>
      </c>
      <c r="E131" s="33">
        <f t="shared" si="99"/>
        <v>4356.7009035011442</v>
      </c>
      <c r="F131" s="33">
        <f t="shared" si="99"/>
        <v>4509.1865121406818</v>
      </c>
      <c r="G131" s="33">
        <f t="shared" si="99"/>
        <v>4622.5859704364366</v>
      </c>
      <c r="H131" s="33">
        <f t="shared" si="99"/>
        <v>4742.8723468248063</v>
      </c>
      <c r="I131" s="33">
        <f t="shared" si="99"/>
        <v>4852.2559493280296</v>
      </c>
      <c r="J131" s="33">
        <f t="shared" si="99"/>
        <v>4926.756805835561</v>
      </c>
      <c r="K131" s="33">
        <f t="shared" si="99"/>
        <v>5007.4055425911429</v>
      </c>
      <c r="L131" s="33">
        <f t="shared" si="99"/>
        <v>5104.8890158728263</v>
      </c>
      <c r="M131" s="33">
        <f t="shared" si="99"/>
        <v>5172.4184194918407</v>
      </c>
      <c r="N131" s="33">
        <f t="shared" si="99"/>
        <v>5300.1757893443137</v>
      </c>
      <c r="O131" s="33">
        <f t="shared" si="99"/>
        <v>5403.3788694725554</v>
      </c>
      <c r="P131" s="33">
        <f t="shared" si="99"/>
        <v>5550.2763243512272</v>
      </c>
      <c r="Q131" s="33">
        <f t="shared" si="99"/>
        <v>5656.5722387227306</v>
      </c>
      <c r="R131" s="33">
        <f t="shared" ref="R131:V131" si="100">R92*R118</f>
        <v>5869.5984550841822</v>
      </c>
      <c r="S131" s="33">
        <f t="shared" si="100"/>
        <v>6066.2622508061413</v>
      </c>
      <c r="T131" s="33">
        <f t="shared" si="100"/>
        <v>6191.9486383692065</v>
      </c>
      <c r="U131" s="33">
        <f t="shared" si="100"/>
        <v>6331.2697961092435</v>
      </c>
      <c r="V131" s="33">
        <f t="shared" si="100"/>
        <v>6417.1687126254737</v>
      </c>
      <c r="W131" s="33">
        <f t="shared" ref="W131" si="101">W92*W118</f>
        <v>6382.0651084255051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2467.5955938455136</v>
      </c>
      <c r="C133" s="19">
        <f t="shared" ref="C133:Q133" si="103">SUM(C134,C139,C142)</f>
        <v>2502.5253878413801</v>
      </c>
      <c r="D133" s="19">
        <f t="shared" si="103"/>
        <v>2572.0154985358267</v>
      </c>
      <c r="E133" s="19">
        <f t="shared" si="103"/>
        <v>2618.0640475818773</v>
      </c>
      <c r="F133" s="19">
        <f t="shared" si="103"/>
        <v>2675.8742687830477</v>
      </c>
      <c r="G133" s="19">
        <f t="shared" si="103"/>
        <v>2717.0101030907304</v>
      </c>
      <c r="H133" s="19">
        <f t="shared" si="103"/>
        <v>2768.6365364653943</v>
      </c>
      <c r="I133" s="19">
        <f t="shared" si="103"/>
        <v>2799.5157430752361</v>
      </c>
      <c r="J133" s="19">
        <f t="shared" si="103"/>
        <v>2805.4994689145014</v>
      </c>
      <c r="K133" s="19">
        <f t="shared" si="103"/>
        <v>2824.1277286641662</v>
      </c>
      <c r="L133" s="19">
        <f t="shared" si="103"/>
        <v>2828.9048029870146</v>
      </c>
      <c r="M133" s="19">
        <f t="shared" si="103"/>
        <v>2798.8635250974071</v>
      </c>
      <c r="N133" s="19">
        <f t="shared" si="103"/>
        <v>2757.8315044147416</v>
      </c>
      <c r="O133" s="19">
        <f t="shared" si="103"/>
        <v>2717.0856870774614</v>
      </c>
      <c r="P133" s="19">
        <f t="shared" si="103"/>
        <v>2701.9420748132093</v>
      </c>
      <c r="Q133" s="19">
        <f t="shared" si="103"/>
        <v>2690.880241519661</v>
      </c>
      <c r="R133" s="19">
        <f t="shared" ref="R133:V133" si="104">SUM(R134,R139,R142)</f>
        <v>2677.4796537032194</v>
      </c>
      <c r="S133" s="19">
        <f t="shared" si="104"/>
        <v>2663.6281103770643</v>
      </c>
      <c r="T133" s="19">
        <f t="shared" si="104"/>
        <v>2576.8689425294169</v>
      </c>
      <c r="U133" s="19">
        <f t="shared" si="104"/>
        <v>2612.5282822585327</v>
      </c>
      <c r="V133" s="19">
        <f t="shared" si="104"/>
        <v>2520.4067862153429</v>
      </c>
      <c r="W133" s="19">
        <f t="shared" ref="W133" si="105">SUM(W134,W139,W142)</f>
        <v>2545.0040000674239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1176.6248346102775</v>
      </c>
      <c r="C134" s="22">
        <f t="shared" ref="C134:Q134" si="107">SUM(C135:C138)</f>
        <v>1163.8468431076512</v>
      </c>
      <c r="D134" s="22">
        <f t="shared" si="107"/>
        <v>1155.2050478205365</v>
      </c>
      <c r="E134" s="22">
        <f t="shared" si="107"/>
        <v>1147.3091060968964</v>
      </c>
      <c r="F134" s="22">
        <f t="shared" si="107"/>
        <v>1137.7179176780751</v>
      </c>
      <c r="G134" s="22">
        <f t="shared" si="107"/>
        <v>1126.3159636314899</v>
      </c>
      <c r="H134" s="22">
        <f t="shared" si="107"/>
        <v>1118.5402570533829</v>
      </c>
      <c r="I134" s="22">
        <f t="shared" si="107"/>
        <v>1109.3255063185018</v>
      </c>
      <c r="J134" s="22">
        <f t="shared" si="107"/>
        <v>1090.1943690568287</v>
      </c>
      <c r="K134" s="22">
        <f t="shared" si="107"/>
        <v>1076.3042928542509</v>
      </c>
      <c r="L134" s="22">
        <f t="shared" si="107"/>
        <v>1060.8932643808416</v>
      </c>
      <c r="M134" s="22">
        <f t="shared" si="107"/>
        <v>1040.9689590286321</v>
      </c>
      <c r="N134" s="22">
        <f t="shared" si="107"/>
        <v>1023.624981872343</v>
      </c>
      <c r="O134" s="22">
        <f t="shared" si="107"/>
        <v>1007.4549554644682</v>
      </c>
      <c r="P134" s="22">
        <f t="shared" si="107"/>
        <v>984.19651047663069</v>
      </c>
      <c r="Q134" s="22">
        <f t="shared" si="107"/>
        <v>968.33620149918704</v>
      </c>
      <c r="R134" s="22">
        <f t="shared" ref="R134:V134" si="108">SUM(R135:R138)</f>
        <v>951.80373862770875</v>
      </c>
      <c r="S134" s="22">
        <f t="shared" si="108"/>
        <v>932.15799176482074</v>
      </c>
      <c r="T134" s="22">
        <f t="shared" si="108"/>
        <v>902.36120058818585</v>
      </c>
      <c r="U134" s="22">
        <f t="shared" si="108"/>
        <v>872.91989642283102</v>
      </c>
      <c r="V134" s="22">
        <f t="shared" si="108"/>
        <v>850.38638054236355</v>
      </c>
      <c r="W134" s="22">
        <f t="shared" ref="W134" si="109">SUM(W135:W138)</f>
        <v>835.85375721570404</v>
      </c>
      <c r="DA134" s="57"/>
    </row>
    <row r="135" spans="1:105" ht="12" customHeight="1" x14ac:dyDescent="0.25">
      <c r="A135" s="28" t="s">
        <v>32</v>
      </c>
      <c r="B135" s="29">
        <f>B5*1000*11630/RES_summary!B$6</f>
        <v>577.4633953826982</v>
      </c>
      <c r="C135" s="29">
        <f>C5*1000*11630/RES_summary!C$6</f>
        <v>569.64134128868022</v>
      </c>
      <c r="D135" s="29">
        <f>D5*1000*11630/RES_summary!D$6</f>
        <v>561.43663633040273</v>
      </c>
      <c r="E135" s="29">
        <f>E5*1000*11630/RES_summary!E$6</f>
        <v>553.47507088415898</v>
      </c>
      <c r="F135" s="29">
        <f>F5*1000*11630/RES_summary!F$6</f>
        <v>545.57157920593556</v>
      </c>
      <c r="G135" s="29">
        <f>G5*1000*11630/RES_summary!G$6</f>
        <v>536.67337437125559</v>
      </c>
      <c r="H135" s="29">
        <f>H5*1000*11630/RES_summary!H$6</f>
        <v>530.43286209984251</v>
      </c>
      <c r="I135" s="29">
        <f>I5*1000*11630/RES_summary!I$6</f>
        <v>526.37637315785548</v>
      </c>
      <c r="J135" s="29">
        <f>J5*1000*11630/RES_summary!J$6</f>
        <v>518.65658706109843</v>
      </c>
      <c r="K135" s="29">
        <f>K5*1000*11630/RES_summary!K$6</f>
        <v>514.0206897973228</v>
      </c>
      <c r="L135" s="29">
        <f>L5*1000*11630/RES_summary!L$6</f>
        <v>506.76559343598404</v>
      </c>
      <c r="M135" s="29">
        <f>M5*1000*11630/RES_summary!M$6</f>
        <v>500.19793154382654</v>
      </c>
      <c r="N135" s="29">
        <f>N5*1000*11630/RES_summary!N$6</f>
        <v>493.47301343080153</v>
      </c>
      <c r="O135" s="29">
        <f>O5*1000*11630/RES_summary!O$6</f>
        <v>486.31116468489489</v>
      </c>
      <c r="P135" s="29">
        <f>P5*1000*11630/RES_summary!P$6</f>
        <v>478.73284742582393</v>
      </c>
      <c r="Q135" s="29">
        <f>Q5*1000*11630/RES_summary!Q$6</f>
        <v>470.81222042186039</v>
      </c>
      <c r="R135" s="29">
        <f>R5*1000*11630/RES_summary!R$6</f>
        <v>459.80953580948579</v>
      </c>
      <c r="S135" s="29">
        <f>S5*1000*11630/RES_summary!S$6</f>
        <v>446.44448199368099</v>
      </c>
      <c r="T135" s="29">
        <f>T5*1000*11630/RES_summary!T$6</f>
        <v>431.81728712387729</v>
      </c>
      <c r="U135" s="29">
        <f>U5*1000*11630/RES_summary!U$6</f>
        <v>419.70143212547333</v>
      </c>
      <c r="V135" s="29">
        <f>V5*1000*11630/RES_summary!V$6</f>
        <v>408.18612187501941</v>
      </c>
      <c r="W135" s="29">
        <f>W5*1000*11630/RES_summary!W$6</f>
        <v>396.79655145042045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321.5593533261719</v>
      </c>
      <c r="C136" s="29">
        <f>C6*1000*11630/RES_summary!C$6</f>
        <v>314.32567591543886</v>
      </c>
      <c r="D136" s="29">
        <f>D6*1000*11630/RES_summary!D$6</f>
        <v>311.61209085399025</v>
      </c>
      <c r="E136" s="29">
        <f>E6*1000*11630/RES_summary!E$6</f>
        <v>309.18228441735812</v>
      </c>
      <c r="F136" s="29">
        <f>F6*1000*11630/RES_summary!F$6</f>
        <v>304.88774694200049</v>
      </c>
      <c r="G136" s="29">
        <f>G6*1000*11630/RES_summary!G$6</f>
        <v>299.96512869814478</v>
      </c>
      <c r="H136" s="29">
        <f>H6*1000*11630/RES_summary!H$6</f>
        <v>295.65720725166051</v>
      </c>
      <c r="I136" s="29">
        <f>I6*1000*11630/RES_summary!I$6</f>
        <v>288.53688120539812</v>
      </c>
      <c r="J136" s="29">
        <f>J6*1000*11630/RES_summary!J$6</f>
        <v>277.56804987525044</v>
      </c>
      <c r="K136" s="29">
        <f>K6*1000*11630/RES_summary!K$6</f>
        <v>269.43234115884002</v>
      </c>
      <c r="L136" s="29">
        <f>L6*1000*11630/RES_summary!L$6</f>
        <v>261.46271653210226</v>
      </c>
      <c r="M136" s="29">
        <f>M6*1000*11630/RES_summary!M$6</f>
        <v>252.54670615106119</v>
      </c>
      <c r="N136" s="29">
        <f>N6*1000*11630/RES_summary!N$6</f>
        <v>244.86626760061768</v>
      </c>
      <c r="O136" s="29">
        <f>O6*1000*11630/RES_summary!O$6</f>
        <v>238.70627946019295</v>
      </c>
      <c r="P136" s="29">
        <f>P6*1000*11630/RES_summary!P$6</f>
        <v>229.04228177688361</v>
      </c>
      <c r="Q136" s="29">
        <f>Q6*1000*11630/RES_summary!Q$6</f>
        <v>223.46991126858916</v>
      </c>
      <c r="R136" s="29">
        <f>R6*1000*11630/RES_summary!R$6</f>
        <v>218.31562157113697</v>
      </c>
      <c r="S136" s="29">
        <f>S6*1000*11630/RES_summary!S$6</f>
        <v>213.05534767358054</v>
      </c>
      <c r="T136" s="29">
        <f>T6*1000*11630/RES_summary!T$6</f>
        <v>203.52122440082044</v>
      </c>
      <c r="U136" s="29">
        <f>U6*1000*11630/RES_summary!U$6</f>
        <v>193.7419927544781</v>
      </c>
      <c r="V136" s="29">
        <f>V6*1000*11630/RES_summary!V$6</f>
        <v>187.10300374089545</v>
      </c>
      <c r="W136" s="29">
        <f>W6*1000*11630/RES_summary!W$6</f>
        <v>182.06091535218195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144.15864642640767</v>
      </c>
      <c r="C137" s="29">
        <f>C7*1000*11630/RES_summary!C$6</f>
        <v>145.88856989905597</v>
      </c>
      <c r="D137" s="29">
        <f>D7*1000*11630/RES_summary!D$6</f>
        <v>147.46556015239588</v>
      </c>
      <c r="E137" s="29">
        <f>E7*1000*11630/RES_summary!E$6</f>
        <v>149.9306882153314</v>
      </c>
      <c r="F137" s="29">
        <f>F7*1000*11630/RES_summary!F$6</f>
        <v>152.07509084121523</v>
      </c>
      <c r="G137" s="29">
        <f>G7*1000*11630/RES_summary!G$6</f>
        <v>154.78816426254647</v>
      </c>
      <c r="H137" s="29">
        <f>H7*1000*11630/RES_summary!H$6</f>
        <v>157.34282078591576</v>
      </c>
      <c r="I137" s="29">
        <f>I7*1000*11630/RES_summary!I$6</f>
        <v>159.80988738536848</v>
      </c>
      <c r="J137" s="29">
        <f>J7*1000*11630/RES_summary!J$6</f>
        <v>161.25398598740804</v>
      </c>
      <c r="K137" s="29">
        <f>K7*1000*11630/RES_summary!K$6</f>
        <v>161.86094910804968</v>
      </c>
      <c r="L137" s="29">
        <f>L7*1000*11630/RES_summary!L$6</f>
        <v>162.78077613797927</v>
      </c>
      <c r="M137" s="29">
        <f>M7*1000*11630/RES_summary!M$6</f>
        <v>160.3904355701938</v>
      </c>
      <c r="N137" s="29">
        <f>N7*1000*11630/RES_summary!N$6</f>
        <v>159.08911195233605</v>
      </c>
      <c r="O137" s="29">
        <f>O7*1000*11630/RES_summary!O$6</f>
        <v>157.22949747771298</v>
      </c>
      <c r="P137" s="29">
        <f>P7*1000*11630/RES_summary!P$6</f>
        <v>153.11190155306903</v>
      </c>
      <c r="Q137" s="29">
        <f>Q7*1000*11630/RES_summary!Q$6</f>
        <v>151.41636005677947</v>
      </c>
      <c r="R137" s="29">
        <f>R7*1000*11630/RES_summary!R$6</f>
        <v>151.03819097602891</v>
      </c>
      <c r="S137" s="29">
        <f>S7*1000*11630/RES_summary!S$6</f>
        <v>148.74466149475884</v>
      </c>
      <c r="T137" s="29">
        <f>T7*1000*11630/RES_summary!T$6</f>
        <v>143.58948670581026</v>
      </c>
      <c r="U137" s="29">
        <f>U7*1000*11630/RES_summary!U$6</f>
        <v>137.16352754072571</v>
      </c>
      <c r="V137" s="29">
        <f>V7*1000*11630/RES_summary!V$6</f>
        <v>129.12312882459563</v>
      </c>
      <c r="W137" s="29">
        <f>W7*1000*11630/RES_summary!W$6</f>
        <v>124.17969557246728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133.44343947499993</v>
      </c>
      <c r="C138" s="29">
        <f>C8*1000*11630/RES_summary!C$6</f>
        <v>133.99125600447613</v>
      </c>
      <c r="D138" s="29">
        <f>D8*1000*11630/RES_summary!D$6</f>
        <v>134.69076048374774</v>
      </c>
      <c r="E138" s="29">
        <f>E8*1000*11630/RES_summary!E$6</f>
        <v>134.72106258004789</v>
      </c>
      <c r="F138" s="29">
        <f>F8*1000*11630/RES_summary!F$6</f>
        <v>135.18350068892371</v>
      </c>
      <c r="G138" s="29">
        <f>G8*1000*11630/RES_summary!G$6</f>
        <v>134.88929629954299</v>
      </c>
      <c r="H138" s="29">
        <f>H8*1000*11630/RES_summary!H$6</f>
        <v>135.10736691596423</v>
      </c>
      <c r="I138" s="29">
        <f>I8*1000*11630/RES_summary!I$6</f>
        <v>134.60236456987965</v>
      </c>
      <c r="J138" s="29">
        <f>J8*1000*11630/RES_summary!J$6</f>
        <v>132.71574613307197</v>
      </c>
      <c r="K138" s="29">
        <f>K8*1000*11630/RES_summary!K$6</f>
        <v>130.99031279003847</v>
      </c>
      <c r="L138" s="29">
        <f>L8*1000*11630/RES_summary!L$6</f>
        <v>129.88417827477619</v>
      </c>
      <c r="M138" s="29">
        <f>M8*1000*11630/RES_summary!M$6</f>
        <v>127.8338857635507</v>
      </c>
      <c r="N138" s="29">
        <f>N8*1000*11630/RES_summary!N$6</f>
        <v>126.19658888858778</v>
      </c>
      <c r="O138" s="29">
        <f>O8*1000*11630/RES_summary!O$6</f>
        <v>125.20801384166728</v>
      </c>
      <c r="P138" s="29">
        <f>P8*1000*11630/RES_summary!P$6</f>
        <v>123.30947972085406</v>
      </c>
      <c r="Q138" s="29">
        <f>Q8*1000*11630/RES_summary!Q$6</f>
        <v>122.63770975195804</v>
      </c>
      <c r="R138" s="29">
        <f>R8*1000*11630/RES_summary!R$6</f>
        <v>122.64039027105707</v>
      </c>
      <c r="S138" s="29">
        <f>S8*1000*11630/RES_summary!S$6</f>
        <v>123.91350060280041</v>
      </c>
      <c r="T138" s="29">
        <f>T8*1000*11630/RES_summary!T$6</f>
        <v>123.43320235767784</v>
      </c>
      <c r="U138" s="29">
        <f>U8*1000*11630/RES_summary!U$6</f>
        <v>122.31294400215398</v>
      </c>
      <c r="V138" s="29">
        <f>V8*1000*11630/RES_summary!V$6</f>
        <v>125.97412610185317</v>
      </c>
      <c r="W138" s="29">
        <f>W8*1000*11630/RES_summary!W$6</f>
        <v>132.81659484063431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647.80986485842141</v>
      </c>
      <c r="C139" s="22">
        <f t="shared" ref="C139:Q139" si="111">SUM(C140:C141)</f>
        <v>691.93014040102435</v>
      </c>
      <c r="D139" s="22">
        <f t="shared" si="111"/>
        <v>761.64731619280633</v>
      </c>
      <c r="E139" s="22">
        <f t="shared" si="111"/>
        <v>812.70532266505688</v>
      </c>
      <c r="F139" s="22">
        <f t="shared" si="111"/>
        <v>874.16130815069619</v>
      </c>
      <c r="G139" s="22">
        <f t="shared" si="111"/>
        <v>925.97699787558611</v>
      </c>
      <c r="H139" s="22">
        <f t="shared" si="111"/>
        <v>978.57501519064454</v>
      </c>
      <c r="I139" s="22">
        <f t="shared" si="111"/>
        <v>1008.1801511541167</v>
      </c>
      <c r="J139" s="22">
        <f t="shared" si="111"/>
        <v>1031.9846610161385</v>
      </c>
      <c r="K139" s="22">
        <f t="shared" si="111"/>
        <v>1057.380490502766</v>
      </c>
      <c r="L139" s="22">
        <f t="shared" si="111"/>
        <v>1074.9451586008418</v>
      </c>
      <c r="M139" s="22">
        <f t="shared" si="111"/>
        <v>1077.1107419692955</v>
      </c>
      <c r="N139" s="22">
        <f t="shared" si="111"/>
        <v>1072.6486211335393</v>
      </c>
      <c r="O139" s="22">
        <f t="shared" si="111"/>
        <v>1063.6449673576417</v>
      </c>
      <c r="P139" s="22">
        <f t="shared" si="111"/>
        <v>1090.6429628805861</v>
      </c>
      <c r="Q139" s="22">
        <f t="shared" si="111"/>
        <v>1123.2762463497604</v>
      </c>
      <c r="R139" s="22">
        <f t="shared" ref="R139:V139" si="112">SUM(R140:R141)</f>
        <v>1137.4716362992526</v>
      </c>
      <c r="S139" s="22">
        <f t="shared" si="112"/>
        <v>1155.1579774916318</v>
      </c>
      <c r="T139" s="22">
        <f t="shared" si="112"/>
        <v>1126.9113609467499</v>
      </c>
      <c r="U139" s="22">
        <f t="shared" si="112"/>
        <v>1183.1715945452747</v>
      </c>
      <c r="V139" s="22">
        <f t="shared" si="112"/>
        <v>1145.7331288501605</v>
      </c>
      <c r="W139" s="22">
        <f t="shared" ref="W139" si="113">SUM(W140:W141)</f>
        <v>1181.364482029011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541.93612146641374</v>
      </c>
      <c r="C140" s="29">
        <f>C10*1000*11630/RES_summary!C$6</f>
        <v>574.60103156423872</v>
      </c>
      <c r="D140" s="29">
        <f>D10*1000*11630/RES_summary!D$6</f>
        <v>635.77302503239002</v>
      </c>
      <c r="E140" s="29">
        <f>E10*1000*11630/RES_summary!E$6</f>
        <v>676.7131626119874</v>
      </c>
      <c r="F140" s="29">
        <f>F10*1000*11630/RES_summary!F$6</f>
        <v>723.74710812548562</v>
      </c>
      <c r="G140" s="29">
        <f>G10*1000*11630/RES_summary!G$6</f>
        <v>760.50882406078347</v>
      </c>
      <c r="H140" s="29">
        <f>H10*1000*11630/RES_summary!H$6</f>
        <v>802.72543810065747</v>
      </c>
      <c r="I140" s="29">
        <f>I10*1000*11630/RES_summary!I$6</f>
        <v>826.87452621416492</v>
      </c>
      <c r="J140" s="29">
        <f>J10*1000*11630/RES_summary!J$6</f>
        <v>846.91785066241505</v>
      </c>
      <c r="K140" s="29">
        <f>K10*1000*11630/RES_summary!K$6</f>
        <v>871.06639341671655</v>
      </c>
      <c r="L140" s="29">
        <f>L10*1000*11630/RES_summary!L$6</f>
        <v>889.4187039650302</v>
      </c>
      <c r="M140" s="29">
        <f>M10*1000*11630/RES_summary!M$6</f>
        <v>893.95860830919025</v>
      </c>
      <c r="N140" s="29">
        <f>N10*1000*11630/RES_summary!N$6</f>
        <v>887.57621001315749</v>
      </c>
      <c r="O140" s="29">
        <f>O10*1000*11630/RES_summary!O$6</f>
        <v>874.22890096307844</v>
      </c>
      <c r="P140" s="29">
        <f>P10*1000*11630/RES_summary!P$6</f>
        <v>897.19469605371307</v>
      </c>
      <c r="Q140" s="29">
        <f>Q10*1000*11630/RES_summary!Q$6</f>
        <v>921.07926356659516</v>
      </c>
      <c r="R140" s="29">
        <f>R10*1000*11630/RES_summary!R$6</f>
        <v>916.65348398324045</v>
      </c>
      <c r="S140" s="29">
        <f>S10*1000*11630/RES_summary!S$6</f>
        <v>914.85739392512119</v>
      </c>
      <c r="T140" s="29">
        <f>T10*1000*11630/RES_summary!T$6</f>
        <v>873.99919016184754</v>
      </c>
      <c r="U140" s="29">
        <f>U10*1000*11630/RES_summary!U$6</f>
        <v>898.96585199640015</v>
      </c>
      <c r="V140" s="29">
        <f>V10*1000*11630/RES_summary!V$6</f>
        <v>852.18980511260872</v>
      </c>
      <c r="W140" s="29">
        <f>W10*1000*11630/RES_summary!W$6</f>
        <v>867.23556343893245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105.87374339200771</v>
      </c>
      <c r="C141" s="29">
        <f>C11*1000*11630/RES_summary!C$6</f>
        <v>117.32910883678568</v>
      </c>
      <c r="D141" s="29">
        <f>D11*1000*11630/RES_summary!D$6</f>
        <v>125.87429116041626</v>
      </c>
      <c r="E141" s="29">
        <f>E11*1000*11630/RES_summary!E$6</f>
        <v>135.99216005306945</v>
      </c>
      <c r="F141" s="29">
        <f>F11*1000*11630/RES_summary!F$6</f>
        <v>150.41420002521059</v>
      </c>
      <c r="G141" s="29">
        <f>G11*1000*11630/RES_summary!G$6</f>
        <v>165.46817381480261</v>
      </c>
      <c r="H141" s="29">
        <f>H11*1000*11630/RES_summary!H$6</f>
        <v>175.84957708998706</v>
      </c>
      <c r="I141" s="29">
        <f>I11*1000*11630/RES_summary!I$6</f>
        <v>181.3056249399518</v>
      </c>
      <c r="J141" s="29">
        <f>J11*1000*11630/RES_summary!J$6</f>
        <v>185.0668103537235</v>
      </c>
      <c r="K141" s="29">
        <f>K11*1000*11630/RES_summary!K$6</f>
        <v>186.31409708604949</v>
      </c>
      <c r="L141" s="29">
        <f>L11*1000*11630/RES_summary!L$6</f>
        <v>185.5264546358116</v>
      </c>
      <c r="M141" s="29">
        <f>M11*1000*11630/RES_summary!M$6</f>
        <v>183.15213366010531</v>
      </c>
      <c r="N141" s="29">
        <f>N11*1000*11630/RES_summary!N$6</f>
        <v>185.07241112038179</v>
      </c>
      <c r="O141" s="29">
        <f>O11*1000*11630/RES_summary!O$6</f>
        <v>189.41606639456319</v>
      </c>
      <c r="P141" s="29">
        <f>P11*1000*11630/RES_summary!P$6</f>
        <v>193.44826682687307</v>
      </c>
      <c r="Q141" s="29">
        <f>Q11*1000*11630/RES_summary!Q$6</f>
        <v>202.19698278316534</v>
      </c>
      <c r="R141" s="29">
        <f>R11*1000*11630/RES_summary!R$6</f>
        <v>220.81815231601223</v>
      </c>
      <c r="S141" s="29">
        <f>S11*1000*11630/RES_summary!S$6</f>
        <v>240.30058356651054</v>
      </c>
      <c r="T141" s="29">
        <f>T11*1000*11630/RES_summary!T$6</f>
        <v>252.91217078490237</v>
      </c>
      <c r="U141" s="29">
        <f>U11*1000*11630/RES_summary!U$6</f>
        <v>284.2057425488747</v>
      </c>
      <c r="V141" s="29">
        <f>V11*1000*11630/RES_summary!V$6</f>
        <v>293.54332373755176</v>
      </c>
      <c r="W141" s="29">
        <f>W11*1000*11630/RES_summary!W$6</f>
        <v>314.12891859007868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643.16089437681455</v>
      </c>
      <c r="C142" s="22">
        <f t="shared" ref="C142:Q142" si="115">SUM(C143:C144)</f>
        <v>646.74840433270447</v>
      </c>
      <c r="D142" s="22">
        <f t="shared" si="115"/>
        <v>655.16313452248392</v>
      </c>
      <c r="E142" s="22">
        <f t="shared" si="115"/>
        <v>658.04961881992381</v>
      </c>
      <c r="F142" s="22">
        <f t="shared" si="115"/>
        <v>663.99504295427641</v>
      </c>
      <c r="G142" s="22">
        <f t="shared" si="115"/>
        <v>664.71714158365421</v>
      </c>
      <c r="H142" s="22">
        <f t="shared" si="115"/>
        <v>671.52126422136689</v>
      </c>
      <c r="I142" s="22">
        <f t="shared" si="115"/>
        <v>682.01008560261755</v>
      </c>
      <c r="J142" s="22">
        <f t="shared" si="115"/>
        <v>683.3204388415345</v>
      </c>
      <c r="K142" s="22">
        <f t="shared" si="115"/>
        <v>690.4429453071491</v>
      </c>
      <c r="L142" s="22">
        <f t="shared" si="115"/>
        <v>693.06638000533098</v>
      </c>
      <c r="M142" s="22">
        <f t="shared" si="115"/>
        <v>680.78382409947938</v>
      </c>
      <c r="N142" s="22">
        <f t="shared" si="115"/>
        <v>661.55790140885938</v>
      </c>
      <c r="O142" s="22">
        <f t="shared" si="115"/>
        <v>645.98576425535157</v>
      </c>
      <c r="P142" s="22">
        <f t="shared" si="115"/>
        <v>627.1026014559925</v>
      </c>
      <c r="Q142" s="22">
        <f t="shared" si="115"/>
        <v>599.26779367071379</v>
      </c>
      <c r="R142" s="22">
        <f t="shared" ref="R142:V142" si="116">SUM(R143:R144)</f>
        <v>588.20427877625809</v>
      </c>
      <c r="S142" s="22">
        <f t="shared" si="116"/>
        <v>576.31214112061195</v>
      </c>
      <c r="T142" s="22">
        <f t="shared" si="116"/>
        <v>547.5963809944808</v>
      </c>
      <c r="U142" s="22">
        <f t="shared" si="116"/>
        <v>556.43679129042675</v>
      </c>
      <c r="V142" s="22">
        <f t="shared" si="116"/>
        <v>524.28727682281908</v>
      </c>
      <c r="W142" s="22">
        <f t="shared" ref="W142" si="117">SUM(W143:W144)</f>
        <v>527.78576082270899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490.92375004910446</v>
      </c>
      <c r="C143" s="31">
        <f>C13*1000*11630/RES_summary!C$6</f>
        <v>491.8593085013606</v>
      </c>
      <c r="D143" s="31">
        <f>D13*1000*11630/RES_summary!D$6</f>
        <v>495.22851383672111</v>
      </c>
      <c r="E143" s="31">
        <f>E13*1000*11630/RES_summary!E$6</f>
        <v>493.7912136120305</v>
      </c>
      <c r="F143" s="31">
        <f>F13*1000*11630/RES_summary!F$6</f>
        <v>494.21453326772985</v>
      </c>
      <c r="G143" s="31">
        <f>G13*1000*11630/RES_summary!G$6</f>
        <v>491.05602001766459</v>
      </c>
      <c r="H143" s="31">
        <f>H13*1000*11630/RES_summary!H$6</f>
        <v>493.58890453459315</v>
      </c>
      <c r="I143" s="31">
        <f>I13*1000*11630/RES_summary!I$6</f>
        <v>500.61011748465853</v>
      </c>
      <c r="J143" s="31">
        <f>J13*1000*11630/RES_summary!J$6</f>
        <v>500.85937905133693</v>
      </c>
      <c r="K143" s="31">
        <f>K13*1000*11630/RES_summary!K$6</f>
        <v>506.51414419205906</v>
      </c>
      <c r="L143" s="31">
        <f>L13*1000*11630/RES_summary!L$6</f>
        <v>506.63938583661405</v>
      </c>
      <c r="M143" s="31">
        <f>M13*1000*11630/RES_summary!M$6</f>
        <v>492.63443479492491</v>
      </c>
      <c r="N143" s="31">
        <f>N13*1000*11630/RES_summary!N$6</f>
        <v>469.69363547922171</v>
      </c>
      <c r="O143" s="31">
        <f>O13*1000*11630/RES_summary!O$6</f>
        <v>451.30704676507554</v>
      </c>
      <c r="P143" s="31">
        <f>P13*1000*11630/RES_summary!P$6</f>
        <v>428.20162076094101</v>
      </c>
      <c r="Q143" s="31">
        <f>Q13*1000*11630/RES_summary!Q$6</f>
        <v>397.41726406440955</v>
      </c>
      <c r="R143" s="31">
        <f>R13*1000*11630/RES_summary!R$6</f>
        <v>374.49341749948951</v>
      </c>
      <c r="S143" s="31">
        <f>S13*1000*11630/RES_summary!S$6</f>
        <v>350.25292829970005</v>
      </c>
      <c r="T143" s="31">
        <f>T13*1000*11630/RES_summary!T$6</f>
        <v>317.04883240511072</v>
      </c>
      <c r="U143" s="31">
        <f>U13*1000*11630/RES_summary!U$6</f>
        <v>307.10834748148221</v>
      </c>
      <c r="V143" s="31">
        <f>V13*1000*11630/RES_summary!V$6</f>
        <v>277.57756769126195</v>
      </c>
      <c r="W143" s="31">
        <f>W13*1000*11630/RES_summary!W$6</f>
        <v>271.77392456854938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152.2371443277101</v>
      </c>
      <c r="C144" s="33">
        <f>C14*1000*11630/RES_summary!C$6</f>
        <v>154.88909583134387</v>
      </c>
      <c r="D144" s="33">
        <f>D14*1000*11630/RES_summary!D$6</f>
        <v>159.93462068576287</v>
      </c>
      <c r="E144" s="33">
        <f>E14*1000*11630/RES_summary!E$6</f>
        <v>164.25840520789325</v>
      </c>
      <c r="F144" s="33">
        <f>F14*1000*11630/RES_summary!F$6</f>
        <v>169.78050968654654</v>
      </c>
      <c r="G144" s="33">
        <f>G14*1000*11630/RES_summary!G$6</f>
        <v>173.66112156598967</v>
      </c>
      <c r="H144" s="33">
        <f>H14*1000*11630/RES_summary!H$6</f>
        <v>177.93235968677368</v>
      </c>
      <c r="I144" s="33">
        <f>I14*1000*11630/RES_summary!I$6</f>
        <v>181.39996811795899</v>
      </c>
      <c r="J144" s="33">
        <f>J14*1000*11630/RES_summary!J$6</f>
        <v>182.46105979019762</v>
      </c>
      <c r="K144" s="33">
        <f>K14*1000*11630/RES_summary!K$6</f>
        <v>183.92880111509007</v>
      </c>
      <c r="L144" s="33">
        <f>L14*1000*11630/RES_summary!L$6</f>
        <v>186.42699416871693</v>
      </c>
      <c r="M144" s="33">
        <f>M14*1000*11630/RES_summary!M$6</f>
        <v>188.14938930455443</v>
      </c>
      <c r="N144" s="33">
        <f>N14*1000*11630/RES_summary!N$6</f>
        <v>191.86426592963767</v>
      </c>
      <c r="O144" s="33">
        <f>O14*1000*11630/RES_summary!O$6</f>
        <v>194.67871749027609</v>
      </c>
      <c r="P144" s="33">
        <f>P14*1000*11630/RES_summary!P$6</f>
        <v>198.90098069505146</v>
      </c>
      <c r="Q144" s="33">
        <f>Q14*1000*11630/RES_summary!Q$6</f>
        <v>201.85052960630424</v>
      </c>
      <c r="R144" s="33">
        <f>R14*1000*11630/RES_summary!R$6</f>
        <v>213.71086127676861</v>
      </c>
      <c r="S144" s="33">
        <f>S14*1000*11630/RES_summary!S$6</f>
        <v>226.05921282091188</v>
      </c>
      <c r="T144" s="33">
        <f>T14*1000*11630/RES_summary!T$6</f>
        <v>230.54754858937002</v>
      </c>
      <c r="U144" s="33">
        <f>U14*1000*11630/RES_summary!U$6</f>
        <v>249.32844380894451</v>
      </c>
      <c r="V144" s="33">
        <f>V14*1000*11630/RES_summary!V$6</f>
        <v>246.70970913155716</v>
      </c>
      <c r="W144" s="33">
        <f>W14*1000*11630/RES_summary!W$6</f>
        <v>256.01183625415962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10.863163935392732</v>
      </c>
      <c r="C3" s="49">
        <f t="shared" ref="C3:W3" si="0">C5*C11/11630</f>
        <v>10.966599916754335</v>
      </c>
      <c r="D3" s="49">
        <f t="shared" si="0"/>
        <v>11.076860013117473</v>
      </c>
      <c r="E3" s="49">
        <f t="shared" si="0"/>
        <v>11.194283157653796</v>
      </c>
      <c r="F3" s="49">
        <f t="shared" si="0"/>
        <v>11.327904884221057</v>
      </c>
      <c r="G3" s="49">
        <f t="shared" si="0"/>
        <v>11.455415461805016</v>
      </c>
      <c r="H3" s="49">
        <f t="shared" si="0"/>
        <v>11.475730255013195</v>
      </c>
      <c r="I3" s="49">
        <f t="shared" si="0"/>
        <v>11.731675649559925</v>
      </c>
      <c r="J3" s="49">
        <f t="shared" si="0"/>
        <v>12.347237715671374</v>
      </c>
      <c r="K3" s="49">
        <f t="shared" si="0"/>
        <v>12.642699077828423</v>
      </c>
      <c r="L3" s="49">
        <f t="shared" si="0"/>
        <v>12.807051538670443</v>
      </c>
      <c r="M3" s="49">
        <f t="shared" si="0"/>
        <v>13.029231417187173</v>
      </c>
      <c r="N3" s="49">
        <f t="shared" si="0"/>
        <v>13.20432798061894</v>
      </c>
      <c r="O3" s="49">
        <f t="shared" si="0"/>
        <v>13.113675353123806</v>
      </c>
      <c r="P3" s="49">
        <f t="shared" si="0"/>
        <v>13.003833095348437</v>
      </c>
      <c r="Q3" s="49">
        <f t="shared" si="0"/>
        <v>12.794433417015318</v>
      </c>
      <c r="R3" s="49">
        <f t="shared" si="0"/>
        <v>12.482148595828406</v>
      </c>
      <c r="S3" s="49">
        <f t="shared" si="0"/>
        <v>12.27591808609125</v>
      </c>
      <c r="T3" s="49">
        <f t="shared" si="0"/>
        <v>12.13183799197911</v>
      </c>
      <c r="U3" s="49">
        <f t="shared" si="0"/>
        <v>11.964161314800176</v>
      </c>
      <c r="V3" s="49">
        <f t="shared" si="0"/>
        <v>11.819076540771199</v>
      </c>
      <c r="W3" s="49">
        <f t="shared" si="0"/>
        <v>11.694819220443984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14.422214220161822</v>
      </c>
      <c r="C5" s="49">
        <f t="shared" ref="C5:W5" si="1">C7*C13/1000000</f>
        <v>14.559538473955826</v>
      </c>
      <c r="D5" s="49">
        <f t="shared" si="1"/>
        <v>14.705922597323775</v>
      </c>
      <c r="E5" s="49">
        <f t="shared" si="1"/>
        <v>14.861816566611157</v>
      </c>
      <c r="F5" s="49">
        <f t="shared" si="1"/>
        <v>15.039216187613114</v>
      </c>
      <c r="G5" s="49">
        <f t="shared" si="1"/>
        <v>15.208502490958036</v>
      </c>
      <c r="H5" s="49">
        <f t="shared" si="1"/>
        <v>15.235472929886246</v>
      </c>
      <c r="I5" s="49">
        <f t="shared" si="1"/>
        <v>15.575272580408901</v>
      </c>
      <c r="J5" s="49">
        <f t="shared" si="1"/>
        <v>16.392508519778325</v>
      </c>
      <c r="K5" s="49">
        <f t="shared" si="1"/>
        <v>16.784770579354408</v>
      </c>
      <c r="L5" s="49">
        <f t="shared" si="1"/>
        <v>17.002969108988285</v>
      </c>
      <c r="M5" s="49">
        <f t="shared" si="1"/>
        <v>17.297940797019056</v>
      </c>
      <c r="N5" s="49">
        <f t="shared" si="1"/>
        <v>17.530403471986112</v>
      </c>
      <c r="O5" s="49">
        <f t="shared" si="1"/>
        <v>17.410050725665513</v>
      </c>
      <c r="P5" s="49">
        <f t="shared" si="1"/>
        <v>17.264221335491143</v>
      </c>
      <c r="Q5" s="49">
        <f t="shared" si="1"/>
        <v>16.986216968023768</v>
      </c>
      <c r="R5" s="49">
        <f t="shared" si="1"/>
        <v>16.571619654050732</v>
      </c>
      <c r="S5" s="49">
        <f t="shared" si="1"/>
        <v>16.297822755849456</v>
      </c>
      <c r="T5" s="49">
        <f t="shared" si="1"/>
        <v>16.106538338666336</v>
      </c>
      <c r="U5" s="49">
        <f t="shared" si="1"/>
        <v>15.883926494420791</v>
      </c>
      <c r="V5" s="49">
        <f t="shared" si="1"/>
        <v>15.691308238489626</v>
      </c>
      <c r="W5" s="49">
        <f t="shared" si="1"/>
        <v>15.526341042667067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246028</v>
      </c>
      <c r="C7" s="35">
        <v>252511</v>
      </c>
      <c r="D7" s="35">
        <v>260400</v>
      </c>
      <c r="E7" s="35">
        <v>269163</v>
      </c>
      <c r="F7" s="35">
        <v>279173</v>
      </c>
      <c r="G7" s="35">
        <v>289917</v>
      </c>
      <c r="H7" s="35">
        <v>297696</v>
      </c>
      <c r="I7" s="35">
        <v>314817</v>
      </c>
      <c r="J7" s="35">
        <v>346019</v>
      </c>
      <c r="K7" s="35">
        <v>366798</v>
      </c>
      <c r="L7" s="35">
        <v>384141</v>
      </c>
      <c r="M7" s="35">
        <v>405167</v>
      </c>
      <c r="N7" s="35">
        <v>426222</v>
      </c>
      <c r="O7" s="35">
        <v>436648</v>
      </c>
      <c r="P7" s="35">
        <v>448155</v>
      </c>
      <c r="Q7" s="35">
        <v>456139</v>
      </c>
      <c r="R7" s="35">
        <v>459236</v>
      </c>
      <c r="S7" s="35">
        <v>468736</v>
      </c>
      <c r="T7" s="35">
        <v>482398</v>
      </c>
      <c r="U7" s="35">
        <v>492480</v>
      </c>
      <c r="V7" s="35">
        <v>503028</v>
      </c>
      <c r="W7" s="35">
        <v>514814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19419.09239725201</v>
      </c>
      <c r="D8" s="52">
        <v>20908.300713434175</v>
      </c>
      <c r="E8" s="52">
        <v>21866.044247181999</v>
      </c>
      <c r="F8" s="52">
        <v>23197.326441154291</v>
      </c>
      <c r="G8" s="52">
        <v>24016.150760153891</v>
      </c>
      <c r="H8" s="52">
        <v>21136.520691270242</v>
      </c>
      <c r="I8" s="52">
        <v>30564.439744022675</v>
      </c>
      <c r="J8" s="52">
        <v>44731.911450504442</v>
      </c>
      <c r="K8" s="52">
        <v>34395.939365528408</v>
      </c>
      <c r="L8" s="52">
        <v>31047.527066772804</v>
      </c>
      <c r="M8" s="52">
        <v>34818.678154928435</v>
      </c>
      <c r="N8" s="52">
        <v>34936.396253846586</v>
      </c>
      <c r="O8" s="52">
        <v>24396.685010688321</v>
      </c>
      <c r="P8" s="52">
        <v>25567.548096073966</v>
      </c>
      <c r="Q8" s="52">
        <v>22134.989204234385</v>
      </c>
      <c r="R8" s="52">
        <v>17339.012053162558</v>
      </c>
      <c r="S8" s="52">
        <v>23833.620384766778</v>
      </c>
      <c r="T8" s="52">
        <v>28087.817965024034</v>
      </c>
      <c r="U8" s="52">
        <v>29501.092397251981</v>
      </c>
      <c r="V8" s="52">
        <v>31456.300713434175</v>
      </c>
      <c r="W8" s="52">
        <v>33652.04424718197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12936.092397251981</v>
      </c>
      <c r="D9" s="36">
        <v>13019.300713434175</v>
      </c>
      <c r="E9" s="36">
        <v>13103.04424718197</v>
      </c>
      <c r="F9" s="36">
        <v>13187.326441154291</v>
      </c>
      <c r="G9" s="36">
        <v>13272.150760153891</v>
      </c>
      <c r="H9" s="36">
        <v>13357.520691270242</v>
      </c>
      <c r="I9" s="36">
        <v>13443.439744022675</v>
      </c>
      <c r="J9" s="36">
        <v>13529.911450504442</v>
      </c>
      <c r="K9" s="36">
        <v>13616.939365528408</v>
      </c>
      <c r="L9" s="36">
        <v>13704.527066772804</v>
      </c>
      <c r="M9" s="36">
        <v>13792.678154928435</v>
      </c>
      <c r="N9" s="36">
        <v>13881.396253846586</v>
      </c>
      <c r="O9" s="36">
        <v>13970.685010688321</v>
      </c>
      <c r="P9" s="36">
        <v>14060.548096073966</v>
      </c>
      <c r="Q9" s="36">
        <v>14150.989204234385</v>
      </c>
      <c r="R9" s="36">
        <v>14242.012053162558</v>
      </c>
      <c r="S9" s="36">
        <v>14333.620384766778</v>
      </c>
      <c r="T9" s="36">
        <v>14425.817965024034</v>
      </c>
      <c r="U9" s="36">
        <v>19419.092397251981</v>
      </c>
      <c r="V9" s="36">
        <v>20908.300713434175</v>
      </c>
      <c r="W9" s="36">
        <v>21866.04424718197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8759.9999999999927</v>
      </c>
      <c r="D11" s="54">
        <v>8759.9999999999964</v>
      </c>
      <c r="E11" s="54">
        <v>8759.9999999999945</v>
      </c>
      <c r="F11" s="54">
        <v>8760</v>
      </c>
      <c r="G11" s="54">
        <v>8759.9999999999964</v>
      </c>
      <c r="H11" s="54">
        <v>8759.9999999999964</v>
      </c>
      <c r="I11" s="54">
        <v>8759.9999999999964</v>
      </c>
      <c r="J11" s="54">
        <v>8759.9999999999982</v>
      </c>
      <c r="K11" s="54">
        <v>8759.9999999999964</v>
      </c>
      <c r="L11" s="54">
        <v>8759.9999999999927</v>
      </c>
      <c r="M11" s="54">
        <v>8759.9999999999945</v>
      </c>
      <c r="N11" s="54">
        <v>8759.9999999999964</v>
      </c>
      <c r="O11" s="54">
        <v>8759.9999999999982</v>
      </c>
      <c r="P11" s="54">
        <v>8759.9999999999945</v>
      </c>
      <c r="Q11" s="54">
        <v>8759.9999999999964</v>
      </c>
      <c r="R11" s="54">
        <v>8759.9999999999964</v>
      </c>
      <c r="S11" s="54">
        <v>8760</v>
      </c>
      <c r="T11" s="54">
        <v>8759.9999999999964</v>
      </c>
      <c r="U11" s="54">
        <v>8759.9999999999945</v>
      </c>
      <c r="V11" s="54">
        <v>8759.9999999999964</v>
      </c>
      <c r="W11" s="54">
        <v>8760.0000000000018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58.620214854251635</v>
      </c>
      <c r="C13" s="35">
        <v>57.659026632328192</v>
      </c>
      <c r="D13" s="35">
        <v>56.474357132579783</v>
      </c>
      <c r="E13" s="35">
        <v>55.214931348703786</v>
      </c>
      <c r="F13" s="35">
        <v>53.870597040591726</v>
      </c>
      <c r="G13" s="35">
        <v>52.458125915203446</v>
      </c>
      <c r="H13" s="35">
        <v>51.177956471992388</v>
      </c>
      <c r="I13" s="35">
        <v>49.474051847291925</v>
      </c>
      <c r="J13" s="35">
        <v>47.374590758826322</v>
      </c>
      <c r="K13" s="35">
        <v>45.760256542713996</v>
      </c>
      <c r="L13" s="35">
        <v>44.262312820001732</v>
      </c>
      <c r="M13" s="35">
        <v>42.693360508183183</v>
      </c>
      <c r="N13" s="35">
        <v>41.129748046759929</v>
      </c>
      <c r="O13" s="35">
        <v>39.872049627309671</v>
      </c>
      <c r="P13" s="35">
        <v>38.522880109540544</v>
      </c>
      <c r="Q13" s="35">
        <v>37.239124407305162</v>
      </c>
      <c r="R13" s="35">
        <v>36.08519291617106</v>
      </c>
      <c r="S13" s="35">
        <v>34.769727001658623</v>
      </c>
      <c r="T13" s="35">
        <v>33.388484899743233</v>
      </c>
      <c r="U13" s="35">
        <v>32.252937163784907</v>
      </c>
      <c r="V13" s="35">
        <v>31.193707385055358</v>
      </c>
      <c r="W13" s="35">
        <v>30.159127457037041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46.121659610729651</v>
      </c>
      <c r="D14" s="36">
        <v>43.503216301894049</v>
      </c>
      <c r="E14" s="36">
        <v>42.257174084930206</v>
      </c>
      <c r="F14" s="36">
        <v>40.972115159331288</v>
      </c>
      <c r="G14" s="36">
        <v>39.444398977327843</v>
      </c>
      <c r="H14" s="36">
        <v>38.321878212676921</v>
      </c>
      <c r="I14" s="36">
        <v>36.900953727379111</v>
      </c>
      <c r="J14" s="36">
        <v>36.000300531285106</v>
      </c>
      <c r="K14" s="36">
        <v>34.611352177047522</v>
      </c>
      <c r="L14" s="36">
        <v>32.903131014813845</v>
      </c>
      <c r="M14" s="36">
        <v>31.692801202219751</v>
      </c>
      <c r="N14" s="36">
        <v>29.9456503253211</v>
      </c>
      <c r="O14" s="36">
        <v>28.635522012968572</v>
      </c>
      <c r="P14" s="36">
        <v>26.533751208243487</v>
      </c>
      <c r="Q14" s="36">
        <v>24.916644638775384</v>
      </c>
      <c r="R14" s="36">
        <v>24.238548958361104</v>
      </c>
      <c r="S14" s="36">
        <v>23.766553265867788</v>
      </c>
      <c r="T14" s="36">
        <v>23.296937205650529</v>
      </c>
      <c r="U14" s="36">
        <v>22.813695038374725</v>
      </c>
      <c r="V14" s="36">
        <v>22.792256439874794</v>
      </c>
      <c r="W14" s="36">
        <v>22.555243209124193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1.1245349251766599</v>
      </c>
      <c r="C16" s="44">
        <f>C7/RES_summary!C$6</f>
        <v>1.1277947994175919</v>
      </c>
      <c r="D16" s="44">
        <f>D7/RES_summary!D$6</f>
        <v>1.1348679909698676</v>
      </c>
      <c r="E16" s="44">
        <f>E7/RES_summary!E$6</f>
        <v>1.1442934759503789</v>
      </c>
      <c r="F16" s="44">
        <f>F7/RES_summary!F$6</f>
        <v>1.1561011769188083</v>
      </c>
      <c r="G16" s="44">
        <f>G7/RES_summary!G$6</f>
        <v>1.1678664222844368</v>
      </c>
      <c r="H16" s="44">
        <f>H7/RES_summary!H$6</f>
        <v>1.1831597187722318</v>
      </c>
      <c r="I16" s="44">
        <f>I7/RES_summary!I$6</f>
        <v>1.2145483304720202</v>
      </c>
      <c r="J16" s="44">
        <f>J7/RES_summary!J$6</f>
        <v>1.2497706471722783</v>
      </c>
      <c r="K16" s="44">
        <f>K7/RES_summary!K$6</f>
        <v>1.2822952791139948</v>
      </c>
      <c r="L16" s="44">
        <f>L7/RES_summary!L$6</f>
        <v>1.3069799091574095</v>
      </c>
      <c r="M16" s="44">
        <f>M7/RES_summary!M$6</f>
        <v>1.3374496599986796</v>
      </c>
      <c r="N16" s="44">
        <f>N7/RES_summary!N$6</f>
        <v>1.369629974774659</v>
      </c>
      <c r="O16" s="44">
        <f>O7/RES_summary!O$6</f>
        <v>1.3923280507636875</v>
      </c>
      <c r="P16" s="44">
        <f>P7/RES_summary!P$6</f>
        <v>1.4186340240451274</v>
      </c>
      <c r="Q16" s="44">
        <f>Q7/RES_summary!Q$6</f>
        <v>1.4432586189439578</v>
      </c>
      <c r="R16" s="44">
        <f>R7/RES_summary!R$6</f>
        <v>1.4546041962294749</v>
      </c>
      <c r="S16" s="44">
        <f>S7/RES_summary!S$6</f>
        <v>1.465757322751422</v>
      </c>
      <c r="T16" s="44">
        <f>T7/RES_summary!T$6</f>
        <v>1.4763835797553428</v>
      </c>
      <c r="U16" s="44">
        <f>U7/RES_summary!U$6</f>
        <v>1.4854809081558475</v>
      </c>
      <c r="V16" s="44">
        <f>V7/RES_summary!V$6</f>
        <v>1.4937817002625109</v>
      </c>
      <c r="W16" s="44">
        <f>W7/RES_summary!W$6</f>
        <v>1.5019138085958013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65.920478924965593</v>
      </c>
      <c r="C17" s="52">
        <f t="shared" si="2"/>
        <v>65.027550375420162</v>
      </c>
      <c r="D17" s="52">
        <f t="shared" si="2"/>
        <v>64.090940220365624</v>
      </c>
      <c r="E17" s="52">
        <f t="shared" si="2"/>
        <v>63.182085717369795</v>
      </c>
      <c r="F17" s="52">
        <f t="shared" si="2"/>
        <v>62.279860639946968</v>
      </c>
      <c r="G17" s="52">
        <f t="shared" si="2"/>
        <v>61.264083832335146</v>
      </c>
      <c r="H17" s="52">
        <f t="shared" si="2"/>
        <v>60.551696586740036</v>
      </c>
      <c r="I17" s="52">
        <f t="shared" si="2"/>
        <v>60.088627072814575</v>
      </c>
      <c r="J17" s="52">
        <f t="shared" si="2"/>
        <v>59.207372952180208</v>
      </c>
      <c r="K17" s="52">
        <f t="shared" si="2"/>
        <v>58.678160935767451</v>
      </c>
      <c r="L17" s="52">
        <f t="shared" si="2"/>
        <v>57.849953588582707</v>
      </c>
      <c r="M17" s="52">
        <f t="shared" si="2"/>
        <v>57.100220495870651</v>
      </c>
      <c r="N17" s="52">
        <f t="shared" si="2"/>
        <v>56.332535779771881</v>
      </c>
      <c r="O17" s="52">
        <f t="shared" si="2"/>
        <v>55.514973137545084</v>
      </c>
      <c r="P17" s="52">
        <f t="shared" si="2"/>
        <v>54.649868427605497</v>
      </c>
      <c r="Q17" s="52">
        <f t="shared" si="2"/>
        <v>53.745687262769479</v>
      </c>
      <c r="R17" s="52">
        <f t="shared" ref="R17:V17" si="3">R13*R16</f>
        <v>52.489673037612548</v>
      </c>
      <c r="S17" s="52">
        <f t="shared" si="3"/>
        <v>50.963981962748974</v>
      </c>
      <c r="T17" s="52">
        <f t="shared" si="3"/>
        <v>49.294210858890125</v>
      </c>
      <c r="U17" s="52">
        <f t="shared" si="3"/>
        <v>47.911122388752688</v>
      </c>
      <c r="V17" s="52">
        <f t="shared" si="3"/>
        <v>46.596589255139236</v>
      </c>
      <c r="W17" s="52">
        <f t="shared" ref="W17" si="4">W13*W16</f>
        <v>45.296409982924708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577.4633953826982</v>
      </c>
      <c r="C18" s="36">
        <f>C3*11630*1000/RES_summary!C$6</f>
        <v>569.64134128868022</v>
      </c>
      <c r="D18" s="36">
        <f>D3*11630*1000/RES_summary!D$6</f>
        <v>561.43663633040262</v>
      </c>
      <c r="E18" s="36">
        <f>E3*11630*1000/RES_summary!E$6</f>
        <v>553.47507088415898</v>
      </c>
      <c r="F18" s="36">
        <f>F3*11630*1000/RES_summary!F$6</f>
        <v>545.57157920593545</v>
      </c>
      <c r="G18" s="36">
        <f>G3*11630*1000/RES_summary!G$6</f>
        <v>536.67337437125559</v>
      </c>
      <c r="H18" s="36">
        <f>H3*11630*1000/RES_summary!H$6</f>
        <v>530.4328620998424</v>
      </c>
      <c r="I18" s="36">
        <f>I3*11630*1000/RES_summary!I$6</f>
        <v>526.37637315785548</v>
      </c>
      <c r="J18" s="36">
        <f>J3*11630*1000/RES_summary!J$6</f>
        <v>518.65658706109855</v>
      </c>
      <c r="K18" s="36">
        <f>K3*11630*1000/RES_summary!K$6</f>
        <v>514.02068979732269</v>
      </c>
      <c r="L18" s="36">
        <f>L3*11630*1000/RES_summary!L$6</f>
        <v>506.76559343598404</v>
      </c>
      <c r="M18" s="36">
        <f>M3*11630*1000/RES_summary!M$6</f>
        <v>500.19793154382654</v>
      </c>
      <c r="N18" s="36">
        <f>N3*11630*1000/RES_summary!N$6</f>
        <v>493.47301343080147</v>
      </c>
      <c r="O18" s="36">
        <f>O3*11630*1000/RES_summary!O$6</f>
        <v>486.31116468489478</v>
      </c>
      <c r="P18" s="36">
        <f>P3*11630*1000/RES_summary!P$6</f>
        <v>478.73284742582393</v>
      </c>
      <c r="Q18" s="36">
        <f>Q3*11630*1000/RES_summary!Q$6</f>
        <v>470.81222042186039</v>
      </c>
      <c r="R18" s="36">
        <f>R3*11630*1000/RES_summary!R$6</f>
        <v>459.80953580948568</v>
      </c>
      <c r="S18" s="36">
        <f>S3*11630*1000/RES_summary!S$6</f>
        <v>446.44448199368099</v>
      </c>
      <c r="T18" s="36">
        <f>T3*11630*1000/RES_summary!T$6</f>
        <v>431.81728712387729</v>
      </c>
      <c r="U18" s="36">
        <f>U3*11630*1000/RES_summary!U$6</f>
        <v>419.70143212547327</v>
      </c>
      <c r="V18" s="36">
        <f>V3*11630*1000/RES_summary!V$6</f>
        <v>408.18612187501952</v>
      </c>
      <c r="W18" s="36">
        <f>W3*11630*1000/RES_summary!W$6</f>
        <v>396.79655145042045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6.0491314221329784</v>
      </c>
      <c r="C3" s="49">
        <f t="shared" ref="C3:W3" si="0">C5*C11/11630</f>
        <v>6.051323317808678</v>
      </c>
      <c r="D3" s="49">
        <f t="shared" si="0"/>
        <v>6.1479484690293624</v>
      </c>
      <c r="E3" s="49">
        <f t="shared" si="0"/>
        <v>6.2533512730197609</v>
      </c>
      <c r="F3" s="49">
        <f t="shared" si="0"/>
        <v>6.3304972791109542</v>
      </c>
      <c r="G3" s="49">
        <f t="shared" si="0"/>
        <v>6.4028240218117762</v>
      </c>
      <c r="H3" s="49">
        <f t="shared" si="0"/>
        <v>6.3964407200169875</v>
      </c>
      <c r="I3" s="49">
        <f t="shared" si="0"/>
        <v>6.430799853211111</v>
      </c>
      <c r="J3" s="49">
        <f t="shared" si="0"/>
        <v>6.6078379790852191</v>
      </c>
      <c r="K3" s="49">
        <f t="shared" si="0"/>
        <v>6.6268772419435829</v>
      </c>
      <c r="L3" s="49">
        <f t="shared" si="0"/>
        <v>6.6077226422642159</v>
      </c>
      <c r="M3" s="49">
        <f t="shared" si="0"/>
        <v>6.5783748204129386</v>
      </c>
      <c r="N3" s="49">
        <f t="shared" si="0"/>
        <v>6.5521202189143777</v>
      </c>
      <c r="O3" s="49">
        <f t="shared" si="0"/>
        <v>6.4368595272150566</v>
      </c>
      <c r="P3" s="49">
        <f t="shared" si="0"/>
        <v>6.2214816050737918</v>
      </c>
      <c r="Q3" s="49">
        <f t="shared" si="0"/>
        <v>6.0728476798465225</v>
      </c>
      <c r="R3" s="49">
        <f t="shared" si="0"/>
        <v>5.9264713256635249</v>
      </c>
      <c r="S3" s="49">
        <f t="shared" si="0"/>
        <v>5.8583991993019762</v>
      </c>
      <c r="T3" s="49">
        <f t="shared" si="0"/>
        <v>5.7178964251416398</v>
      </c>
      <c r="U3" s="49">
        <f t="shared" si="0"/>
        <v>5.5228795456491291</v>
      </c>
      <c r="V3" s="49">
        <f t="shared" si="0"/>
        <v>5.4175891920669867</v>
      </c>
      <c r="W3" s="49">
        <f t="shared" si="0"/>
        <v>5.3658971691399922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164.37294951745727</v>
      </c>
      <c r="C5" s="49">
        <f t="shared" ref="C5:W5" si="1">C7*C13/1000000</f>
        <v>166.88938237616063</v>
      </c>
      <c r="D5" s="49">
        <f t="shared" si="1"/>
        <v>169.09569130246689</v>
      </c>
      <c r="E5" s="49">
        <f t="shared" si="1"/>
        <v>171.16610532522193</v>
      </c>
      <c r="F5" s="49">
        <f t="shared" si="1"/>
        <v>173.06507622471489</v>
      </c>
      <c r="G5" s="49">
        <f t="shared" si="1"/>
        <v>174.86263775046848</v>
      </c>
      <c r="H5" s="49">
        <f t="shared" si="1"/>
        <v>174.29639225496697</v>
      </c>
      <c r="I5" s="49">
        <f t="shared" si="1"/>
        <v>175.63716403842724</v>
      </c>
      <c r="J5" s="49">
        <f t="shared" si="1"/>
        <v>181.70390542979348</v>
      </c>
      <c r="K5" s="49">
        <f t="shared" si="1"/>
        <v>182.8870202778956</v>
      </c>
      <c r="L5" s="49">
        <f t="shared" si="1"/>
        <v>182.85707009719184</v>
      </c>
      <c r="M5" s="49">
        <f t="shared" si="1"/>
        <v>183.00528452710134</v>
      </c>
      <c r="N5" s="49">
        <f t="shared" si="1"/>
        <v>182.43875827849092</v>
      </c>
      <c r="O5" s="49">
        <f t="shared" si="1"/>
        <v>178.89368238271015</v>
      </c>
      <c r="P5" s="49">
        <f t="shared" si="1"/>
        <v>174.88314534779371</v>
      </c>
      <c r="Q5" s="49">
        <f t="shared" si="1"/>
        <v>169.53300501160535</v>
      </c>
      <c r="R5" s="49">
        <f t="shared" si="1"/>
        <v>164.30186954590704</v>
      </c>
      <c r="S5" s="49">
        <f t="shared" si="1"/>
        <v>161.07933853844202</v>
      </c>
      <c r="T5" s="49">
        <f t="shared" si="1"/>
        <v>158.72739114866397</v>
      </c>
      <c r="U5" s="49">
        <f t="shared" si="1"/>
        <v>155.62002894605394</v>
      </c>
      <c r="V5" s="49">
        <f t="shared" si="1"/>
        <v>152.78639941893039</v>
      </c>
      <c r="W5" s="49">
        <f t="shared" si="1"/>
        <v>151.31846034596364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207503</v>
      </c>
      <c r="C7" s="35">
        <v>212597</v>
      </c>
      <c r="D7" s="35">
        <v>218076</v>
      </c>
      <c r="E7" s="35">
        <v>223835</v>
      </c>
      <c r="F7" s="35">
        <v>229902</v>
      </c>
      <c r="G7" s="35">
        <v>236606</v>
      </c>
      <c r="H7" s="35">
        <v>240140</v>
      </c>
      <c r="I7" s="35">
        <v>247828</v>
      </c>
      <c r="J7" s="35">
        <v>265167</v>
      </c>
      <c r="K7" s="35">
        <v>274507</v>
      </c>
      <c r="L7" s="35">
        <v>282755</v>
      </c>
      <c r="M7" s="35">
        <v>292219</v>
      </c>
      <c r="N7" s="35">
        <v>300839</v>
      </c>
      <c r="O7" s="35">
        <v>303806</v>
      </c>
      <c r="P7" s="35">
        <v>306655</v>
      </c>
      <c r="Q7" s="35">
        <v>307297</v>
      </c>
      <c r="R7" s="35">
        <v>307431</v>
      </c>
      <c r="S7" s="35">
        <v>311857</v>
      </c>
      <c r="T7" s="35">
        <v>319089</v>
      </c>
      <c r="U7" s="35">
        <v>324204</v>
      </c>
      <c r="V7" s="35">
        <v>329750</v>
      </c>
      <c r="W7" s="35">
        <v>336145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17720.0815240542</v>
      </c>
      <c r="D8" s="52">
        <v>18268.091443589859</v>
      </c>
      <c r="E8" s="52">
        <v>18713.205914233986</v>
      </c>
      <c r="F8" s="52">
        <v>19188.452106942685</v>
      </c>
      <c r="G8" s="52">
        <v>19994.857543464605</v>
      </c>
      <c r="H8" s="52">
        <v>16996.450100869901</v>
      </c>
      <c r="I8" s="52">
        <v>21324.258016137581</v>
      </c>
      <c r="J8" s="52">
        <v>31151.309890802222</v>
      </c>
      <c r="K8" s="52">
        <v>23330.634695660468</v>
      </c>
      <c r="L8" s="52">
        <v>22419.261775538558</v>
      </c>
      <c r="M8" s="52">
        <v>23818.220854121086</v>
      </c>
      <c r="N8" s="52">
        <v>23159.54203884257</v>
      </c>
      <c r="O8" s="52">
        <v>17694.255825841508</v>
      </c>
      <c r="P8" s="52">
        <v>17766.393104978953</v>
      </c>
      <c r="Q8" s="52">
        <v>15751.985164921847</v>
      </c>
      <c r="R8" s="52">
        <v>17854.081524054171</v>
      </c>
      <c r="S8" s="52">
        <v>22694.091443589889</v>
      </c>
      <c r="T8" s="52">
        <v>25945.205914233986</v>
      </c>
      <c r="U8" s="52">
        <v>24303.452106942656</v>
      </c>
      <c r="V8" s="52">
        <v>25540.857543464634</v>
      </c>
      <c r="W8" s="52">
        <v>23391.450100869872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12626.0815240542</v>
      </c>
      <c r="D9" s="36">
        <v>12789.091443589859</v>
      </c>
      <c r="E9" s="36">
        <v>12954.205914233986</v>
      </c>
      <c r="F9" s="36">
        <v>13121.452106942685</v>
      </c>
      <c r="G9" s="36">
        <v>13290.857543464605</v>
      </c>
      <c r="H9" s="36">
        <v>13462.450100869901</v>
      </c>
      <c r="I9" s="36">
        <v>13636.258016137581</v>
      </c>
      <c r="J9" s="36">
        <v>13812.309890802251</v>
      </c>
      <c r="K9" s="36">
        <v>13990.634695660439</v>
      </c>
      <c r="L9" s="36">
        <v>14171.261775538558</v>
      </c>
      <c r="M9" s="36">
        <v>14354.220854121086</v>
      </c>
      <c r="N9" s="36">
        <v>14539.54203884257</v>
      </c>
      <c r="O9" s="36">
        <v>14727.255825841508</v>
      </c>
      <c r="P9" s="36">
        <v>14917.393104978953</v>
      </c>
      <c r="Q9" s="36">
        <v>15109.985164921847</v>
      </c>
      <c r="R9" s="36">
        <v>17720.081524054171</v>
      </c>
      <c r="S9" s="36">
        <v>18268.091443589889</v>
      </c>
      <c r="T9" s="36">
        <v>18713.205914233986</v>
      </c>
      <c r="U9" s="36">
        <v>19188.452106942656</v>
      </c>
      <c r="V9" s="36">
        <v>19994.857543464634</v>
      </c>
      <c r="W9" s="36">
        <v>16996.450100869872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427.99863752481269</v>
      </c>
      <c r="C11" s="54">
        <v>421.69782872998354</v>
      </c>
      <c r="D11" s="54">
        <v>422.84129266733351</v>
      </c>
      <c r="E11" s="54">
        <v>424.88829880797266</v>
      </c>
      <c r="F11" s="54">
        <v>425.41040030782614</v>
      </c>
      <c r="G11" s="54">
        <v>425.84765008482469</v>
      </c>
      <c r="H11" s="54">
        <v>426.80519436671034</v>
      </c>
      <c r="I11" s="54">
        <v>425.82219259975096</v>
      </c>
      <c r="J11" s="54">
        <v>422.93618023776588</v>
      </c>
      <c r="K11" s="54">
        <v>421.410891853865</v>
      </c>
      <c r="L11" s="54">
        <v>420.26165183925804</v>
      </c>
      <c r="M11" s="54">
        <v>418.05622913622796</v>
      </c>
      <c r="N11" s="54">
        <v>417.6807541610973</v>
      </c>
      <c r="O11" s="54">
        <v>418.46461710906283</v>
      </c>
      <c r="P11" s="54">
        <v>413.73816169141213</v>
      </c>
      <c r="Q11" s="54">
        <v>416.59863524379978</v>
      </c>
      <c r="R11" s="54">
        <v>419.5013830820028</v>
      </c>
      <c r="S11" s="54">
        <v>422.97903198566843</v>
      </c>
      <c r="T11" s="54">
        <v>418.95185791918061</v>
      </c>
      <c r="U11" s="54">
        <v>412.74307395332278</v>
      </c>
      <c r="V11" s="54">
        <v>412.3833177780383</v>
      </c>
      <c r="W11" s="54">
        <v>412.41091096498684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792.14734012258748</v>
      </c>
      <c r="C13" s="35">
        <v>785.00346842222905</v>
      </c>
      <c r="D13" s="35">
        <v>775.39798649308909</v>
      </c>
      <c r="E13" s="35">
        <v>764.69768054692929</v>
      </c>
      <c r="F13" s="35">
        <v>752.77760186825196</v>
      </c>
      <c r="G13" s="35">
        <v>739.04566135460846</v>
      </c>
      <c r="H13" s="35">
        <v>725.81157764207114</v>
      </c>
      <c r="I13" s="35">
        <v>708.70589295167304</v>
      </c>
      <c r="J13" s="35">
        <v>685.24328227039371</v>
      </c>
      <c r="K13" s="35">
        <v>666.23809330142979</v>
      </c>
      <c r="L13" s="35">
        <v>646.69791903659291</v>
      </c>
      <c r="M13" s="35">
        <v>626.26073091448995</v>
      </c>
      <c r="N13" s="35">
        <v>606.43320273797917</v>
      </c>
      <c r="O13" s="35">
        <v>588.84183453490107</v>
      </c>
      <c r="P13" s="35">
        <v>570.29282205668824</v>
      </c>
      <c r="Q13" s="35">
        <v>551.69105136595977</v>
      </c>
      <c r="R13" s="35">
        <v>534.43494490115518</v>
      </c>
      <c r="S13" s="35">
        <v>516.51666801913063</v>
      </c>
      <c r="T13" s="35">
        <v>497.43924468929976</v>
      </c>
      <c r="U13" s="35">
        <v>480.00650499702016</v>
      </c>
      <c r="V13" s="35">
        <v>463.34010437886394</v>
      </c>
      <c r="W13" s="35">
        <v>450.15829581271078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706.43860961706059</v>
      </c>
      <c r="D14" s="36">
        <v>675.33895010469291</v>
      </c>
      <c r="E14" s="36">
        <v>659.00272981742444</v>
      </c>
      <c r="F14" s="36">
        <v>640.65064842336574</v>
      </c>
      <c r="G14" s="36">
        <v>616.45245283510928</v>
      </c>
      <c r="H14" s="36">
        <v>594.12397786045904</v>
      </c>
      <c r="I14" s="36">
        <v>569.4311750955045</v>
      </c>
      <c r="J14" s="36">
        <v>545.98429382052984</v>
      </c>
      <c r="K14" s="36">
        <v>525.73618630177339</v>
      </c>
      <c r="L14" s="36">
        <v>499.38206052732744</v>
      </c>
      <c r="M14" s="36">
        <v>483.61598330887443</v>
      </c>
      <c r="N14" s="36">
        <v>472.84757555623014</v>
      </c>
      <c r="O14" s="36">
        <v>458.96706331690183</v>
      </c>
      <c r="P14" s="36">
        <v>439.38216320160092</v>
      </c>
      <c r="Q14" s="36">
        <v>420.21333515705157</v>
      </c>
      <c r="R14" s="36">
        <v>408.14276996763948</v>
      </c>
      <c r="S14" s="36">
        <v>401.62976830870173</v>
      </c>
      <c r="T14" s="36">
        <v>384.66090515251875</v>
      </c>
      <c r="U14" s="36">
        <v>377.95997216870404</v>
      </c>
      <c r="V14" s="36">
        <v>371.64959843185306</v>
      </c>
      <c r="W14" s="36">
        <v>368.94076396520529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0.94844639869824754</v>
      </c>
      <c r="C16" s="44">
        <f>C7/RES_summary!C$6</f>
        <v>0.94952612350266641</v>
      </c>
      <c r="D16" s="44">
        <f>D7/RES_summary!D$6</f>
        <v>0.9504127188891891</v>
      </c>
      <c r="E16" s="44">
        <f>E7/RES_summary!E$6</f>
        <v>0.9515904124614194</v>
      </c>
      <c r="F16" s="44">
        <f>F7/RES_summary!F$6</f>
        <v>0.95206188555479176</v>
      </c>
      <c r="G16" s="44">
        <f>G7/RES_summary!G$6</f>
        <v>0.95311486636186027</v>
      </c>
      <c r="H16" s="44">
        <f>H7/RES_summary!H$6</f>
        <v>0.95440978335605364</v>
      </c>
      <c r="I16" s="44">
        <f>I7/RES_summary!I$6</f>
        <v>0.95610809976659406</v>
      </c>
      <c r="J16" s="44">
        <f>J7/RES_summary!J$6</f>
        <v>0.95774490186588457</v>
      </c>
      <c r="K16" s="44">
        <f>K7/RES_summary!K$6</f>
        <v>0.95965362456650627</v>
      </c>
      <c r="L16" s="44">
        <f>L7/RES_summary!L$6</f>
        <v>0.962029838558767</v>
      </c>
      <c r="M16" s="44">
        <f>M7/RES_summary!M$6</f>
        <v>0.96461015382584014</v>
      </c>
      <c r="N16" s="44">
        <f>N7/RES_summary!N$6</f>
        <v>0.96672183036359838</v>
      </c>
      <c r="O16" s="44">
        <f>O7/RES_summary!O$6</f>
        <v>0.96873824176524981</v>
      </c>
      <c r="P16" s="44">
        <f>P7/RES_summary!P$6</f>
        <v>0.97071597247282415</v>
      </c>
      <c r="Q16" s="44">
        <f>Q7/RES_summary!Q$6</f>
        <v>0.97231116792385963</v>
      </c>
      <c r="R16" s="44">
        <f>R7/RES_summary!R$6</f>
        <v>0.9737703983377255</v>
      </c>
      <c r="S16" s="44">
        <f>S7/RES_summary!S$6</f>
        <v>0.975190045998793</v>
      </c>
      <c r="T16" s="44">
        <f>T7/RES_summary!T$6</f>
        <v>0.97657486158846551</v>
      </c>
      <c r="U16" s="44">
        <f>U7/RES_summary!U$6</f>
        <v>0.97790540194070508</v>
      </c>
      <c r="V16" s="44">
        <f>V7/RES_summary!V$6</f>
        <v>0.97921888177509597</v>
      </c>
      <c r="W16" s="44">
        <f>W7/RES_summary!W$6</f>
        <v>0.98066644883479392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751.30929197766386</v>
      </c>
      <c r="C17" s="52">
        <f t="shared" si="2"/>
        <v>745.38130030710693</v>
      </c>
      <c r="D17" s="52">
        <f t="shared" si="2"/>
        <v>736.94810856409958</v>
      </c>
      <c r="E17" s="52">
        <f t="shared" si="2"/>
        <v>727.67898123994314</v>
      </c>
      <c r="F17" s="52">
        <f t="shared" si="2"/>
        <v>716.69086303810229</v>
      </c>
      <c r="G17" s="52">
        <f t="shared" si="2"/>
        <v>704.3954067573103</v>
      </c>
      <c r="H17" s="52">
        <f t="shared" si="2"/>
        <v>692.72167057468459</v>
      </c>
      <c r="I17" s="52">
        <f t="shared" si="2"/>
        <v>677.59944460341137</v>
      </c>
      <c r="J17" s="52">
        <f t="shared" si="2"/>
        <v>656.2882601323148</v>
      </c>
      <c r="K17" s="52">
        <f t="shared" si="2"/>
        <v>639.35780106099526</v>
      </c>
      <c r="L17" s="52">
        <f t="shared" si="2"/>
        <v>622.1426946470641</v>
      </c>
      <c r="M17" s="52">
        <f t="shared" si="2"/>
        <v>604.09745998250924</v>
      </c>
      <c r="N17" s="52">
        <f t="shared" si="2"/>
        <v>586.25221574411842</v>
      </c>
      <c r="O17" s="52">
        <f t="shared" si="2"/>
        <v>570.4336034651642</v>
      </c>
      <c r="P17" s="52">
        <f t="shared" si="2"/>
        <v>553.59235135702943</v>
      </c>
      <c r="Q17" s="52">
        <f t="shared" si="2"/>
        <v>536.41537048677833</v>
      </c>
      <c r="R17" s="52">
        <f t="shared" ref="R17:V17" si="3">R13*R16</f>
        <v>520.41692918199828</v>
      </c>
      <c r="S17" s="52">
        <f t="shared" si="3"/>
        <v>503.70191324471932</v>
      </c>
      <c r="T17" s="52">
        <f t="shared" si="3"/>
        <v>485.78666153112374</v>
      </c>
      <c r="U17" s="52">
        <f t="shared" si="3"/>
        <v>469.40095420326406</v>
      </c>
      <c r="V17" s="52">
        <f t="shared" si="3"/>
        <v>453.71137889142739</v>
      </c>
      <c r="W17" s="52">
        <f t="shared" ref="W17" si="4">W13*W16</f>
        <v>441.45513736817378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321.55935332617184</v>
      </c>
      <c r="C18" s="36">
        <f>C3*11630*1000/RES_summary!C$6</f>
        <v>314.32567591543881</v>
      </c>
      <c r="D18" s="36">
        <f>D3*11630*1000/RES_summary!D$6</f>
        <v>311.61209085399031</v>
      </c>
      <c r="E18" s="36">
        <f>E3*11630*1000/RES_summary!E$6</f>
        <v>309.18228441735812</v>
      </c>
      <c r="F18" s="36">
        <f>F3*11630*1000/RES_summary!F$6</f>
        <v>304.88774694200049</v>
      </c>
      <c r="G18" s="36">
        <f>G3*11630*1000/RES_summary!G$6</f>
        <v>299.96512869814478</v>
      </c>
      <c r="H18" s="36">
        <f>H3*11630*1000/RES_summary!H$6</f>
        <v>295.65720725166057</v>
      </c>
      <c r="I18" s="36">
        <f>I3*11630*1000/RES_summary!I$6</f>
        <v>288.53688120539812</v>
      </c>
      <c r="J18" s="36">
        <f>J3*11630*1000/RES_summary!J$6</f>
        <v>277.56804987525049</v>
      </c>
      <c r="K18" s="36">
        <f>K3*11630*1000/RES_summary!K$6</f>
        <v>269.43234115884002</v>
      </c>
      <c r="L18" s="36">
        <f>L3*11630*1000/RES_summary!L$6</f>
        <v>261.46271653210226</v>
      </c>
      <c r="M18" s="36">
        <f>M3*11630*1000/RES_summary!M$6</f>
        <v>252.54670615106119</v>
      </c>
      <c r="N18" s="36">
        <f>N3*11630*1000/RES_summary!N$6</f>
        <v>244.86626760061768</v>
      </c>
      <c r="O18" s="36">
        <f>O3*11630*1000/RES_summary!O$6</f>
        <v>238.70627946019295</v>
      </c>
      <c r="P18" s="36">
        <f>P3*11630*1000/RES_summary!P$6</f>
        <v>229.04228177688361</v>
      </c>
      <c r="Q18" s="36">
        <f>Q3*11630*1000/RES_summary!Q$6</f>
        <v>223.46991126858916</v>
      </c>
      <c r="R18" s="36">
        <f>R3*11630*1000/RES_summary!R$6</f>
        <v>218.31562157113697</v>
      </c>
      <c r="S18" s="36">
        <f>S3*11630*1000/RES_summary!S$6</f>
        <v>213.05534767358054</v>
      </c>
      <c r="T18" s="36">
        <f>T3*11630*1000/RES_summary!T$6</f>
        <v>203.52122440082044</v>
      </c>
      <c r="U18" s="36">
        <f>U3*11630*1000/RES_summary!U$6</f>
        <v>193.7419927544781</v>
      </c>
      <c r="V18" s="36">
        <f>V3*11630*1000/RES_summary!V$6</f>
        <v>187.10300374089545</v>
      </c>
      <c r="W18" s="36">
        <f>W3*11630*1000/RES_summary!W$6</f>
        <v>182.06091535218195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2.7118931197302087</v>
      </c>
      <c r="C3" s="49">
        <f t="shared" ref="C3:W3" si="0">C5*C11/11630</f>
        <v>2.808612125817612</v>
      </c>
      <c r="D3" s="49">
        <f t="shared" si="0"/>
        <v>2.9094206912474503</v>
      </c>
      <c r="E3" s="49">
        <f t="shared" si="0"/>
        <v>3.0324158506781322</v>
      </c>
      <c r="F3" s="49">
        <f t="shared" si="0"/>
        <v>3.1575914691448816</v>
      </c>
      <c r="G3" s="49">
        <f t="shared" si="0"/>
        <v>3.3039886360581132</v>
      </c>
      <c r="H3" s="49">
        <f t="shared" si="0"/>
        <v>3.4040571350614832</v>
      </c>
      <c r="I3" s="49">
        <f t="shared" si="0"/>
        <v>3.5617817592196421</v>
      </c>
      <c r="J3" s="49">
        <f t="shared" si="0"/>
        <v>3.8388431714866478</v>
      </c>
      <c r="K3" s="49">
        <f t="shared" si="0"/>
        <v>3.9810834712346859</v>
      </c>
      <c r="L3" s="49">
        <f t="shared" si="0"/>
        <v>4.1138187290278747</v>
      </c>
      <c r="M3" s="49">
        <f t="shared" si="0"/>
        <v>4.1778743380597172</v>
      </c>
      <c r="N3" s="49">
        <f t="shared" si="0"/>
        <v>4.2568990708518681</v>
      </c>
      <c r="O3" s="49">
        <f t="shared" si="0"/>
        <v>4.2397887105748548</v>
      </c>
      <c r="P3" s="49">
        <f t="shared" si="0"/>
        <v>4.1589826631146884</v>
      </c>
      <c r="Q3" s="49">
        <f t="shared" si="0"/>
        <v>4.1147753880675006</v>
      </c>
      <c r="R3" s="49">
        <f t="shared" si="0"/>
        <v>4.1001349397613103</v>
      </c>
      <c r="S3" s="49">
        <f t="shared" si="0"/>
        <v>4.0900433399888589</v>
      </c>
      <c r="T3" s="49">
        <f t="shared" si="0"/>
        <v>4.0341237880237797</v>
      </c>
      <c r="U3" s="49">
        <f t="shared" si="0"/>
        <v>3.9100332865046643</v>
      </c>
      <c r="V3" s="49">
        <f t="shared" si="0"/>
        <v>3.7387751836134937</v>
      </c>
      <c r="W3" s="49">
        <f t="shared" si="0"/>
        <v>3.6599589519145104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117.98875493483261</v>
      </c>
      <c r="C5" s="49">
        <f t="shared" ref="C5:W5" si="1">C7*C13/1000000</f>
        <v>122.73113469824936</v>
      </c>
      <c r="D5" s="49">
        <f t="shared" si="1"/>
        <v>128.19237168799057</v>
      </c>
      <c r="E5" s="49">
        <f t="shared" si="1"/>
        <v>133.5531217371196</v>
      </c>
      <c r="F5" s="49">
        <f t="shared" si="1"/>
        <v>140.51532472701223</v>
      </c>
      <c r="G5" s="49">
        <f t="shared" si="1"/>
        <v>148.65653706775913</v>
      </c>
      <c r="H5" s="49">
        <f t="shared" si="1"/>
        <v>154.88095818619027</v>
      </c>
      <c r="I5" s="49">
        <f t="shared" si="1"/>
        <v>164.07015836341935</v>
      </c>
      <c r="J5" s="49">
        <f t="shared" si="1"/>
        <v>179.64933768607361</v>
      </c>
      <c r="K5" s="49">
        <f t="shared" si="1"/>
        <v>189.75470124784133</v>
      </c>
      <c r="L5" s="49">
        <f t="shared" si="1"/>
        <v>199.7752859048486</v>
      </c>
      <c r="M5" s="49">
        <f t="shared" si="1"/>
        <v>207.49284284016662</v>
      </c>
      <c r="N5" s="49">
        <f t="shared" si="1"/>
        <v>213.57540157619943</v>
      </c>
      <c r="O5" s="49">
        <f t="shared" si="1"/>
        <v>214.3906275400787</v>
      </c>
      <c r="P5" s="49">
        <f t="shared" si="1"/>
        <v>214.81758480069374</v>
      </c>
      <c r="Q5" s="49">
        <f t="shared" si="1"/>
        <v>212.47506118399005</v>
      </c>
      <c r="R5" s="49">
        <f t="shared" si="1"/>
        <v>208.06699490125871</v>
      </c>
      <c r="S5" s="49">
        <f t="shared" si="1"/>
        <v>204.60142583297505</v>
      </c>
      <c r="T5" s="49">
        <f t="shared" si="1"/>
        <v>202.73896471434202</v>
      </c>
      <c r="U5" s="49">
        <f t="shared" si="1"/>
        <v>198.04394254023825</v>
      </c>
      <c r="V5" s="49">
        <f t="shared" si="1"/>
        <v>190.31253597605672</v>
      </c>
      <c r="W5" s="49">
        <f t="shared" si="1"/>
        <v>184.80850004475028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64105</v>
      </c>
      <c r="C7" s="35">
        <v>66850</v>
      </c>
      <c r="D7" s="35">
        <v>70138</v>
      </c>
      <c r="E7" s="35">
        <v>73432</v>
      </c>
      <c r="F7" s="35">
        <v>77773</v>
      </c>
      <c r="G7" s="35">
        <v>82843</v>
      </c>
      <c r="H7" s="35">
        <v>86844</v>
      </c>
      <c r="I7" s="35">
        <v>92640</v>
      </c>
      <c r="J7" s="35">
        <v>102321</v>
      </c>
      <c r="K7" s="35">
        <v>108894</v>
      </c>
      <c r="L7" s="35">
        <v>115552</v>
      </c>
      <c r="M7" s="35">
        <v>121188</v>
      </c>
      <c r="N7" s="35">
        <v>126406</v>
      </c>
      <c r="O7" s="35">
        <v>128719</v>
      </c>
      <c r="P7" s="35">
        <v>131870</v>
      </c>
      <c r="Q7" s="35">
        <v>134304</v>
      </c>
      <c r="R7" s="35">
        <v>136009</v>
      </c>
      <c r="S7" s="35">
        <v>139577</v>
      </c>
      <c r="T7" s="35">
        <v>144341</v>
      </c>
      <c r="U7" s="35">
        <v>148009</v>
      </c>
      <c r="V7" s="35">
        <v>151702</v>
      </c>
      <c r="W7" s="35">
        <v>155653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6875.1713568280466</v>
      </c>
      <c r="D8" s="52">
        <v>7606.670529678966</v>
      </c>
      <c r="E8" s="52">
        <v>7809.7727204426337</v>
      </c>
      <c r="F8" s="52">
        <v>9062.8705670075142</v>
      </c>
      <c r="G8" s="52">
        <v>10007.37462707964</v>
      </c>
      <c r="H8" s="52">
        <v>9163.7141960350564</v>
      </c>
      <c r="I8" s="52">
        <v>11194.338162098706</v>
      </c>
      <c r="J8" s="52">
        <v>15325.715900553289</v>
      </c>
      <c r="K8" s="52">
        <v>12475.338208759393</v>
      </c>
      <c r="L8" s="52">
        <v>12829.718283849536</v>
      </c>
      <c r="M8" s="52">
        <v>12089.39274504382</v>
      </c>
      <c r="N8" s="52">
        <v>11965.922702623386</v>
      </c>
      <c r="O8" s="52">
        <v>9188.1713568280393</v>
      </c>
      <c r="P8" s="52">
        <v>10757.670529678959</v>
      </c>
      <c r="Q8" s="52">
        <v>10243.772720442634</v>
      </c>
      <c r="R8" s="52">
        <v>10767.870567007514</v>
      </c>
      <c r="S8" s="52">
        <v>13575.37462707964</v>
      </c>
      <c r="T8" s="52">
        <v>13927.714196035056</v>
      </c>
      <c r="U8" s="52">
        <v>14862.33816209872</v>
      </c>
      <c r="V8" s="52">
        <v>19018.715900553274</v>
      </c>
      <c r="W8" s="52">
        <v>16426.338208759378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4130.1713568280393</v>
      </c>
      <c r="D9" s="36">
        <v>4318.6705296789587</v>
      </c>
      <c r="E9" s="36">
        <v>4515.7727204426337</v>
      </c>
      <c r="F9" s="36">
        <v>4721.8705670075142</v>
      </c>
      <c r="G9" s="36">
        <v>4937.37462707964</v>
      </c>
      <c r="H9" s="36">
        <v>5162.7141960350564</v>
      </c>
      <c r="I9" s="36">
        <v>5398.3381620987057</v>
      </c>
      <c r="J9" s="36">
        <v>5644.7159005532885</v>
      </c>
      <c r="K9" s="36">
        <v>5902.3382087593927</v>
      </c>
      <c r="L9" s="36">
        <v>6171.7182838495355</v>
      </c>
      <c r="M9" s="36">
        <v>6453.3927450438205</v>
      </c>
      <c r="N9" s="36">
        <v>6747.9227026233857</v>
      </c>
      <c r="O9" s="36">
        <v>6875.1713568280393</v>
      </c>
      <c r="P9" s="36">
        <v>7606.6705296789587</v>
      </c>
      <c r="Q9" s="36">
        <v>7809.7727204426192</v>
      </c>
      <c r="R9" s="36">
        <v>9062.8705670075142</v>
      </c>
      <c r="S9" s="36">
        <v>10007.37462707964</v>
      </c>
      <c r="T9" s="36">
        <v>9163.7141960350564</v>
      </c>
      <c r="U9" s="36">
        <v>11194.33816209872</v>
      </c>
      <c r="V9" s="36">
        <v>15325.715900553274</v>
      </c>
      <c r="W9" s="36">
        <v>12475.338208759378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267.30782098583956</v>
      </c>
      <c r="C11" s="54">
        <v>266.14403185929928</v>
      </c>
      <c r="D11" s="54">
        <v>263.95145197534208</v>
      </c>
      <c r="E11" s="54">
        <v>264.06718079420688</v>
      </c>
      <c r="F11" s="54">
        <v>261.34365669722217</v>
      </c>
      <c r="G11" s="54">
        <v>258.48434650298077</v>
      </c>
      <c r="H11" s="54">
        <v>255.61040520664187</v>
      </c>
      <c r="I11" s="54">
        <v>252.47444308531928</v>
      </c>
      <c r="J11" s="54">
        <v>248.51606278897319</v>
      </c>
      <c r="K11" s="54">
        <v>243.99922882535753</v>
      </c>
      <c r="L11" s="54">
        <v>239.48764033496002</v>
      </c>
      <c r="M11" s="54">
        <v>234.17038335660934</v>
      </c>
      <c r="N11" s="54">
        <v>231.80448604397853</v>
      </c>
      <c r="O11" s="54">
        <v>229.99486157466313</v>
      </c>
      <c r="P11" s="54">
        <v>225.16298382602253</v>
      </c>
      <c r="Q11" s="54">
        <v>225.22566882230828</v>
      </c>
      <c r="R11" s="54">
        <v>229.17892081852511</v>
      </c>
      <c r="S11" s="54">
        <v>232.48715814376379</v>
      </c>
      <c r="T11" s="54">
        <v>231.41510918151394</v>
      </c>
      <c r="U11" s="54">
        <v>229.61412774748197</v>
      </c>
      <c r="V11" s="54">
        <v>228.47656967219126</v>
      </c>
      <c r="W11" s="54">
        <v>230.32123847365685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1840.5546359072243</v>
      </c>
      <c r="C13" s="35">
        <v>1835.9182452991679</v>
      </c>
      <c r="D13" s="35">
        <v>1827.7163832443266</v>
      </c>
      <c r="E13" s="35">
        <v>1818.7319116613955</v>
      </c>
      <c r="F13" s="35">
        <v>1806.7365888806169</v>
      </c>
      <c r="G13" s="35">
        <v>1794.4369116009696</v>
      </c>
      <c r="H13" s="35">
        <v>1783.438788934069</v>
      </c>
      <c r="I13" s="35">
        <v>1771.0509322476182</v>
      </c>
      <c r="J13" s="35">
        <v>1755.7425913162851</v>
      </c>
      <c r="K13" s="35">
        <v>1742.5634217481343</v>
      </c>
      <c r="L13" s="35">
        <v>1728.8777858007529</v>
      </c>
      <c r="M13" s="35">
        <v>1712.156672609224</v>
      </c>
      <c r="N13" s="35">
        <v>1689.5986074727418</v>
      </c>
      <c r="O13" s="35">
        <v>1665.5709533175266</v>
      </c>
      <c r="P13" s="35">
        <v>1629.010273759716</v>
      </c>
      <c r="Q13" s="35">
        <v>1582.0456664283272</v>
      </c>
      <c r="R13" s="35">
        <v>1529.8031373016397</v>
      </c>
      <c r="S13" s="35">
        <v>1465.867770714194</v>
      </c>
      <c r="T13" s="35">
        <v>1404.5833457876975</v>
      </c>
      <c r="U13" s="35">
        <v>1338.0533787826298</v>
      </c>
      <c r="V13" s="35">
        <v>1254.5156687193098</v>
      </c>
      <c r="W13" s="35">
        <v>1187.3108776878717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1795.4731832332104</v>
      </c>
      <c r="D14" s="36">
        <v>1762.9245281198857</v>
      </c>
      <c r="E14" s="36">
        <v>1750.662529353121</v>
      </c>
      <c r="F14" s="36">
        <v>1727.1639969278174</v>
      </c>
      <c r="G14" s="36">
        <v>1721.6023924205513</v>
      </c>
      <c r="H14" s="36">
        <v>1716.1904364730315</v>
      </c>
      <c r="I14" s="36">
        <v>1708.4651393172835</v>
      </c>
      <c r="J14" s="36">
        <v>1694.4453042392156</v>
      </c>
      <c r="K14" s="36">
        <v>1680.8313461088469</v>
      </c>
      <c r="L14" s="36">
        <v>1666.4410615137001</v>
      </c>
      <c r="M14" s="36">
        <v>1620.8737099364894</v>
      </c>
      <c r="N14" s="36">
        <v>1546.2643048022874</v>
      </c>
      <c r="O14" s="36">
        <v>1432.2122709888208</v>
      </c>
      <c r="P14" s="36">
        <v>1286.2397371753063</v>
      </c>
      <c r="Q14" s="36">
        <v>1106.0136882117251</v>
      </c>
      <c r="R14" s="36">
        <v>1044.3102375204271</v>
      </c>
      <c r="S14" s="36">
        <v>1013.8321342595694</v>
      </c>
      <c r="T14" s="36">
        <v>995.44098565156924</v>
      </c>
      <c r="U14" s="36">
        <v>970.91818098783699</v>
      </c>
      <c r="V14" s="36">
        <v>958.90705097943703</v>
      </c>
      <c r="W14" s="36">
        <v>941.46993607126876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0.29300856560411737</v>
      </c>
      <c r="C16" s="44">
        <f>C7/RES_summary!C$6</f>
        <v>0.29857345755656595</v>
      </c>
      <c r="D16" s="44">
        <f>D7/RES_summary!D$6</f>
        <v>0.30567346832044767</v>
      </c>
      <c r="E16" s="44">
        <f>E7/RES_summary!E$6</f>
        <v>0.31218168368604976</v>
      </c>
      <c r="F16" s="44">
        <f>F7/RES_summary!F$6</f>
        <v>0.32207074764574828</v>
      </c>
      <c r="G16" s="44">
        <f>G7/RES_summary!G$6</f>
        <v>0.33371467703277002</v>
      </c>
      <c r="H16" s="44">
        <f>H7/RES_summary!H$6</f>
        <v>0.34515184153316031</v>
      </c>
      <c r="I16" s="44">
        <f>I7/RES_summary!I$6</f>
        <v>0.35740051310738602</v>
      </c>
      <c r="J16" s="44">
        <f>J7/RES_summary!J$6</f>
        <v>0.369568672209661</v>
      </c>
      <c r="K16" s="44">
        <f>K7/RES_summary!K$6</f>
        <v>0.38068436066674127</v>
      </c>
      <c r="L16" s="44">
        <f>L7/RES_summary!L$6</f>
        <v>0.3931476787506592</v>
      </c>
      <c r="M16" s="44">
        <f>M7/RES_summary!M$6</f>
        <v>0.40003961180431769</v>
      </c>
      <c r="N16" s="44">
        <f>N7/RES_summary!N$6</f>
        <v>0.40619547229229264</v>
      </c>
      <c r="O16" s="44">
        <f>O7/RES_summary!O$6</f>
        <v>0.41044290679506396</v>
      </c>
      <c r="P16" s="44">
        <f>P7/RES_summary!P$6</f>
        <v>0.41743430007660509</v>
      </c>
      <c r="Q16" s="44">
        <f>Q7/RES_summary!Q$6</f>
        <v>0.42494810914797754</v>
      </c>
      <c r="R16" s="44">
        <f>R7/RES_summary!R$6</f>
        <v>0.43080085647678895</v>
      </c>
      <c r="S16" s="44">
        <f>S7/RES_summary!S$6</f>
        <v>0.43646319002098244</v>
      </c>
      <c r="T16" s="44">
        <f>T7/RES_summary!T$6</f>
        <v>0.44175697719614498</v>
      </c>
      <c r="U16" s="44">
        <f>U7/RES_summary!U$6</f>
        <v>0.44644359920248305</v>
      </c>
      <c r="V16" s="44">
        <f>V7/RES_summary!V$6</f>
        <v>0.45049116847019138</v>
      </c>
      <c r="W16" s="44">
        <f>W7/RES_summary!W$6</f>
        <v>0.45410068500344253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539.2982737831843</v>
      </c>
      <c r="C17" s="52">
        <f t="shared" si="2"/>
        <v>548.15645829015614</v>
      </c>
      <c r="D17" s="52">
        <f t="shared" si="2"/>
        <v>558.68440597239783</v>
      </c>
      <c r="E17" s="52">
        <f t="shared" si="2"/>
        <v>567.77479035600243</v>
      </c>
      <c r="F17" s="52">
        <f t="shared" si="2"/>
        <v>581.89700397970921</v>
      </c>
      <c r="G17" s="52">
        <f t="shared" si="2"/>
        <v>598.82993441059887</v>
      </c>
      <c r="H17" s="52">
        <f t="shared" si="2"/>
        <v>615.55718226226315</v>
      </c>
      <c r="I17" s="52">
        <f t="shared" si="2"/>
        <v>632.97451192461313</v>
      </c>
      <c r="J17" s="52">
        <f t="shared" si="2"/>
        <v>648.86745821470902</v>
      </c>
      <c r="K17" s="52">
        <f t="shared" si="2"/>
        <v>663.36664212943754</v>
      </c>
      <c r="L17" s="52">
        <f t="shared" si="2"/>
        <v>679.70428833114545</v>
      </c>
      <c r="M17" s="52">
        <f t="shared" si="2"/>
        <v>684.93049065876619</v>
      </c>
      <c r="N17" s="52">
        <f t="shared" si="2"/>
        <v>686.30730434679037</v>
      </c>
      <c r="O17" s="52">
        <f t="shared" si="2"/>
        <v>683.6217835530714</v>
      </c>
      <c r="P17" s="52">
        <f t="shared" si="2"/>
        <v>680.00476344448589</v>
      </c>
      <c r="Q17" s="52">
        <f t="shared" si="2"/>
        <v>672.2873145344696</v>
      </c>
      <c r="R17" s="52">
        <f t="shared" ref="R17:V17" si="3">R13*R16</f>
        <v>659.0405017904252</v>
      </c>
      <c r="S17" s="52">
        <f t="shared" si="3"/>
        <v>639.79732335486312</v>
      </c>
      <c r="T17" s="52">
        <f t="shared" si="3"/>
        <v>620.48449305522092</v>
      </c>
      <c r="U17" s="52">
        <f t="shared" si="3"/>
        <v>597.36536634876063</v>
      </c>
      <c r="V17" s="52">
        <f t="shared" si="3"/>
        <v>565.14822946552545</v>
      </c>
      <c r="W17" s="52">
        <f t="shared" ref="W17" si="4">W13*W16</f>
        <v>539.15868287010107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144.1586464264077</v>
      </c>
      <c r="C18" s="36">
        <f>C3*11630*1000/RES_summary!C$6</f>
        <v>145.88856989905594</v>
      </c>
      <c r="D18" s="36">
        <f>D3*11630*1000/RES_summary!D$6</f>
        <v>147.46556015239588</v>
      </c>
      <c r="E18" s="36">
        <f>E3*11630*1000/RES_summary!E$6</f>
        <v>149.9306882153314</v>
      </c>
      <c r="F18" s="36">
        <f>F3*11630*1000/RES_summary!F$6</f>
        <v>152.07509084121526</v>
      </c>
      <c r="G18" s="36">
        <f>G3*11630*1000/RES_summary!G$6</f>
        <v>154.78816426254647</v>
      </c>
      <c r="H18" s="36">
        <f>H3*11630*1000/RES_summary!H$6</f>
        <v>157.34282078591576</v>
      </c>
      <c r="I18" s="36">
        <f>I3*11630*1000/RES_summary!I$6</f>
        <v>159.80988738536848</v>
      </c>
      <c r="J18" s="36">
        <f>J3*11630*1000/RES_summary!J$6</f>
        <v>161.25398598740804</v>
      </c>
      <c r="K18" s="36">
        <f>K3*11630*1000/RES_summary!K$6</f>
        <v>161.86094910804968</v>
      </c>
      <c r="L18" s="36">
        <f>L3*11630*1000/RES_summary!L$6</f>
        <v>162.78077613797927</v>
      </c>
      <c r="M18" s="36">
        <f>M3*11630*1000/RES_summary!M$6</f>
        <v>160.3904355701938</v>
      </c>
      <c r="N18" s="36">
        <f>N3*11630*1000/RES_summary!N$6</f>
        <v>159.08911195233611</v>
      </c>
      <c r="O18" s="36">
        <f>O3*11630*1000/RES_summary!O$6</f>
        <v>157.22949747771298</v>
      </c>
      <c r="P18" s="36">
        <f>P3*11630*1000/RES_summary!P$6</f>
        <v>153.111901553069</v>
      </c>
      <c r="Q18" s="36">
        <f>Q3*11630*1000/RES_summary!Q$6</f>
        <v>151.41636005677947</v>
      </c>
      <c r="R18" s="36">
        <f>R3*11630*1000/RES_summary!R$6</f>
        <v>151.03819097602891</v>
      </c>
      <c r="S18" s="36">
        <f>S3*11630*1000/RES_summary!S$6</f>
        <v>148.74466149475884</v>
      </c>
      <c r="T18" s="36">
        <f>T3*11630*1000/RES_summary!T$6</f>
        <v>143.58948670581026</v>
      </c>
      <c r="U18" s="36">
        <f>U3*11630*1000/RES_summary!U$6</f>
        <v>137.16352754072571</v>
      </c>
      <c r="V18" s="36">
        <f>V3*11630*1000/RES_summary!V$6</f>
        <v>129.12312882459565</v>
      </c>
      <c r="W18" s="36">
        <f>W3*11630*1000/RES_summary!W$6</f>
        <v>124.17969557246728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2.5103200838537778</v>
      </c>
      <c r="C3" s="49">
        <f t="shared" ref="C3:W3" si="0">C5*C11/11630</f>
        <v>2.5795678621573686</v>
      </c>
      <c r="D3" s="49">
        <f t="shared" si="0"/>
        <v>2.6573803745518361</v>
      </c>
      <c r="E3" s="49">
        <f t="shared" si="0"/>
        <v>2.7247943062944131</v>
      </c>
      <c r="F3" s="49">
        <f t="shared" si="0"/>
        <v>2.8068651229028312</v>
      </c>
      <c r="G3" s="49">
        <f t="shared" si="0"/>
        <v>2.8792427652519392</v>
      </c>
      <c r="H3" s="49">
        <f t="shared" si="0"/>
        <v>2.9230008337998861</v>
      </c>
      <c r="I3" s="49">
        <f t="shared" si="0"/>
        <v>2.9999661142163077</v>
      </c>
      <c r="J3" s="49">
        <f t="shared" si="0"/>
        <v>3.1594563859741278</v>
      </c>
      <c r="K3" s="49">
        <f t="shared" si="0"/>
        <v>3.2217985376582052</v>
      </c>
      <c r="L3" s="49">
        <f t="shared" si="0"/>
        <v>3.2824512689278449</v>
      </c>
      <c r="M3" s="49">
        <f t="shared" si="0"/>
        <v>3.3298364018237359</v>
      </c>
      <c r="N3" s="49">
        <f t="shared" si="0"/>
        <v>3.3767624659659563</v>
      </c>
      <c r="O3" s="49">
        <f t="shared" si="0"/>
        <v>3.3763099931973586</v>
      </c>
      <c r="P3" s="49">
        <f t="shared" si="0"/>
        <v>3.349458684496657</v>
      </c>
      <c r="Q3" s="49">
        <f t="shared" si="0"/>
        <v>3.3327087611080684</v>
      </c>
      <c r="R3" s="49">
        <f t="shared" si="0"/>
        <v>3.3292384259033505</v>
      </c>
      <c r="S3" s="49">
        <f t="shared" si="0"/>
        <v>3.4072590087076655</v>
      </c>
      <c r="T3" s="49">
        <f t="shared" si="0"/>
        <v>3.4678361855507078</v>
      </c>
      <c r="U3" s="49">
        <f t="shared" si="0"/>
        <v>3.4866971635503106</v>
      </c>
      <c r="V3" s="49">
        <f t="shared" si="0"/>
        <v>3.6475954442430658</v>
      </c>
      <c r="W3" s="49">
        <f t="shared" si="0"/>
        <v>3.9145150341112558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61.13663195702469</v>
      </c>
      <c r="C5" s="49">
        <f t="shared" ref="C5:W5" si="1">C7*C13/1000000</f>
        <v>62.493045937142874</v>
      </c>
      <c r="D5" s="49">
        <f t="shared" si="1"/>
        <v>64.150403848050331</v>
      </c>
      <c r="E5" s="49">
        <f t="shared" si="1"/>
        <v>65.492862640988747</v>
      </c>
      <c r="F5" s="49">
        <f t="shared" si="1"/>
        <v>67.1924195214457</v>
      </c>
      <c r="G5" s="49">
        <f t="shared" si="1"/>
        <v>68.613549216248543</v>
      </c>
      <c r="H5" s="49">
        <f t="shared" si="1"/>
        <v>69.334630320606976</v>
      </c>
      <c r="I5" s="49">
        <f t="shared" si="1"/>
        <v>70.969200684380937</v>
      </c>
      <c r="J5" s="49">
        <f t="shared" si="1"/>
        <v>74.895433949765206</v>
      </c>
      <c r="K5" s="49">
        <f t="shared" si="1"/>
        <v>76.544757403448315</v>
      </c>
      <c r="L5" s="49">
        <f t="shared" si="1"/>
        <v>77.898253521814638</v>
      </c>
      <c r="M5" s="49">
        <f t="shared" si="1"/>
        <v>79.051059730810678</v>
      </c>
      <c r="N5" s="49">
        <f t="shared" si="1"/>
        <v>80.116920532308129</v>
      </c>
      <c r="O5" s="49">
        <f t="shared" si="1"/>
        <v>79.961011943865145</v>
      </c>
      <c r="P5" s="49">
        <f t="shared" si="1"/>
        <v>79.314053199068695</v>
      </c>
      <c r="Q5" s="49">
        <f t="shared" si="1"/>
        <v>78.791568318051134</v>
      </c>
      <c r="R5" s="49">
        <f t="shared" si="1"/>
        <v>78.93045216312197</v>
      </c>
      <c r="S5" s="49">
        <f t="shared" si="1"/>
        <v>79.835593681113394</v>
      </c>
      <c r="T5" s="49">
        <f t="shared" si="1"/>
        <v>81.40424893461001</v>
      </c>
      <c r="U5" s="49">
        <f t="shared" si="1"/>
        <v>82.26591979965751</v>
      </c>
      <c r="V5" s="49">
        <f t="shared" si="1"/>
        <v>83.145047445605968</v>
      </c>
      <c r="W5" s="49">
        <f t="shared" si="1"/>
        <v>84.349982063110346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78343</v>
      </c>
      <c r="C7" s="35">
        <v>80683</v>
      </c>
      <c r="D7" s="35">
        <v>83630</v>
      </c>
      <c r="E7" s="35">
        <v>86218</v>
      </c>
      <c r="F7" s="35">
        <v>89466</v>
      </c>
      <c r="G7" s="35">
        <v>92469</v>
      </c>
      <c r="H7" s="35">
        <v>94594</v>
      </c>
      <c r="I7" s="35">
        <v>98516</v>
      </c>
      <c r="J7" s="35">
        <v>106594</v>
      </c>
      <c r="K7" s="35">
        <v>111319</v>
      </c>
      <c r="L7" s="35">
        <v>116005</v>
      </c>
      <c r="M7" s="35">
        <v>120754</v>
      </c>
      <c r="N7" s="35">
        <v>125679</v>
      </c>
      <c r="O7" s="35">
        <v>128869</v>
      </c>
      <c r="P7" s="35">
        <v>131368</v>
      </c>
      <c r="Q7" s="35">
        <v>134320</v>
      </c>
      <c r="R7" s="35">
        <v>137000</v>
      </c>
      <c r="S7" s="35">
        <v>141471</v>
      </c>
      <c r="T7" s="35">
        <v>147126</v>
      </c>
      <c r="U7" s="35">
        <v>151703</v>
      </c>
      <c r="V7" s="35">
        <v>156323</v>
      </c>
      <c r="W7" s="35">
        <v>161293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5920.6604187410703</v>
      </c>
      <c r="D8" s="52">
        <v>6713.2746075227478</v>
      </c>
      <c r="E8" s="52">
        <v>6549.5106601641601</v>
      </c>
      <c r="F8" s="52">
        <v>7414.8673546129721</v>
      </c>
      <c r="G8" s="52">
        <v>7385.8693244560855</v>
      </c>
      <c r="H8" s="52">
        <v>6735.0683992237173</v>
      </c>
      <c r="I8" s="52">
        <v>8771.0450141719775</v>
      </c>
      <c r="J8" s="52">
        <v>13178.409693145877</v>
      </c>
      <c r="K8" s="52">
        <v>10089.804608310806</v>
      </c>
      <c r="L8" s="52">
        <v>10328.905220737477</v>
      </c>
      <c r="M8" s="52">
        <v>10684.422006031338</v>
      </c>
      <c r="N8" s="52">
        <v>11168.102269415205</v>
      </c>
      <c r="O8" s="52">
        <v>9756.7320549020951</v>
      </c>
      <c r="P8" s="52">
        <v>9406.1381534356915</v>
      </c>
      <c r="Q8" s="52">
        <v>10217.19021512875</v>
      </c>
      <c r="R8" s="52">
        <v>8600.6604187410703</v>
      </c>
      <c r="S8" s="52">
        <v>11184.274607522748</v>
      </c>
      <c r="T8" s="52">
        <v>12204.510660164175</v>
      </c>
      <c r="U8" s="52">
        <v>11991.867354612972</v>
      </c>
      <c r="V8" s="52">
        <v>12005.869324456085</v>
      </c>
      <c r="W8" s="52">
        <v>11705.068399223732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3580.6604187410703</v>
      </c>
      <c r="D9" s="36">
        <v>3766.2746075227478</v>
      </c>
      <c r="E9" s="36">
        <v>3961.5106601641601</v>
      </c>
      <c r="F9" s="36">
        <v>4166.8673546129721</v>
      </c>
      <c r="G9" s="36">
        <v>4382.8693244560855</v>
      </c>
      <c r="H9" s="36">
        <v>4610.0683992237173</v>
      </c>
      <c r="I9" s="36">
        <v>4849.0450141719775</v>
      </c>
      <c r="J9" s="36">
        <v>5100.4096931458771</v>
      </c>
      <c r="K9" s="36">
        <v>5364.8046083108056</v>
      </c>
      <c r="L9" s="36">
        <v>5642.9052207374771</v>
      </c>
      <c r="M9" s="36">
        <v>5935.4220060313382</v>
      </c>
      <c r="N9" s="36">
        <v>6243.1022694152198</v>
      </c>
      <c r="O9" s="36">
        <v>6566.7320549020951</v>
      </c>
      <c r="P9" s="36">
        <v>6907.1381534356915</v>
      </c>
      <c r="Q9" s="36">
        <v>7265.190215128765</v>
      </c>
      <c r="R9" s="36">
        <v>5920.6604187410558</v>
      </c>
      <c r="S9" s="36">
        <v>6713.2746075227624</v>
      </c>
      <c r="T9" s="36">
        <v>6549.5106601641746</v>
      </c>
      <c r="U9" s="36">
        <v>7414.8673546129721</v>
      </c>
      <c r="V9" s="36">
        <v>7385.8693244560855</v>
      </c>
      <c r="W9" s="36">
        <v>6735.0683992237318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477.53730685952331</v>
      </c>
      <c r="C11" s="54">
        <v>480.05940160230551</v>
      </c>
      <c r="D11" s="54">
        <v>481.76366635573618</v>
      </c>
      <c r="E11" s="54">
        <v>483.8597139342512</v>
      </c>
      <c r="F11" s="54">
        <v>485.82625260191804</v>
      </c>
      <c r="G11" s="54">
        <v>488.03179171425586</v>
      </c>
      <c r="H11" s="54">
        <v>490.29611234530734</v>
      </c>
      <c r="I11" s="54">
        <v>491.61615985361163</v>
      </c>
      <c r="J11" s="54">
        <v>490.61038612213417</v>
      </c>
      <c r="K11" s="54">
        <v>489.51121231559273</v>
      </c>
      <c r="L11" s="54">
        <v>490.06115710848809</v>
      </c>
      <c r="M11" s="54">
        <v>489.88587230939208</v>
      </c>
      <c r="N11" s="54">
        <v>490.18044151294185</v>
      </c>
      <c r="O11" s="54">
        <v>491.07038875960507</v>
      </c>
      <c r="P11" s="54">
        <v>491.13874439030081</v>
      </c>
      <c r="Q11" s="54">
        <v>491.92323136950506</v>
      </c>
      <c r="R11" s="54">
        <v>490.54632061700454</v>
      </c>
      <c r="S11" s="54">
        <v>496.35031749810264</v>
      </c>
      <c r="T11" s="54">
        <v>495.44016885840392</v>
      </c>
      <c r="U11" s="54">
        <v>492.91721421023885</v>
      </c>
      <c r="V11" s="54">
        <v>510.21120703911197</v>
      </c>
      <c r="W11" s="54">
        <v>539.7251870504449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780.37134086037929</v>
      </c>
      <c r="C13" s="35">
        <v>774.55035059607189</v>
      </c>
      <c r="D13" s="35">
        <v>767.07406251405394</v>
      </c>
      <c r="E13" s="35">
        <v>759.61936766091469</v>
      </c>
      <c r="F13" s="35">
        <v>751.03860149605111</v>
      </c>
      <c r="G13" s="35">
        <v>742.01677552745832</v>
      </c>
      <c r="H13" s="35">
        <v>732.97069920509728</v>
      </c>
      <c r="I13" s="35">
        <v>720.38248288989541</v>
      </c>
      <c r="J13" s="35">
        <v>702.62335543994232</v>
      </c>
      <c r="K13" s="35">
        <v>687.61628655888319</v>
      </c>
      <c r="L13" s="35">
        <v>671.50772399305754</v>
      </c>
      <c r="M13" s="35">
        <v>654.64547535328575</v>
      </c>
      <c r="N13" s="35">
        <v>637.47261302451591</v>
      </c>
      <c r="O13" s="35">
        <v>620.48290856501683</v>
      </c>
      <c r="P13" s="35">
        <v>603.75474391837201</v>
      </c>
      <c r="Q13" s="35">
        <v>586.5959523380817</v>
      </c>
      <c r="R13" s="35">
        <v>576.1346873220582</v>
      </c>
      <c r="S13" s="35">
        <v>564.32479929535657</v>
      </c>
      <c r="T13" s="35">
        <v>553.29614707536405</v>
      </c>
      <c r="U13" s="35">
        <v>542.28274852611685</v>
      </c>
      <c r="V13" s="35">
        <v>531.87980940492423</v>
      </c>
      <c r="W13" s="35">
        <v>522.96120763523743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701.04658242490473</v>
      </c>
      <c r="D14" s="36">
        <v>684.68086666344686</v>
      </c>
      <c r="E14" s="36">
        <v>676.98312266466064</v>
      </c>
      <c r="F14" s="36">
        <v>667.74771663087301</v>
      </c>
      <c r="G14" s="36">
        <v>655.4943086135612</v>
      </c>
      <c r="H14" s="36">
        <v>641.21789216223522</v>
      </c>
      <c r="I14" s="36">
        <v>617.78569310959404</v>
      </c>
      <c r="J14" s="36">
        <v>599.95454691881071</v>
      </c>
      <c r="K14" s="36">
        <v>578.39209438383455</v>
      </c>
      <c r="L14" s="36">
        <v>557.373459121569</v>
      </c>
      <c r="M14" s="36">
        <v>541.40873836221442</v>
      </c>
      <c r="N14" s="36">
        <v>531.67483135166617</v>
      </c>
      <c r="O14" s="36">
        <v>509.24642414623111</v>
      </c>
      <c r="P14" s="36">
        <v>504.26368825717731</v>
      </c>
      <c r="Q14" s="36">
        <v>503.76485515037433</v>
      </c>
      <c r="R14" s="36">
        <v>498.74572282619579</v>
      </c>
      <c r="S14" s="36">
        <v>491.9042483738138</v>
      </c>
      <c r="T14" s="36">
        <v>491.83155304477333</v>
      </c>
      <c r="U14" s="36">
        <v>484.73948537923297</v>
      </c>
      <c r="V14" s="36">
        <v>476.47719608609589</v>
      </c>
      <c r="W14" s="36">
        <v>471.89651453804561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0.35808704555219351</v>
      </c>
      <c r="C16" s="44">
        <f>C7/RES_summary!C$6</f>
        <v>0.36035605498932549</v>
      </c>
      <c r="D16" s="44">
        <f>D7/RES_summary!D$6</f>
        <v>0.36447392505687415</v>
      </c>
      <c r="E16" s="44">
        <f>E7/RES_summary!E$6</f>
        <v>0.36653884415573373</v>
      </c>
      <c r="F16" s="44">
        <f>F7/RES_summary!F$6</f>
        <v>0.37049337827876661</v>
      </c>
      <c r="G16" s="44">
        <f>G7/RES_summary!G$6</f>
        <v>0.37249088601985941</v>
      </c>
      <c r="H16" s="44">
        <f>H7/RES_summary!H$6</f>
        <v>0.37595335657026124</v>
      </c>
      <c r="I16" s="44">
        <f>I7/RES_summary!I$6</f>
        <v>0.38006982889990548</v>
      </c>
      <c r="J16" s="44">
        <f>J7/RES_summary!J$6</f>
        <v>0.38500213099477726</v>
      </c>
      <c r="K16" s="44">
        <f>K7/RES_summary!K$6</f>
        <v>0.3891619588320841</v>
      </c>
      <c r="L16" s="44">
        <f>L7/RES_summary!L$6</f>
        <v>0.39468894068012861</v>
      </c>
      <c r="M16" s="44">
        <f>M7/RES_summary!M$6</f>
        <v>0.39860698488149471</v>
      </c>
      <c r="N16" s="44">
        <f>N7/RES_summary!N$6</f>
        <v>0.40385931650572793</v>
      </c>
      <c r="O16" s="44">
        <f>O7/RES_summary!O$6</f>
        <v>0.41092120786964703</v>
      </c>
      <c r="P16" s="44">
        <f>P7/RES_summary!P$6</f>
        <v>0.41584521978056765</v>
      </c>
      <c r="Q16" s="44">
        <f>Q7/RES_summary!Q$6</f>
        <v>0.42499873436946289</v>
      </c>
      <c r="R16" s="44">
        <f>R7/RES_summary!R$6</f>
        <v>0.43393979322927223</v>
      </c>
      <c r="S16" s="44">
        <f>S7/RES_summary!S$6</f>
        <v>0.44238580823100088</v>
      </c>
      <c r="T16" s="44">
        <f>T7/RES_summary!T$6</f>
        <v>0.4502804956800911</v>
      </c>
      <c r="U16" s="44">
        <f>U7/RES_summary!U$6</f>
        <v>0.45758591254460396</v>
      </c>
      <c r="V16" s="44">
        <f>V7/RES_summary!V$6</f>
        <v>0.46421359592336109</v>
      </c>
      <c r="W16" s="44">
        <f>W7/RES_summary!W$6</f>
        <v>0.47055477110149019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279.44086788229697</v>
      </c>
      <c r="C17" s="52">
        <f t="shared" si="2"/>
        <v>279.11390873139942</v>
      </c>
      <c r="D17" s="52">
        <f t="shared" si="2"/>
        <v>279.5784943738193</v>
      </c>
      <c r="E17" s="52">
        <f t="shared" si="2"/>
        <v>278.43000502074102</v>
      </c>
      <c r="F17" s="52">
        <f t="shared" si="2"/>
        <v>278.25482868603234</v>
      </c>
      <c r="G17" s="52">
        <f t="shared" si="2"/>
        <v>276.39448615782209</v>
      </c>
      <c r="H17" s="52">
        <f t="shared" si="2"/>
        <v>275.56279463380764</v>
      </c>
      <c r="I17" s="52">
        <f t="shared" si="2"/>
        <v>273.79564701445162</v>
      </c>
      <c r="J17" s="52">
        <f t="shared" si="2"/>
        <v>270.51148913107863</v>
      </c>
      <c r="K17" s="52">
        <f t="shared" si="2"/>
        <v>267.59410100209863</v>
      </c>
      <c r="L17" s="52">
        <f t="shared" si="2"/>
        <v>265.03667224134404</v>
      </c>
      <c r="M17" s="52">
        <f t="shared" si="2"/>
        <v>260.94625909688608</v>
      </c>
      <c r="N17" s="52">
        <f t="shared" si="2"/>
        <v>257.44925378720137</v>
      </c>
      <c r="O17" s="52">
        <f t="shared" si="2"/>
        <v>254.96958625000846</v>
      </c>
      <c r="P17" s="52">
        <f t="shared" si="2"/>
        <v>251.06852417829575</v>
      </c>
      <c r="Q17" s="52">
        <f t="shared" si="2"/>
        <v>249.30253732993449</v>
      </c>
      <c r="R17" s="52">
        <f t="shared" ref="R17:V17" si="3">R13*R16</f>
        <v>250.00776708874534</v>
      </c>
      <c r="S17" s="52">
        <f t="shared" si="3"/>
        <v>249.64928244107367</v>
      </c>
      <c r="T17" s="52">
        <f t="shared" si="3"/>
        <v>249.13846336297951</v>
      </c>
      <c r="U17" s="52">
        <f t="shared" si="3"/>
        <v>248.14094634151917</v>
      </c>
      <c r="V17" s="52">
        <f t="shared" si="3"/>
        <v>246.9058389228918</v>
      </c>
      <c r="W17" s="52">
        <f t="shared" ref="W17" si="4">W13*W16</f>
        <v>246.08189135375804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133.44343947499993</v>
      </c>
      <c r="C18" s="36">
        <f>C3*11630*1000/RES_summary!C$6</f>
        <v>133.99125600447613</v>
      </c>
      <c r="D18" s="36">
        <f>D3*11630*1000/RES_summary!D$6</f>
        <v>134.69076048374774</v>
      </c>
      <c r="E18" s="36">
        <f>E3*11630*1000/RES_summary!E$6</f>
        <v>134.72106258004789</v>
      </c>
      <c r="F18" s="36">
        <f>F3*11630*1000/RES_summary!F$6</f>
        <v>135.18350068892374</v>
      </c>
      <c r="G18" s="36">
        <f>G3*11630*1000/RES_summary!G$6</f>
        <v>134.88929629954302</v>
      </c>
      <c r="H18" s="36">
        <f>H3*11630*1000/RES_summary!H$6</f>
        <v>135.10736691596423</v>
      </c>
      <c r="I18" s="36">
        <f>I3*11630*1000/RES_summary!I$6</f>
        <v>134.60236456987965</v>
      </c>
      <c r="J18" s="36">
        <f>J3*11630*1000/RES_summary!J$6</f>
        <v>132.71574613307197</v>
      </c>
      <c r="K18" s="36">
        <f>K3*11630*1000/RES_summary!K$6</f>
        <v>130.9903127900385</v>
      </c>
      <c r="L18" s="36">
        <f>L3*11630*1000/RES_summary!L$6</f>
        <v>129.88417827477616</v>
      </c>
      <c r="M18" s="36">
        <f>M3*11630*1000/RES_summary!M$6</f>
        <v>127.8338857635507</v>
      </c>
      <c r="N18" s="36">
        <f>N3*11630*1000/RES_summary!N$6</f>
        <v>126.19658888858777</v>
      </c>
      <c r="O18" s="36">
        <f>O3*11630*1000/RES_summary!O$6</f>
        <v>125.20801384166731</v>
      </c>
      <c r="P18" s="36">
        <f>P3*11630*1000/RES_summary!P$6</f>
        <v>123.30947972085406</v>
      </c>
      <c r="Q18" s="36">
        <f>Q3*11630*1000/RES_summary!Q$6</f>
        <v>122.63770975195804</v>
      </c>
      <c r="R18" s="36">
        <f>R3*11630*1000/RES_summary!R$6</f>
        <v>122.64039027105706</v>
      </c>
      <c r="S18" s="36">
        <f>S3*11630*1000/RES_summary!S$6</f>
        <v>123.91350060280041</v>
      </c>
      <c r="T18" s="36">
        <f>T3*11630*1000/RES_summary!T$6</f>
        <v>123.43320235767784</v>
      </c>
      <c r="U18" s="36">
        <f>U3*11630*1000/RES_summary!U$6</f>
        <v>122.31294400215398</v>
      </c>
      <c r="V18" s="36">
        <f>V3*11630*1000/RES_summary!V$6</f>
        <v>125.97412610185317</v>
      </c>
      <c r="W18" s="36">
        <f>W3*11630*1000/RES_summary!W$6</f>
        <v>132.81659484063431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10.194829623960871</v>
      </c>
      <c r="C3" s="49">
        <f t="shared" ref="C3:W3" si="0">C5*C11/11630</f>
        <v>11.06208269691917</v>
      </c>
      <c r="D3" s="49">
        <f t="shared" si="0"/>
        <v>12.543479250712126</v>
      </c>
      <c r="E3" s="49">
        <f t="shared" si="0"/>
        <v>13.686829194833782</v>
      </c>
      <c r="F3" s="49">
        <f t="shared" si="0"/>
        <v>15.027429421833709</v>
      </c>
      <c r="G3" s="49">
        <f t="shared" si="0"/>
        <v>16.23323413834645</v>
      </c>
      <c r="H3" s="49">
        <f t="shared" si="0"/>
        <v>17.366685314354648</v>
      </c>
      <c r="I3" s="49">
        <f t="shared" si="0"/>
        <v>18.429063763314069</v>
      </c>
      <c r="J3" s="49">
        <f t="shared" si="0"/>
        <v>20.1618880173259</v>
      </c>
      <c r="K3" s="49">
        <f t="shared" si="0"/>
        <v>21.42448836664359</v>
      </c>
      <c r="L3" s="49">
        <f t="shared" si="0"/>
        <v>22.477514907642465</v>
      </c>
      <c r="M3" s="49">
        <f t="shared" si="0"/>
        <v>23.285969114461402</v>
      </c>
      <c r="N3" s="49">
        <f t="shared" si="0"/>
        <v>23.749723015910963</v>
      </c>
      <c r="O3" s="49">
        <f t="shared" si="0"/>
        <v>23.574112264061135</v>
      </c>
      <c r="P3" s="49">
        <f t="shared" si="0"/>
        <v>24.370523443812921</v>
      </c>
      <c r="Q3" s="49">
        <f t="shared" si="0"/>
        <v>25.030546783464768</v>
      </c>
      <c r="R3" s="49">
        <f t="shared" si="0"/>
        <v>24.883792324618813</v>
      </c>
      <c r="S3" s="49">
        <f t="shared" si="0"/>
        <v>25.155903771342079</v>
      </c>
      <c r="T3" s="49">
        <f t="shared" si="0"/>
        <v>24.554868219351036</v>
      </c>
      <c r="U3" s="49">
        <f t="shared" si="0"/>
        <v>25.626246770981474</v>
      </c>
      <c r="V3" s="49">
        <f t="shared" si="0"/>
        <v>24.675254728466104</v>
      </c>
      <c r="W3" s="49">
        <f t="shared" si="0"/>
        <v>25.560109075760082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74.953262138049979</v>
      </c>
      <c r="C5" s="49">
        <f t="shared" ref="C5:W5" si="1">C7*C13/1000000</f>
        <v>80.803976689468655</v>
      </c>
      <c r="D5" s="49">
        <f t="shared" si="1"/>
        <v>91.244100996304127</v>
      </c>
      <c r="E5" s="49">
        <f t="shared" si="1"/>
        <v>99.312013220325994</v>
      </c>
      <c r="F5" s="49">
        <f t="shared" si="1"/>
        <v>108.8964358940642</v>
      </c>
      <c r="G5" s="49">
        <f t="shared" si="1"/>
        <v>117.63833947435839</v>
      </c>
      <c r="H5" s="49">
        <f t="shared" si="1"/>
        <v>125.83339127351763</v>
      </c>
      <c r="I5" s="49">
        <f t="shared" si="1"/>
        <v>133.80739712280175</v>
      </c>
      <c r="J5" s="49">
        <f t="shared" si="1"/>
        <v>147.44068548342617</v>
      </c>
      <c r="K5" s="49">
        <f t="shared" si="1"/>
        <v>157.81670806143782</v>
      </c>
      <c r="L5" s="49">
        <f t="shared" si="1"/>
        <v>166.42031052707668</v>
      </c>
      <c r="M5" s="49">
        <f t="shared" si="1"/>
        <v>173.44309284264031</v>
      </c>
      <c r="N5" s="49">
        <f t="shared" si="1"/>
        <v>178.77980657805395</v>
      </c>
      <c r="O5" s="49">
        <f t="shared" si="1"/>
        <v>179.95073721748915</v>
      </c>
      <c r="P5" s="49">
        <f t="shared" si="1"/>
        <v>187.34555818975412</v>
      </c>
      <c r="Q5" s="49">
        <f t="shared" si="1"/>
        <v>191.48332042887498</v>
      </c>
      <c r="R5" s="49">
        <f t="shared" si="1"/>
        <v>187.63604831139256</v>
      </c>
      <c r="S5" s="49">
        <f t="shared" si="1"/>
        <v>187.42072607411174</v>
      </c>
      <c r="T5" s="49">
        <f t="shared" si="1"/>
        <v>184.38684918148846</v>
      </c>
      <c r="U5" s="49">
        <f t="shared" si="1"/>
        <v>182.818795691681</v>
      </c>
      <c r="V5" s="49">
        <f t="shared" si="1"/>
        <v>180.99818333868618</v>
      </c>
      <c r="W5" s="49">
        <f t="shared" si="1"/>
        <v>180.19016823574441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170019.38262795887</v>
      </c>
      <c r="C7" s="35">
        <v>185534.98264925901</v>
      </c>
      <c r="D7" s="35">
        <v>212862.78382052112</v>
      </c>
      <c r="E7" s="35">
        <v>235009.75962332843</v>
      </c>
      <c r="F7" s="35">
        <v>262244.64960483892</v>
      </c>
      <c r="G7" s="35">
        <v>289458.47078609711</v>
      </c>
      <c r="H7" s="35">
        <v>317213.60200754995</v>
      </c>
      <c r="I7" s="35">
        <v>347495.05495367583</v>
      </c>
      <c r="J7" s="35">
        <v>397994.50530988333</v>
      </c>
      <c r="K7" s="35">
        <v>443047.50996984</v>
      </c>
      <c r="L7" s="35">
        <v>491867.31685560499</v>
      </c>
      <c r="M7" s="35">
        <v>538851.09589073295</v>
      </c>
      <c r="N7" s="35">
        <v>590160.50728537887</v>
      </c>
      <c r="O7" s="35">
        <v>630072.6152617624</v>
      </c>
      <c r="P7" s="35">
        <v>710099.71865013835</v>
      </c>
      <c r="Q7" s="35">
        <v>785881.74976656691</v>
      </c>
      <c r="R7" s="35">
        <v>845416.15608571889</v>
      </c>
      <c r="S7" s="35">
        <v>917996.76083677635</v>
      </c>
      <c r="T7" s="35">
        <v>981620.90724361688</v>
      </c>
      <c r="U7" s="35">
        <v>1042318.3921068385</v>
      </c>
      <c r="V7" s="35">
        <v>1095421.4781120096</v>
      </c>
      <c r="W7" s="35">
        <v>1137042.385192336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31661.353445998859</v>
      </c>
      <c r="D8" s="52">
        <v>44720.286808698118</v>
      </c>
      <c r="E8" s="52">
        <v>40882.463004394027</v>
      </c>
      <c r="F8" s="52">
        <v>47417.081762383925</v>
      </c>
      <c r="G8" s="52">
        <v>48954.428228053206</v>
      </c>
      <c r="H8" s="52">
        <v>51174.490223436267</v>
      </c>
      <c r="I8" s="52">
        <v>55509.192672217672</v>
      </c>
      <c r="J8" s="52">
        <v>77675.209164701286</v>
      </c>
      <c r="K8" s="52">
        <v>76714.358105955529</v>
      </c>
      <c r="L8" s="52">
        <v>93540.093694463139</v>
      </c>
      <c r="M8" s="52">
        <v>87866.242039521981</v>
      </c>
      <c r="N8" s="52">
        <v>98726.49315702985</v>
      </c>
      <c r="O8" s="52">
        <v>88866.536204436794</v>
      </c>
      <c r="P8" s="52">
        <v>131201.59361181222</v>
      </c>
      <c r="Q8" s="52">
        <v>131291.22378864617</v>
      </c>
      <c r="R8" s="52">
        <v>137209.61548385327</v>
      </c>
      <c r="S8" s="52">
        <v>149294.96285701299</v>
      </c>
      <c r="T8" s="52">
        <v>157164.24010130367</v>
      </c>
      <c r="U8" s="52">
        <v>148563.72690274357</v>
      </c>
      <c r="V8" s="52">
        <v>151829.57916220091</v>
      </c>
      <c r="W8" s="52">
        <v>130487.44328476326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16145.75342469872</v>
      </c>
      <c r="D9" s="36">
        <v>17392.48563743601</v>
      </c>
      <c r="E9" s="36">
        <v>18735.487201586715</v>
      </c>
      <c r="F9" s="36">
        <v>20182.191780873458</v>
      </c>
      <c r="G9" s="36">
        <v>21740.607046795019</v>
      </c>
      <c r="H9" s="36">
        <v>23419.359001983423</v>
      </c>
      <c r="I9" s="36">
        <v>25227.739726091793</v>
      </c>
      <c r="J9" s="36">
        <v>27175.758808493789</v>
      </c>
      <c r="K9" s="36">
        <v>31661.353445998859</v>
      </c>
      <c r="L9" s="36">
        <v>44720.286808698205</v>
      </c>
      <c r="M9" s="36">
        <v>40882.463004393969</v>
      </c>
      <c r="N9" s="36">
        <v>47417.081762383925</v>
      </c>
      <c r="O9" s="36">
        <v>48954.428228053264</v>
      </c>
      <c r="P9" s="36">
        <v>51174.490223436267</v>
      </c>
      <c r="Q9" s="36">
        <v>55509.192672217614</v>
      </c>
      <c r="R9" s="36">
        <v>77675.209164701286</v>
      </c>
      <c r="S9" s="36">
        <v>76714.358105955529</v>
      </c>
      <c r="T9" s="36">
        <v>93540.093694463139</v>
      </c>
      <c r="U9" s="36">
        <v>87866.242039521923</v>
      </c>
      <c r="V9" s="36">
        <v>98726.49315702985</v>
      </c>
      <c r="W9" s="36">
        <v>88866.536204436794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1581.8640195844796</v>
      </c>
      <c r="C11" s="54">
        <v>1592.1496321843456</v>
      </c>
      <c r="D11" s="54">
        <v>1598.7955614981724</v>
      </c>
      <c r="E11" s="54">
        <v>1602.8053240928389</v>
      </c>
      <c r="F11" s="54">
        <v>1604.9102318274538</v>
      </c>
      <c r="G11" s="54">
        <v>1604.855303743218</v>
      </c>
      <c r="H11" s="54">
        <v>1605.0950241571634</v>
      </c>
      <c r="I11" s="54">
        <v>1601.7799925563252</v>
      </c>
      <c r="J11" s="54">
        <v>1590.3531435212872</v>
      </c>
      <c r="K11" s="54">
        <v>1578.8366312080509</v>
      </c>
      <c r="L11" s="54">
        <v>1570.8028518150718</v>
      </c>
      <c r="M11" s="54">
        <v>1561.410237575094</v>
      </c>
      <c r="N11" s="54">
        <v>1544.9691101128556</v>
      </c>
      <c r="O11" s="54">
        <v>1523.5665597728105</v>
      </c>
      <c r="P11" s="54">
        <v>1512.8684682477035</v>
      </c>
      <c r="Q11" s="54">
        <v>1520.2643156578438</v>
      </c>
      <c r="R11" s="54">
        <v>1542.3395842095529</v>
      </c>
      <c r="S11" s="54">
        <v>1560.9968384447523</v>
      </c>
      <c r="T11" s="54">
        <v>1548.7716106584605</v>
      </c>
      <c r="U11" s="54">
        <v>1630.2112089674829</v>
      </c>
      <c r="V11" s="54">
        <v>1585.5032752183636</v>
      </c>
      <c r="W11" s="54">
        <v>1649.7241301322083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440.85127812788721</v>
      </c>
      <c r="C13" s="35">
        <v>435.51881987788232</v>
      </c>
      <c r="D13" s="35">
        <v>428.65220194262866</v>
      </c>
      <c r="E13" s="35">
        <v>422.58676141579144</v>
      </c>
      <c r="F13" s="35">
        <v>415.24750288768087</v>
      </c>
      <c r="G13" s="35">
        <v>406.40834989172009</v>
      </c>
      <c r="H13" s="35">
        <v>396.68346652588593</v>
      </c>
      <c r="I13" s="35">
        <v>385.06273748453617</v>
      </c>
      <c r="J13" s="35">
        <v>370.45909809389718</v>
      </c>
      <c r="K13" s="35">
        <v>356.20718886825711</v>
      </c>
      <c r="L13" s="35">
        <v>338.34390866009068</v>
      </c>
      <c r="M13" s="35">
        <v>321.87573555164619</v>
      </c>
      <c r="N13" s="35">
        <v>302.93420920421386</v>
      </c>
      <c r="O13" s="35">
        <v>285.603171537187</v>
      </c>
      <c r="P13" s="35">
        <v>263.82992876815672</v>
      </c>
      <c r="Q13" s="35">
        <v>243.65411270302675</v>
      </c>
      <c r="R13" s="35">
        <v>221.94518872237833</v>
      </c>
      <c r="S13" s="35">
        <v>204.16273136222526</v>
      </c>
      <c r="T13" s="35">
        <v>187.83916257371203</v>
      </c>
      <c r="U13" s="35">
        <v>175.39630603864651</v>
      </c>
      <c r="V13" s="35">
        <v>165.23154507673314</v>
      </c>
      <c r="W13" s="35">
        <v>158.47269247158664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409.60316516960819</v>
      </c>
      <c r="D14" s="36">
        <v>404.90849057788517</v>
      </c>
      <c r="E14" s="36">
        <v>399.37602833359563</v>
      </c>
      <c r="F14" s="36">
        <v>389.77024795355555</v>
      </c>
      <c r="G14" s="36">
        <v>374.35383575061564</v>
      </c>
      <c r="H14" s="36">
        <v>361.88941144817028</v>
      </c>
      <c r="I14" s="36">
        <v>344.00945559719378</v>
      </c>
      <c r="J14" s="36">
        <v>329.7545850328267</v>
      </c>
      <c r="K14" s="36">
        <v>304.30565723829193</v>
      </c>
      <c r="L14" s="36">
        <v>285.55911417843737</v>
      </c>
      <c r="M14" s="36">
        <v>265.74777157592331</v>
      </c>
      <c r="N14" s="36">
        <v>241.25724199772247</v>
      </c>
      <c r="O14" s="36">
        <v>219.39876871910428</v>
      </c>
      <c r="P14" s="36">
        <v>197.5153380915288</v>
      </c>
      <c r="Q14" s="36">
        <v>176.96117623468581</v>
      </c>
      <c r="R14" s="36">
        <v>158.6367265239011</v>
      </c>
      <c r="S14" s="36">
        <v>154.92345142225392</v>
      </c>
      <c r="T14" s="36">
        <v>150.6535417196298</v>
      </c>
      <c r="U14" s="36">
        <v>146.61859245901803</v>
      </c>
      <c r="V14" s="36">
        <v>144.88526688647863</v>
      </c>
      <c r="W14" s="36">
        <v>143.22599209686319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0.77711778221224259</v>
      </c>
      <c r="C16" s="44">
        <f>C7/RES_summary!C$6</f>
        <v>0.82865850811199304</v>
      </c>
      <c r="D16" s="44">
        <f>D7/RES_summary!D$6</f>
        <v>0.92769262606239644</v>
      </c>
      <c r="E16" s="44">
        <f>E7/RES_summary!E$6</f>
        <v>0.99909770184476121</v>
      </c>
      <c r="F16" s="44">
        <f>F7/RES_summary!F$6</f>
        <v>1.0859981017104618</v>
      </c>
      <c r="G16" s="44">
        <f>G7/RES_summary!G$6</f>
        <v>1.166019338903491</v>
      </c>
      <c r="H16" s="44">
        <f>H7/RES_summary!H$6</f>
        <v>1.2607302622204513</v>
      </c>
      <c r="I16" s="44">
        <f>I7/RES_summary!I$6</f>
        <v>1.3406186414369932</v>
      </c>
      <c r="J16" s="44">
        <f>J7/RES_summary!J$6</f>
        <v>1.4374986647326986</v>
      </c>
      <c r="K16" s="44">
        <f>K7/RES_summary!K$6</f>
        <v>1.5488572196618748</v>
      </c>
      <c r="L16" s="44">
        <f>L7/RES_summary!L$6</f>
        <v>1.673501920132028</v>
      </c>
      <c r="M16" s="44">
        <f>M7/RES_summary!M$6</f>
        <v>1.7787386805662275</v>
      </c>
      <c r="N16" s="44">
        <f>N7/RES_summary!N$6</f>
        <v>1.8964331280559741</v>
      </c>
      <c r="O16" s="44">
        <f>O7/RES_summary!O$6</f>
        <v>2.0090960596338205</v>
      </c>
      <c r="P16" s="44">
        <f>P7/RES_summary!P$6</f>
        <v>2.2478196636029022</v>
      </c>
      <c r="Q16" s="44">
        <f>Q7/RES_summary!Q$6</f>
        <v>2.4865898527013837</v>
      </c>
      <c r="R16" s="44">
        <f>R7/RES_summary!R$6</f>
        <v>2.677808116529365</v>
      </c>
      <c r="S16" s="44">
        <f>S7/RES_summary!S$6</f>
        <v>2.8706147478721302</v>
      </c>
      <c r="T16" s="44">
        <f>T7/RES_summary!T$6</f>
        <v>3.0042599451055323</v>
      </c>
      <c r="U16" s="44">
        <f>U7/RES_summary!U$6</f>
        <v>3.143973504902553</v>
      </c>
      <c r="V16" s="44">
        <f>V7/RES_summary!V$6</f>
        <v>3.2529413036217276</v>
      </c>
      <c r="W16" s="44">
        <f>W7/RES_summary!W$6</f>
        <v>3.3171973941638644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342.59336754417626</v>
      </c>
      <c r="C17" s="52">
        <f t="shared" si="2"/>
        <v>360.8963755347018</v>
      </c>
      <c r="D17" s="52">
        <f t="shared" si="2"/>
        <v>397.65748688758583</v>
      </c>
      <c r="E17" s="52">
        <f t="shared" si="2"/>
        <v>422.20546216053765</v>
      </c>
      <c r="F17" s="52">
        <f t="shared" si="2"/>
        <v>450.95799987603095</v>
      </c>
      <c r="G17" s="52">
        <f t="shared" si="2"/>
        <v>473.87999546560212</v>
      </c>
      <c r="H17" s="52">
        <f t="shared" si="2"/>
        <v>500.11085077169776</v>
      </c>
      <c r="I17" s="52">
        <f t="shared" si="2"/>
        <v>516.22228399452842</v>
      </c>
      <c r="J17" s="52">
        <f t="shared" si="2"/>
        <v>532.53445884805706</v>
      </c>
      <c r="K17" s="52">
        <f t="shared" si="2"/>
        <v>551.71407617406101</v>
      </c>
      <c r="L17" s="52">
        <f t="shared" si="2"/>
        <v>566.21918080763726</v>
      </c>
      <c r="M17" s="52">
        <f t="shared" si="2"/>
        <v>572.53282116141906</v>
      </c>
      <c r="N17" s="52">
        <f t="shared" si="2"/>
        <v>574.49446995631013</v>
      </c>
      <c r="O17" s="52">
        <f t="shared" si="2"/>
        <v>573.80420655428452</v>
      </c>
      <c r="P17" s="52">
        <f t="shared" si="2"/>
        <v>593.04210173201568</v>
      </c>
      <c r="Q17" s="52">
        <f t="shared" si="2"/>
        <v>605.86784421630568</v>
      </c>
      <c r="R17" s="52">
        <f t="shared" ref="R17:V17" si="3">R13*R16</f>
        <v>594.32662778542635</v>
      </c>
      <c r="S17" s="52">
        <f t="shared" si="3"/>
        <v>586.07254761425975</v>
      </c>
      <c r="T17" s="52">
        <f t="shared" si="3"/>
        <v>564.31767224236921</v>
      </c>
      <c r="U17" s="52">
        <f t="shared" si="3"/>
        <v>551.4413390432843</v>
      </c>
      <c r="V17" s="52">
        <f t="shared" si="3"/>
        <v>537.48851764134054</v>
      </c>
      <c r="W17" s="52">
        <f t="shared" ref="W17" si="4">W13*W16</f>
        <v>525.68520251287862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541.93612146641374</v>
      </c>
      <c r="C18" s="36">
        <f>C3*11630*1000/RES_summary!C$6</f>
        <v>574.60103156423884</v>
      </c>
      <c r="D18" s="36">
        <f>D3*11630*1000/RES_summary!D$6</f>
        <v>635.77302503239002</v>
      </c>
      <c r="E18" s="36">
        <f>E3*11630*1000/RES_summary!E$6</f>
        <v>676.7131626119874</v>
      </c>
      <c r="F18" s="36">
        <f>F3*11630*1000/RES_summary!F$6</f>
        <v>723.74710812548562</v>
      </c>
      <c r="G18" s="36">
        <f>G3*11630*1000/RES_summary!G$6</f>
        <v>760.50882406078347</v>
      </c>
      <c r="H18" s="36">
        <f>H3*11630*1000/RES_summary!H$6</f>
        <v>802.72543810065747</v>
      </c>
      <c r="I18" s="36">
        <f>I3*11630*1000/RES_summary!I$6</f>
        <v>826.87452621416492</v>
      </c>
      <c r="J18" s="36">
        <f>J3*11630*1000/RES_summary!J$6</f>
        <v>846.91785066241505</v>
      </c>
      <c r="K18" s="36">
        <f>K3*11630*1000/RES_summary!K$6</f>
        <v>871.06639341671666</v>
      </c>
      <c r="L18" s="36">
        <f>L3*11630*1000/RES_summary!L$6</f>
        <v>889.41870396503032</v>
      </c>
      <c r="M18" s="36">
        <f>M3*11630*1000/RES_summary!M$6</f>
        <v>893.95860830919025</v>
      </c>
      <c r="N18" s="36">
        <f>N3*11630*1000/RES_summary!N$6</f>
        <v>887.57621001315727</v>
      </c>
      <c r="O18" s="36">
        <f>O3*11630*1000/RES_summary!O$6</f>
        <v>874.22890096307822</v>
      </c>
      <c r="P18" s="36">
        <f>P3*11630*1000/RES_summary!P$6</f>
        <v>897.19469605371307</v>
      </c>
      <c r="Q18" s="36">
        <f>Q3*11630*1000/RES_summary!Q$6</f>
        <v>921.07926356659516</v>
      </c>
      <c r="R18" s="36">
        <f>R3*11630*1000/RES_summary!R$6</f>
        <v>916.65348398324045</v>
      </c>
      <c r="S18" s="36">
        <f>S3*11630*1000/RES_summary!S$6</f>
        <v>914.85739392512119</v>
      </c>
      <c r="T18" s="36">
        <f>T3*11630*1000/RES_summary!T$6</f>
        <v>873.99919016184754</v>
      </c>
      <c r="U18" s="36">
        <f>U3*11630*1000/RES_summary!U$6</f>
        <v>898.96585199640015</v>
      </c>
      <c r="V18" s="36">
        <f>V3*11630*1000/RES_summary!V$6</f>
        <v>852.18980511260872</v>
      </c>
      <c r="W18" s="36">
        <f>W3*11630*1000/RES_summary!W$6</f>
        <v>867.23556343893233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1.9916826592252994</v>
      </c>
      <c r="C3" s="49">
        <f t="shared" ref="C3:W3" si="0">C5*C11/11630</f>
        <v>2.2587921591004845</v>
      </c>
      <c r="D3" s="49">
        <f t="shared" si="0"/>
        <v>2.48343590747396</v>
      </c>
      <c r="E3" s="49">
        <f t="shared" si="0"/>
        <v>2.7505028264834999</v>
      </c>
      <c r="F3" s="49">
        <f t="shared" si="0"/>
        <v>3.1231057776171802</v>
      </c>
      <c r="G3" s="49">
        <f t="shared" si="0"/>
        <v>3.5319558734871599</v>
      </c>
      <c r="H3" s="49">
        <f t="shared" si="0"/>
        <v>3.8044443629568989</v>
      </c>
      <c r="I3" s="49">
        <f t="shared" si="0"/>
        <v>4.0408705513809284</v>
      </c>
      <c r="J3" s="49">
        <f t="shared" si="0"/>
        <v>4.4057358138773868</v>
      </c>
      <c r="K3" s="49">
        <f t="shared" si="0"/>
        <v>4.5825257818805056</v>
      </c>
      <c r="L3" s="49">
        <f t="shared" si="0"/>
        <v>4.6886507234982426</v>
      </c>
      <c r="M3" s="49">
        <f t="shared" si="0"/>
        <v>4.7707744944963286</v>
      </c>
      <c r="N3" s="49">
        <f t="shared" si="0"/>
        <v>4.9521589835431827</v>
      </c>
      <c r="O3" s="49">
        <f t="shared" si="0"/>
        <v>5.1077190526224383</v>
      </c>
      <c r="P3" s="49">
        <f t="shared" si="0"/>
        <v>5.254640428220994</v>
      </c>
      <c r="Q3" s="49">
        <f t="shared" si="0"/>
        <v>5.4947508181129701</v>
      </c>
      <c r="R3" s="49">
        <f t="shared" si="0"/>
        <v>5.9944058902831348</v>
      </c>
      <c r="S3" s="49">
        <f t="shared" si="0"/>
        <v>6.6075635356249345</v>
      </c>
      <c r="T3" s="49">
        <f t="shared" si="0"/>
        <v>7.1055272071170554</v>
      </c>
      <c r="U3" s="49">
        <f t="shared" si="0"/>
        <v>8.1016720224837382</v>
      </c>
      <c r="V3" s="49">
        <f t="shared" si="0"/>
        <v>8.499581013067333</v>
      </c>
      <c r="W3" s="49">
        <f t="shared" si="0"/>
        <v>9.2583488979327999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32.728760134666679</v>
      </c>
      <c r="C5" s="49">
        <f t="shared" ref="C5:W5" si="1">C7*C13/1000000</f>
        <v>36.408827066988501</v>
      </c>
      <c r="D5" s="49">
        <f t="shared" si="1"/>
        <v>39.343304612573135</v>
      </c>
      <c r="E5" s="49">
        <f t="shared" si="1"/>
        <v>42.88151366990067</v>
      </c>
      <c r="F5" s="49">
        <f t="shared" si="1"/>
        <v>47.964821813308284</v>
      </c>
      <c r="G5" s="49">
        <f t="shared" si="1"/>
        <v>53.494891047802618</v>
      </c>
      <c r="H5" s="49">
        <f t="shared" si="1"/>
        <v>56.800970602917396</v>
      </c>
      <c r="I5" s="49">
        <f t="shared" si="1"/>
        <v>59.584825671194366</v>
      </c>
      <c r="J5" s="49">
        <f t="shared" si="1"/>
        <v>64.503003691128413</v>
      </c>
      <c r="K5" s="49">
        <f t="shared" si="1"/>
        <v>66.577294700250363</v>
      </c>
      <c r="L5" s="49">
        <f t="shared" si="1"/>
        <v>67.439168544502166</v>
      </c>
      <c r="M5" s="49">
        <f t="shared" si="1"/>
        <v>68.68422474165277</v>
      </c>
      <c r="N5" s="49">
        <f t="shared" si="1"/>
        <v>71.082710863695127</v>
      </c>
      <c r="O5" s="49">
        <f t="shared" si="1"/>
        <v>73.410173513361016</v>
      </c>
      <c r="P5" s="49">
        <f t="shared" si="1"/>
        <v>75.642956084932607</v>
      </c>
      <c r="Q5" s="49">
        <f t="shared" si="1"/>
        <v>79.50762761477128</v>
      </c>
      <c r="R5" s="49">
        <f t="shared" si="1"/>
        <v>85.991109090102256</v>
      </c>
      <c r="S5" s="49">
        <f t="shared" si="1"/>
        <v>94.232470439197627</v>
      </c>
      <c r="T5" s="49">
        <f t="shared" si="1"/>
        <v>102.87782954982195</v>
      </c>
      <c r="U5" s="49">
        <f t="shared" si="1"/>
        <v>112.07365466463092</v>
      </c>
      <c r="V5" s="49">
        <f t="shared" si="1"/>
        <v>121.300354207251</v>
      </c>
      <c r="W5" s="49">
        <f t="shared" si="1"/>
        <v>127.97088464491651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83305.895236223892</v>
      </c>
      <c r="C7" s="35">
        <v>94547.370690813463</v>
      </c>
      <c r="D7" s="35">
        <v>104604.08964281535</v>
      </c>
      <c r="E7" s="35">
        <v>117168.91246944257</v>
      </c>
      <c r="F7" s="35">
        <v>135557.31120572859</v>
      </c>
      <c r="G7" s="35">
        <v>156877.38160427602</v>
      </c>
      <c r="H7" s="35">
        <v>173385.85248029459</v>
      </c>
      <c r="I7" s="35">
        <v>189699.17567680829</v>
      </c>
      <c r="J7" s="35">
        <v>216982.08844875943</v>
      </c>
      <c r="K7" s="35">
        <v>238009.11291033786</v>
      </c>
      <c r="L7" s="35">
        <v>258656.80871508757</v>
      </c>
      <c r="M7" s="35">
        <v>282491.71056743659</v>
      </c>
      <c r="N7" s="35">
        <v>310764.97006806819</v>
      </c>
      <c r="O7" s="35">
        <v>344886.18279947073</v>
      </c>
      <c r="P7" s="35">
        <v>378110.08526245435</v>
      </c>
      <c r="Q7" s="35">
        <v>421027.96907957486</v>
      </c>
      <c r="R7" s="35">
        <v>478289.46541706531</v>
      </c>
      <c r="S7" s="35">
        <v>544062.1947094443</v>
      </c>
      <c r="T7" s="35">
        <v>611685.91051410418</v>
      </c>
      <c r="U7" s="35">
        <v>678389.91932745837</v>
      </c>
      <c r="V7" s="35">
        <v>741366.79338747042</v>
      </c>
      <c r="W7" s="35">
        <v>791066.46684479446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26783.091125623905</v>
      </c>
      <c r="D8" s="52">
        <v>26138.979539377746</v>
      </c>
      <c r="E8" s="52">
        <v>29206.535700939319</v>
      </c>
      <c r="F8" s="52">
        <v>35609.025518595532</v>
      </c>
      <c r="G8" s="52">
        <v>39139.749719739513</v>
      </c>
      <c r="H8" s="52">
        <v>43291.56200164248</v>
      </c>
      <c r="I8" s="52">
        <v>42452.302735891426</v>
      </c>
      <c r="J8" s="52">
        <v>56489.44847289045</v>
      </c>
      <c r="K8" s="52">
        <v>56636.049980173964</v>
      </c>
      <c r="L8" s="52">
        <v>59787.445524489216</v>
      </c>
      <c r="M8" s="52">
        <v>67126.463853991503</v>
      </c>
      <c r="N8" s="52">
        <v>70725.562236523023</v>
      </c>
      <c r="O8" s="52">
        <v>90610.661204292992</v>
      </c>
      <c r="P8" s="52">
        <v>89859.952443157556</v>
      </c>
      <c r="Q8" s="52">
        <v>102705.32934160973</v>
      </c>
      <c r="R8" s="52">
        <v>124387.96019148198</v>
      </c>
      <c r="S8" s="52">
        <v>136498.29152890202</v>
      </c>
      <c r="T8" s="52">
        <v>158234.3770089529</v>
      </c>
      <c r="U8" s="52">
        <v>156563.96125651174</v>
      </c>
      <c r="V8" s="52">
        <v>165682.20340162178</v>
      </c>
      <c r="W8" s="52">
        <v>174087.63364880602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15541.615671034335</v>
      </c>
      <c r="D9" s="36">
        <v>16082.260587375858</v>
      </c>
      <c r="E9" s="36">
        <v>16641.712874312085</v>
      </c>
      <c r="F9" s="36">
        <v>17220.626782309526</v>
      </c>
      <c r="G9" s="36">
        <v>17819.679321192089</v>
      </c>
      <c r="H9" s="36">
        <v>26783.091125623905</v>
      </c>
      <c r="I9" s="36">
        <v>26138.979539377731</v>
      </c>
      <c r="J9" s="36">
        <v>29206.535700939305</v>
      </c>
      <c r="K9" s="36">
        <v>35609.025518595532</v>
      </c>
      <c r="L9" s="36">
        <v>39139.749719739513</v>
      </c>
      <c r="M9" s="36">
        <v>43291.56200164248</v>
      </c>
      <c r="N9" s="36">
        <v>42452.302735891426</v>
      </c>
      <c r="O9" s="36">
        <v>56489.448472890421</v>
      </c>
      <c r="P9" s="36">
        <v>56636.049980173935</v>
      </c>
      <c r="Q9" s="36">
        <v>59787.445524489216</v>
      </c>
      <c r="R9" s="36">
        <v>67126.463853991474</v>
      </c>
      <c r="S9" s="36">
        <v>70725.562236523023</v>
      </c>
      <c r="T9" s="36">
        <v>90610.661204293021</v>
      </c>
      <c r="U9" s="36">
        <v>89859.952443157556</v>
      </c>
      <c r="V9" s="36">
        <v>102705.32934160973</v>
      </c>
      <c r="W9" s="36">
        <v>124387.96019148198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707.73439725434116</v>
      </c>
      <c r="C11" s="54">
        <v>721.52153547833302</v>
      </c>
      <c r="D11" s="54">
        <v>734.11117567109693</v>
      </c>
      <c r="E11" s="54">
        <v>745.97058579245811</v>
      </c>
      <c r="F11" s="54">
        <v>757.25748205761101</v>
      </c>
      <c r="G11" s="54">
        <v>767.86111727846867</v>
      </c>
      <c r="H11" s="54">
        <v>778.96006831468128</v>
      </c>
      <c r="I11" s="54">
        <v>788.71296480572857</v>
      </c>
      <c r="J11" s="54">
        <v>794.36157362143524</v>
      </c>
      <c r="K11" s="54">
        <v>800.49474949708144</v>
      </c>
      <c r="L11" s="54">
        <v>808.56583927634927</v>
      </c>
      <c r="M11" s="54">
        <v>807.81442288515188</v>
      </c>
      <c r="N11" s="54">
        <v>810.23371617109569</v>
      </c>
      <c r="O11" s="54">
        <v>809.18992203699611</v>
      </c>
      <c r="P11" s="54">
        <v>807.89370673977407</v>
      </c>
      <c r="Q11" s="54">
        <v>803.74618048321042</v>
      </c>
      <c r="R11" s="54">
        <v>810.72265774528989</v>
      </c>
      <c r="S11" s="54">
        <v>815.49346590570315</v>
      </c>
      <c r="T11" s="54">
        <v>803.25646235325701</v>
      </c>
      <c r="U11" s="54">
        <v>840.71895311558296</v>
      </c>
      <c r="V11" s="54">
        <v>814.92035062882019</v>
      </c>
      <c r="W11" s="54">
        <v>841.39918217901993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392.87447835306659</v>
      </c>
      <c r="C13" s="35">
        <v>385.08555870952529</v>
      </c>
      <c r="D13" s="35">
        <v>376.11631387373194</v>
      </c>
      <c r="E13" s="35">
        <v>365.98029943381175</v>
      </c>
      <c r="F13" s="35">
        <v>353.8342667516801</v>
      </c>
      <c r="G13" s="35">
        <v>340.99811267084857</v>
      </c>
      <c r="H13" s="35">
        <v>327.59864654685629</v>
      </c>
      <c r="I13" s="35">
        <v>314.1016583683496</v>
      </c>
      <c r="J13" s="35">
        <v>297.27340239128023</v>
      </c>
      <c r="K13" s="35">
        <v>279.72582178116505</v>
      </c>
      <c r="L13" s="35">
        <v>260.72837161919415</v>
      </c>
      <c r="M13" s="35">
        <v>243.13713348858226</v>
      </c>
      <c r="N13" s="35">
        <v>228.73463134575812</v>
      </c>
      <c r="O13" s="35">
        <v>212.85333299665515</v>
      </c>
      <c r="P13" s="35">
        <v>200.05537813789655</v>
      </c>
      <c r="Q13" s="35">
        <v>188.84167669094739</v>
      </c>
      <c r="R13" s="35">
        <v>179.78884192048545</v>
      </c>
      <c r="S13" s="35">
        <v>173.20165112652674</v>
      </c>
      <c r="T13" s="35">
        <v>168.18734546845479</v>
      </c>
      <c r="U13" s="35">
        <v>165.2053656335849</v>
      </c>
      <c r="V13" s="35">
        <v>163.6171936606475</v>
      </c>
      <c r="W13" s="35">
        <v>161.77007875878542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365.378702403803</v>
      </c>
      <c r="D14" s="36">
        <v>353.98425828555787</v>
      </c>
      <c r="E14" s="36">
        <v>345.00200314412353</v>
      </c>
      <c r="F14" s="36">
        <v>332.74858648498184</v>
      </c>
      <c r="G14" s="36">
        <v>320.15959585727268</v>
      </c>
      <c r="H14" s="36">
        <v>302.41576029207107</v>
      </c>
      <c r="I14" s="36">
        <v>283.53332038896849</v>
      </c>
      <c r="J14" s="36">
        <v>265.43879869626289</v>
      </c>
      <c r="K14" s="36">
        <v>245.83536319033857</v>
      </c>
      <c r="L14" s="36">
        <v>224.00756846172081</v>
      </c>
      <c r="M14" s="36">
        <v>213.58352594430809</v>
      </c>
      <c r="N14" s="36">
        <v>204.10058285055217</v>
      </c>
      <c r="O14" s="36">
        <v>191.16904965818404</v>
      </c>
      <c r="P14" s="36">
        <v>179.79006274606616</v>
      </c>
      <c r="Q14" s="36">
        <v>168.02937040313276</v>
      </c>
      <c r="R14" s="36">
        <v>167.38427318358268</v>
      </c>
      <c r="S14" s="36">
        <v>166.13020990963267</v>
      </c>
      <c r="T14" s="36">
        <v>164.10664732152028</v>
      </c>
      <c r="U14" s="36">
        <v>161.92584423299638</v>
      </c>
      <c r="V14" s="36">
        <v>159.84946376369768</v>
      </c>
      <c r="W14" s="36">
        <v>157.91540255274012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0.38077124825727843</v>
      </c>
      <c r="C16" s="44">
        <f>C7/RES_summary!C$6</f>
        <v>0.42227876394971575</v>
      </c>
      <c r="D16" s="44">
        <f>D7/RES_summary!D$6</f>
        <v>0.45588261543845543</v>
      </c>
      <c r="E16" s="44">
        <f>E7/RES_summary!E$6</f>
        <v>0.49812055194430183</v>
      </c>
      <c r="F16" s="44">
        <f>F7/RES_summary!F$6</f>
        <v>0.56136505688190474</v>
      </c>
      <c r="G16" s="44">
        <f>G7/RES_summary!G$6</f>
        <v>0.63194578583365635</v>
      </c>
      <c r="H16" s="44">
        <f>H7/RES_summary!H$6</f>
        <v>0.68910283127643301</v>
      </c>
      <c r="I16" s="44">
        <f>I7/RES_summary!I$6</f>
        <v>0.73184998621480402</v>
      </c>
      <c r="J16" s="44">
        <f>J7/RES_summary!J$6</f>
        <v>0.7837079614281256</v>
      </c>
      <c r="K16" s="44">
        <f>K7/RES_summary!K$6</f>
        <v>0.83206004904889341</v>
      </c>
      <c r="L16" s="44">
        <f>L7/RES_summary!L$6</f>
        <v>0.88003949684462368</v>
      </c>
      <c r="M16" s="44">
        <f>M7/RES_summary!M$6</f>
        <v>0.93250053003048983</v>
      </c>
      <c r="N16" s="44">
        <f>N7/RES_summary!N$6</f>
        <v>0.99861813354349582</v>
      </c>
      <c r="O16" s="44">
        <f>O7/RES_summary!O$6</f>
        <v>1.0997295456122915</v>
      </c>
      <c r="P16" s="44">
        <f>P7/RES_summary!P$6</f>
        <v>1.1969069446685228</v>
      </c>
      <c r="Q16" s="44">
        <f>Q7/RES_summary!Q$6</f>
        <v>1.3321646366361277</v>
      </c>
      <c r="R16" s="44">
        <f>R7/RES_summary!R$6</f>
        <v>1.5149549761081786</v>
      </c>
      <c r="S16" s="44">
        <f>S7/RES_summary!S$6</f>
        <v>1.701305523637139</v>
      </c>
      <c r="T16" s="44">
        <f>T7/RES_summary!T$6</f>
        <v>1.8720704361351403</v>
      </c>
      <c r="U16" s="44">
        <f>U7/RES_summary!U$6</f>
        <v>2.0462460880570279</v>
      </c>
      <c r="V16" s="44">
        <f>V7/RES_summary!V$6</f>
        <v>2.2015477252647986</v>
      </c>
      <c r="W16" s="44">
        <f>W7/RES_summary!W$6</f>
        <v>2.3078503111245796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149.59530553092429</v>
      </c>
      <c r="C17" s="52">
        <f t="shared" si="2"/>
        <v>162.61345374674403</v>
      </c>
      <c r="D17" s="52">
        <f t="shared" si="2"/>
        <v>171.46488887782795</v>
      </c>
      <c r="E17" s="52">
        <f t="shared" si="2"/>
        <v>182.30230875471116</v>
      </c>
      <c r="F17" s="52">
        <f t="shared" si="2"/>
        <v>198.63019328182395</v>
      </c>
      <c r="G17" s="52">
        <f t="shared" si="2"/>
        <v>215.49232027957308</v>
      </c>
      <c r="H17" s="52">
        <f t="shared" si="2"/>
        <v>225.74915485776611</v>
      </c>
      <c r="I17" s="52">
        <f t="shared" si="2"/>
        <v>229.87529434692374</v>
      </c>
      <c r="J17" s="52">
        <f t="shared" si="2"/>
        <v>232.97553217487311</v>
      </c>
      <c r="K17" s="52">
        <f t="shared" si="2"/>
        <v>232.74868099147821</v>
      </c>
      <c r="L17" s="52">
        <f t="shared" si="2"/>
        <v>229.45126497287367</v>
      </c>
      <c r="M17" s="52">
        <f t="shared" si="2"/>
        <v>226.72550584819692</v>
      </c>
      <c r="N17" s="52">
        <f t="shared" si="2"/>
        <v>228.41855063126056</v>
      </c>
      <c r="O17" s="52">
        <f t="shared" si="2"/>
        <v>234.08109917847335</v>
      </c>
      <c r="P17" s="52">
        <f t="shared" si="2"/>
        <v>239.44767141153574</v>
      </c>
      <c r="Q17" s="52">
        <f t="shared" si="2"/>
        <v>251.56820361075305</v>
      </c>
      <c r="R17" s="52">
        <f t="shared" ref="R17:V17" si="3">R13*R16</f>
        <v>272.37200071616616</v>
      </c>
      <c r="S17" s="52">
        <f t="shared" si="3"/>
        <v>294.66892576463266</v>
      </c>
      <c r="T17" s="52">
        <f t="shared" si="3"/>
        <v>314.85855718354168</v>
      </c>
      <c r="U17" s="52">
        <f t="shared" si="3"/>
        <v>338.05083315375407</v>
      </c>
      <c r="V17" s="52">
        <f t="shared" si="3"/>
        <v>360.21106051780851</v>
      </c>
      <c r="W17" s="52">
        <f t="shared" ref="W17" si="4">W13*W16</f>
        <v>373.34112659411068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105.87374339200771</v>
      </c>
      <c r="C18" s="36">
        <f>C3*11630*1000/RES_summary!C$6</f>
        <v>117.32910883678565</v>
      </c>
      <c r="D18" s="36">
        <f>D3*11630*1000/RES_summary!D$6</f>
        <v>125.87429116041626</v>
      </c>
      <c r="E18" s="36">
        <f>E3*11630*1000/RES_summary!E$6</f>
        <v>135.99216005306945</v>
      </c>
      <c r="F18" s="36">
        <f>F3*11630*1000/RES_summary!F$6</f>
        <v>150.41420002521059</v>
      </c>
      <c r="G18" s="36">
        <f>G3*11630*1000/RES_summary!G$6</f>
        <v>165.46817381480261</v>
      </c>
      <c r="H18" s="36">
        <f>H3*11630*1000/RES_summary!H$6</f>
        <v>175.84957708998706</v>
      </c>
      <c r="I18" s="36">
        <f>I3*11630*1000/RES_summary!I$6</f>
        <v>181.30562493995177</v>
      </c>
      <c r="J18" s="36">
        <f>J3*11630*1000/RES_summary!J$6</f>
        <v>185.0668103537235</v>
      </c>
      <c r="K18" s="36">
        <f>K3*11630*1000/RES_summary!K$6</f>
        <v>186.31409708604949</v>
      </c>
      <c r="L18" s="36">
        <f>L3*11630*1000/RES_summary!L$6</f>
        <v>185.5264546358116</v>
      </c>
      <c r="M18" s="36">
        <f>M3*11630*1000/RES_summary!M$6</f>
        <v>183.15213366010531</v>
      </c>
      <c r="N18" s="36">
        <f>N3*11630*1000/RES_summary!N$6</f>
        <v>185.07241112038182</v>
      </c>
      <c r="O18" s="36">
        <f>O3*11630*1000/RES_summary!O$6</f>
        <v>189.41606639456319</v>
      </c>
      <c r="P18" s="36">
        <f>P3*11630*1000/RES_summary!P$6</f>
        <v>193.44826682687307</v>
      </c>
      <c r="Q18" s="36">
        <f>Q3*11630*1000/RES_summary!Q$6</f>
        <v>202.19698278316534</v>
      </c>
      <c r="R18" s="36">
        <f>R3*11630*1000/RES_summary!R$6</f>
        <v>220.81815231601223</v>
      </c>
      <c r="S18" s="36">
        <f>S3*11630*1000/RES_summary!S$6</f>
        <v>240.3005835665106</v>
      </c>
      <c r="T18" s="36">
        <f>T3*11630*1000/RES_summary!T$6</f>
        <v>252.91217078490237</v>
      </c>
      <c r="U18" s="36">
        <f>U3*11630*1000/RES_summary!U$6</f>
        <v>284.2057425488747</v>
      </c>
      <c r="V18" s="36">
        <f>V3*11630*1000/RES_summary!V$6</f>
        <v>293.54332373755176</v>
      </c>
      <c r="W18" s="36">
        <f>W3*11630*1000/RES_summary!W$6</f>
        <v>314.12891859007874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9.2351917354465325</v>
      </c>
      <c r="C3" s="49">
        <f t="shared" ref="C3:W3" si="0">C5*C11/11630</f>
        <v>9.4691586805535373</v>
      </c>
      <c r="D3" s="49">
        <f t="shared" si="0"/>
        <v>9.7706073442726566</v>
      </c>
      <c r="E3" s="49">
        <f t="shared" si="0"/>
        <v>9.9871502019130727</v>
      </c>
      <c r="F3" s="49">
        <f t="shared" si="0"/>
        <v>10.261559506829309</v>
      </c>
      <c r="G3" s="49">
        <f t="shared" si="0"/>
        <v>10.481702638803537</v>
      </c>
      <c r="H3" s="49">
        <f t="shared" si="0"/>
        <v>10.678624063529968</v>
      </c>
      <c r="I3" s="49">
        <f t="shared" si="0"/>
        <v>11.157407179932152</v>
      </c>
      <c r="J3" s="49">
        <f t="shared" si="0"/>
        <v>11.923553984559542</v>
      </c>
      <c r="K3" s="49">
        <f t="shared" si="0"/>
        <v>12.458070328276019</v>
      </c>
      <c r="L3" s="49">
        <f t="shared" si="0"/>
        <v>12.803862002422047</v>
      </c>
      <c r="M3" s="49">
        <f t="shared" si="0"/>
        <v>12.832216309266945</v>
      </c>
      <c r="N3" s="49">
        <f t="shared" si="0"/>
        <v>12.56804048950614</v>
      </c>
      <c r="O3" s="49">
        <f t="shared" si="0"/>
        <v>12.169768094238636</v>
      </c>
      <c r="P3" s="49">
        <f t="shared" si="0"/>
        <v>11.631252038530167</v>
      </c>
      <c r="Q3" s="49">
        <f t="shared" si="0"/>
        <v>10.799908123218273</v>
      </c>
      <c r="R3" s="49">
        <f t="shared" si="0"/>
        <v>10.166127758005059</v>
      </c>
      <c r="S3" s="49">
        <f t="shared" si="0"/>
        <v>9.6309315729913489</v>
      </c>
      <c r="T3" s="49">
        <f t="shared" si="0"/>
        <v>8.9074365130303601</v>
      </c>
      <c r="U3" s="49">
        <f t="shared" si="0"/>
        <v>8.754541989010173</v>
      </c>
      <c r="V3" s="49">
        <f t="shared" si="0"/>
        <v>8.0372906934563275</v>
      </c>
      <c r="W3" s="49">
        <f t="shared" si="0"/>
        <v>8.0100164808435768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253.12445045935195</v>
      </c>
      <c r="C5" s="49">
        <f t="shared" ref="C5:W5" si="1">C7*C13/1000000</f>
        <v>258.50238756818584</v>
      </c>
      <c r="D5" s="49">
        <f t="shared" si="1"/>
        <v>265.93427122914068</v>
      </c>
      <c r="E5" s="49">
        <f t="shared" si="1"/>
        <v>271.13429933493842</v>
      </c>
      <c r="F5" s="49">
        <f t="shared" si="1"/>
        <v>277.81347847665364</v>
      </c>
      <c r="G5" s="49">
        <f t="shared" si="1"/>
        <v>283.05441857058321</v>
      </c>
      <c r="H5" s="49">
        <f t="shared" si="1"/>
        <v>287.22341784022512</v>
      </c>
      <c r="I5" s="49">
        <f t="shared" si="1"/>
        <v>299.36981653367462</v>
      </c>
      <c r="J5" s="49">
        <f t="shared" si="1"/>
        <v>320.87098038142528</v>
      </c>
      <c r="K5" s="49">
        <f t="shared" si="1"/>
        <v>335.68567494911213</v>
      </c>
      <c r="L5" s="49">
        <f t="shared" si="1"/>
        <v>344.44833201191909</v>
      </c>
      <c r="M5" s="49">
        <f t="shared" si="1"/>
        <v>344.25384044507678</v>
      </c>
      <c r="N5" s="49">
        <f t="shared" si="1"/>
        <v>336.4661445184305</v>
      </c>
      <c r="O5" s="49">
        <f t="shared" si="1"/>
        <v>325.0220831814637</v>
      </c>
      <c r="P5" s="49">
        <f t="shared" si="1"/>
        <v>310.03579112266885</v>
      </c>
      <c r="Q5" s="49">
        <f t="shared" si="1"/>
        <v>286.94336637631358</v>
      </c>
      <c r="R5" s="49">
        <f t="shared" si="1"/>
        <v>266.75808395640627</v>
      </c>
      <c r="S5" s="49">
        <f t="shared" si="1"/>
        <v>250.3063070042775</v>
      </c>
      <c r="T5" s="49">
        <f t="shared" si="1"/>
        <v>232.04741954703533</v>
      </c>
      <c r="U5" s="49">
        <f t="shared" si="1"/>
        <v>215.14752277552992</v>
      </c>
      <c r="V5" s="49">
        <f t="shared" si="1"/>
        <v>201.5372967019108</v>
      </c>
      <c r="W5" s="49">
        <f t="shared" si="1"/>
        <v>192.74676745519864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3753987.6276398604</v>
      </c>
      <c r="C7" s="35">
        <v>3882275.5979003906</v>
      </c>
      <c r="D7" s="35">
        <v>4061456.3270843169</v>
      </c>
      <c r="E7" s="35">
        <v>4233249.3532875543</v>
      </c>
      <c r="F7" s="35">
        <v>4450368.5117845507</v>
      </c>
      <c r="G7" s="35">
        <v>4648081.3005693415</v>
      </c>
      <c r="H7" s="35">
        <v>4830651.9013871644</v>
      </c>
      <c r="I7" s="35">
        <v>5172515.7985767331</v>
      </c>
      <c r="J7" s="35">
        <v>5718210.6029166812</v>
      </c>
      <c r="K7" s="35">
        <v>6173003.9463859713</v>
      </c>
      <c r="L7" s="35">
        <v>6635782.3950273823</v>
      </c>
      <c r="M7" s="35">
        <v>7036300.7474235334</v>
      </c>
      <c r="N7" s="35">
        <v>7385089.3929766482</v>
      </c>
      <c r="O7" s="35">
        <v>7567693.7238627756</v>
      </c>
      <c r="P7" s="35">
        <v>7744577.133271521</v>
      </c>
      <c r="Q7" s="35">
        <v>7845212.2801022138</v>
      </c>
      <c r="R7" s="35">
        <v>7973367.8001692221</v>
      </c>
      <c r="S7" s="35">
        <v>8206361.4402666604</v>
      </c>
      <c r="T7" s="35">
        <v>8449524.6535822917</v>
      </c>
      <c r="U7" s="35">
        <v>8687306.1692177281</v>
      </c>
      <c r="V7" s="35">
        <v>8916666.180974273</v>
      </c>
      <c r="W7" s="35">
        <v>9295525.0326375756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1031923.6959157391</v>
      </c>
      <c r="D8" s="52">
        <v>1091452.8956058933</v>
      </c>
      <c r="E8" s="52">
        <v>1104268.9028136078</v>
      </c>
      <c r="F8" s="52">
        <v>1157491.1644944958</v>
      </c>
      <c r="G8" s="52">
        <v>1180917.8285851502</v>
      </c>
      <c r="H8" s="52">
        <v>1207706.6745525855</v>
      </c>
      <c r="I8" s="52">
        <v>1450074.1656713234</v>
      </c>
      <c r="J8" s="52">
        <v>1688980.2901629983</v>
      </c>
      <c r="K8" s="52">
        <v>1637919.5786985802</v>
      </c>
      <c r="L8" s="52">
        <v>1716921.4781003147</v>
      </c>
      <c r="M8" s="52">
        <v>1775368.4643216524</v>
      </c>
      <c r="N8" s="52">
        <v>1704635.580407449</v>
      </c>
      <c r="O8" s="52">
        <v>1245757.1914066607</v>
      </c>
      <c r="P8" s="52">
        <v>1236091.6427555457</v>
      </c>
      <c r="Q8" s="52">
        <v>1359915.9429259421</v>
      </c>
      <c r="R8" s="52">
        <v>1195107.9264016468</v>
      </c>
      <c r="S8" s="52">
        <v>1116389.0371741876</v>
      </c>
      <c r="T8" s="52">
        <v>1091499.9287133431</v>
      </c>
      <c r="U8" s="52">
        <v>970815.00533340033</v>
      </c>
      <c r="V8" s="52">
        <v>837719.86144564394</v>
      </c>
      <c r="W8" s="52">
        <v>878812.18033248745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903635.72565520927</v>
      </c>
      <c r="D9" s="36">
        <v>912272.16642196756</v>
      </c>
      <c r="E9" s="36">
        <v>932475.87661037035</v>
      </c>
      <c r="F9" s="36">
        <v>940372.00599749945</v>
      </c>
      <c r="G9" s="36">
        <v>983205.03980035987</v>
      </c>
      <c r="H9" s="36">
        <v>1025136.0737347621</v>
      </c>
      <c r="I9" s="36">
        <v>1108210.2684817547</v>
      </c>
      <c r="J9" s="36">
        <v>1143285.4858230501</v>
      </c>
      <c r="K9" s="36">
        <v>1183126.2352292901</v>
      </c>
      <c r="L9" s="36">
        <v>1254143.0294589037</v>
      </c>
      <c r="M9" s="36">
        <v>1374850.1119255014</v>
      </c>
      <c r="N9" s="36">
        <v>1355846.9348543333</v>
      </c>
      <c r="O9" s="36">
        <v>1063152.8605205333</v>
      </c>
      <c r="P9" s="36">
        <v>1059208.2333467994</v>
      </c>
      <c r="Q9" s="36">
        <v>1259280.7960952502</v>
      </c>
      <c r="R9" s="36">
        <v>1066952.4063346386</v>
      </c>
      <c r="S9" s="36">
        <v>883395.39707674924</v>
      </c>
      <c r="T9" s="36">
        <v>848336.71539771184</v>
      </c>
      <c r="U9" s="36">
        <v>733033.489697963</v>
      </c>
      <c r="V9" s="36">
        <v>608359.84968909808</v>
      </c>
      <c r="W9" s="36">
        <v>499953.32866918482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424.31807629935327</v>
      </c>
      <c r="C11" s="54">
        <v>426.01662789590029</v>
      </c>
      <c r="D11" s="54">
        <v>427.29416892635294</v>
      </c>
      <c r="E11" s="54">
        <v>428.38754496628843</v>
      </c>
      <c r="F11" s="54">
        <v>429.57576327404109</v>
      </c>
      <c r="G11" s="54">
        <v>430.66701556855321</v>
      </c>
      <c r="H11" s="54">
        <v>432.38952726319309</v>
      </c>
      <c r="I11" s="54">
        <v>433.44598665648977</v>
      </c>
      <c r="J11" s="54">
        <v>432.17037787457986</v>
      </c>
      <c r="K11" s="54">
        <v>431.61614787349549</v>
      </c>
      <c r="L11" s="54">
        <v>432.31132581886226</v>
      </c>
      <c r="M11" s="54">
        <v>433.5134663532811</v>
      </c>
      <c r="N11" s="54">
        <v>434.41610181065306</v>
      </c>
      <c r="O11" s="54">
        <v>435.4608817671475</v>
      </c>
      <c r="P11" s="54">
        <v>436.30917810577648</v>
      </c>
      <c r="Q11" s="54">
        <v>437.72725279979397</v>
      </c>
      <c r="R11" s="54">
        <v>443.21830503521079</v>
      </c>
      <c r="S11" s="54">
        <v>447.48266847297333</v>
      </c>
      <c r="T11" s="54">
        <v>446.43240096684201</v>
      </c>
      <c r="U11" s="54">
        <v>473.2349321001264</v>
      </c>
      <c r="V11" s="54">
        <v>463.80343635923572</v>
      </c>
      <c r="W11" s="54">
        <v>483.31026715591349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67.42815255853462</v>
      </c>
      <c r="C13" s="35">
        <v>66.585274808411057</v>
      </c>
      <c r="D13" s="35">
        <v>65.47756514226819</v>
      </c>
      <c r="E13" s="35">
        <v>64.048742870385055</v>
      </c>
      <c r="F13" s="35">
        <v>62.424825661291891</v>
      </c>
      <c r="G13" s="35">
        <v>60.897045526271668</v>
      </c>
      <c r="H13" s="35">
        <v>59.45852106581026</v>
      </c>
      <c r="I13" s="35">
        <v>57.877023133703922</v>
      </c>
      <c r="J13" s="35">
        <v>56.113879439445441</v>
      </c>
      <c r="K13" s="35">
        <v>54.379630705669911</v>
      </c>
      <c r="L13" s="35">
        <v>51.907719618719916</v>
      </c>
      <c r="M13" s="35">
        <v>48.925401685129991</v>
      </c>
      <c r="N13" s="35">
        <v>45.560199289993129</v>
      </c>
      <c r="O13" s="35">
        <v>42.948630724389673</v>
      </c>
      <c r="P13" s="35">
        <v>40.032630030982887</v>
      </c>
      <c r="Q13" s="35">
        <v>36.575602562608417</v>
      </c>
      <c r="R13" s="35">
        <v>33.456136809685958</v>
      </c>
      <c r="S13" s="35">
        <v>30.501496774939024</v>
      </c>
      <c r="T13" s="35">
        <v>27.462777973984092</v>
      </c>
      <c r="U13" s="35">
        <v>24.765735037390016</v>
      </c>
      <c r="V13" s="35">
        <v>22.602314879964471</v>
      </c>
      <c r="W13" s="35">
        <v>20.73543632860374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64.257100537663987</v>
      </c>
      <c r="D14" s="36">
        <v>63.164903149902734</v>
      </c>
      <c r="E14" s="36">
        <v>61.554869635125385</v>
      </c>
      <c r="F14" s="36">
        <v>59.915089095352869</v>
      </c>
      <c r="G14" s="36">
        <v>58.528982254456906</v>
      </c>
      <c r="H14" s="36">
        <v>57.004466380643514</v>
      </c>
      <c r="I14" s="36">
        <v>55.584448914663305</v>
      </c>
      <c r="J14" s="36">
        <v>53.490045521343497</v>
      </c>
      <c r="K14" s="36">
        <v>51.447748523894241</v>
      </c>
      <c r="L14" s="36">
        <v>46.851490411061903</v>
      </c>
      <c r="M14" s="36">
        <v>42.937951322165297</v>
      </c>
      <c r="N14" s="36">
        <v>38.472010936122963</v>
      </c>
      <c r="O14" s="36">
        <v>35.377027097534068</v>
      </c>
      <c r="P14" s="36">
        <v>30.429410336871115</v>
      </c>
      <c r="Q14" s="36">
        <v>27.37499256796842</v>
      </c>
      <c r="R14" s="36">
        <v>23.644082738327604</v>
      </c>
      <c r="S14" s="36">
        <v>18.885338507608889</v>
      </c>
      <c r="T14" s="36">
        <v>14.895867222695287</v>
      </c>
      <c r="U14" s="36">
        <v>12.005739306681416</v>
      </c>
      <c r="V14" s="36">
        <v>10.794783439633333</v>
      </c>
      <c r="W14" s="36">
        <v>10.229066106235077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17.158576243200358</v>
      </c>
      <c r="C16" s="44">
        <f>C7/RES_summary!C$6</f>
        <v>17.339483148131698</v>
      </c>
      <c r="D16" s="44">
        <f>D7/RES_summary!D$6</f>
        <v>17.700525277765117</v>
      </c>
      <c r="E16" s="44">
        <f>E7/RES_summary!E$6</f>
        <v>17.996825778573239</v>
      </c>
      <c r="F16" s="44">
        <f>F7/RES_summary!F$6</f>
        <v>18.429705860511312</v>
      </c>
      <c r="G16" s="44">
        <f>G7/RES_summary!G$6</f>
        <v>18.723766039877304</v>
      </c>
      <c r="H16" s="44">
        <f>H7/RES_summary!H$6</f>
        <v>19.198889958655084</v>
      </c>
      <c r="I16" s="44">
        <f>I7/RES_summary!I$6</f>
        <v>19.955308726979545</v>
      </c>
      <c r="J16" s="44">
        <f>J7/RES_summary!J$6</f>
        <v>20.653350728932701</v>
      </c>
      <c r="K16" s="44">
        <f>K7/RES_summary!K$6</f>
        <v>21.580308012592191</v>
      </c>
      <c r="L16" s="44">
        <f>L7/RES_summary!L$6</f>
        <v>22.577215844810173</v>
      </c>
      <c r="M16" s="44">
        <f>M7/RES_summary!M$6</f>
        <v>23.22671402727779</v>
      </c>
      <c r="N16" s="44">
        <f>N7/RES_summary!N$6</f>
        <v>23.731388335213126</v>
      </c>
      <c r="O16" s="44">
        <f>O7/RES_summary!O$6</f>
        <v>24.130906934928017</v>
      </c>
      <c r="P16" s="44">
        <f>P7/RES_summary!P$6</f>
        <v>24.515448055027512</v>
      </c>
      <c r="Q16" s="44">
        <f>Q7/RES_summary!Q$6</f>
        <v>24.822850579982198</v>
      </c>
      <c r="R16" s="44">
        <f>R7/RES_summary!R$6</f>
        <v>25.25519397479102</v>
      </c>
      <c r="S16" s="44">
        <f>S7/RES_summary!S$6</f>
        <v>25.661639759301107</v>
      </c>
      <c r="T16" s="44">
        <f>T7/RES_summary!T$6</f>
        <v>25.859849036038391</v>
      </c>
      <c r="U16" s="44">
        <f>U7/RES_summary!U$6</f>
        <v>26.203759457597158</v>
      </c>
      <c r="V16" s="44">
        <f>V7/RES_summary!V$6</f>
        <v>26.478750225611652</v>
      </c>
      <c r="W16" s="44">
        <f>W7/RES_summary!W$6</f>
        <v>27.118682484676622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1156.9710966137616</v>
      </c>
      <c r="C17" s="52">
        <f t="shared" si="2"/>
        <v>1154.5542504541615</v>
      </c>
      <c r="D17" s="52">
        <f t="shared" si="2"/>
        <v>1158.9872969272301</v>
      </c>
      <c r="E17" s="52">
        <f t="shared" si="2"/>
        <v>1152.6740667749548</v>
      </c>
      <c r="F17" s="52">
        <f t="shared" si="2"/>
        <v>1150.4711753313081</v>
      </c>
      <c r="G17" s="52">
        <f t="shared" si="2"/>
        <v>1140.2220329536676</v>
      </c>
      <c r="H17" s="52">
        <f t="shared" si="2"/>
        <v>1141.5376030468663</v>
      </c>
      <c r="I17" s="52">
        <f t="shared" si="2"/>
        <v>1154.9538648315988</v>
      </c>
      <c r="J17" s="52">
        <f t="shared" si="2"/>
        <v>1158.9396328239122</v>
      </c>
      <c r="K17" s="52">
        <f t="shared" si="2"/>
        <v>1173.5291802393726</v>
      </c>
      <c r="L17" s="52">
        <f t="shared" si="2"/>
        <v>1171.9317898437271</v>
      </c>
      <c r="M17" s="52">
        <f t="shared" si="2"/>
        <v>1136.3763136102091</v>
      </c>
      <c r="N17" s="52">
        <f t="shared" si="2"/>
        <v>1081.2067819805284</v>
      </c>
      <c r="O17" s="52">
        <f t="shared" si="2"/>
        <v>1036.3894109928374</v>
      </c>
      <c r="P17" s="52">
        <f t="shared" si="2"/>
        <v>981.41786203069535</v>
      </c>
      <c r="Q17" s="52">
        <f t="shared" si="2"/>
        <v>907.91071728444274</v>
      </c>
      <c r="R17" s="52">
        <f t="shared" ref="R17:V17" si="3">R13*R16</f>
        <v>844.94122477576491</v>
      </c>
      <c r="S17" s="52">
        <f t="shared" si="3"/>
        <v>782.71842235796976</v>
      </c>
      <c r="T17" s="52">
        <f t="shared" si="3"/>
        <v>710.18329251746889</v>
      </c>
      <c r="U17" s="52">
        <f t="shared" si="3"/>
        <v>648.95536371035394</v>
      </c>
      <c r="V17" s="52">
        <f t="shared" si="3"/>
        <v>598.48105022720483</v>
      </c>
      <c r="W17" s="52">
        <f t="shared" ref="W17" si="4">W13*W16</f>
        <v>562.31771397663351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490.92375004910446</v>
      </c>
      <c r="C18" s="52">
        <f>C3*11630*1000/RES_summary!C$6</f>
        <v>491.8593085013606</v>
      </c>
      <c r="D18" s="52">
        <f>D3*11630*1000/RES_summary!D$6</f>
        <v>495.22851383672111</v>
      </c>
      <c r="E18" s="52">
        <f>E3*11630*1000/RES_summary!E$6</f>
        <v>493.7912136120305</v>
      </c>
      <c r="F18" s="52">
        <f>F3*11630*1000/RES_summary!F$6</f>
        <v>494.21453326772985</v>
      </c>
      <c r="G18" s="52">
        <f>G3*11630*1000/RES_summary!G$6</f>
        <v>491.05602001766454</v>
      </c>
      <c r="H18" s="52">
        <f>H3*11630*1000/RES_summary!H$6</f>
        <v>493.58890453459315</v>
      </c>
      <c r="I18" s="52">
        <f>I3*11630*1000/RES_summary!I$6</f>
        <v>500.61011748465864</v>
      </c>
      <c r="J18" s="52">
        <f>J3*11630*1000/RES_summary!J$6</f>
        <v>500.85937905133693</v>
      </c>
      <c r="K18" s="52">
        <f>K3*11630*1000/RES_summary!K$6</f>
        <v>506.51414419205906</v>
      </c>
      <c r="L18" s="52">
        <f>L3*11630*1000/RES_summary!L$6</f>
        <v>506.63938583661405</v>
      </c>
      <c r="M18" s="52">
        <f>M3*11630*1000/RES_summary!M$6</f>
        <v>492.63443479492503</v>
      </c>
      <c r="N18" s="52">
        <f>N3*11630*1000/RES_summary!N$6</f>
        <v>469.69363547922171</v>
      </c>
      <c r="O18" s="52">
        <f>O3*11630*1000/RES_summary!O$6</f>
        <v>451.30704676507554</v>
      </c>
      <c r="P18" s="52">
        <f>P3*11630*1000/RES_summary!P$6</f>
        <v>428.20162076094101</v>
      </c>
      <c r="Q18" s="52">
        <f>Q3*11630*1000/RES_summary!Q$6</f>
        <v>397.41726406440955</v>
      </c>
      <c r="R18" s="52">
        <f>R3*11630*1000/RES_summary!R$6</f>
        <v>374.49341749948951</v>
      </c>
      <c r="S18" s="52">
        <f>S3*11630*1000/RES_summary!S$6</f>
        <v>350.2529282997001</v>
      </c>
      <c r="T18" s="52">
        <f>T3*11630*1000/RES_summary!T$6</f>
        <v>317.04883240511072</v>
      </c>
      <c r="U18" s="52">
        <f>U3*11630*1000/RES_summary!U$6</f>
        <v>307.10834748148221</v>
      </c>
      <c r="V18" s="52">
        <f>V3*11630*1000/RES_summary!V$6</f>
        <v>277.577567691262</v>
      </c>
      <c r="W18" s="52">
        <f>W3*11630*1000/RES_summary!W$6</f>
        <v>271.77392456854938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130.75659135701696</v>
      </c>
      <c r="D19" s="36">
        <v>133.59940158983139</v>
      </c>
      <c r="E19" s="36">
        <v>135.73637934307112</v>
      </c>
      <c r="F19" s="36">
        <v>139.02459532429302</v>
      </c>
      <c r="G19" s="36">
        <v>141.19495145747132</v>
      </c>
      <c r="H19" s="36">
        <v>142.3912040675757</v>
      </c>
      <c r="I19" s="36">
        <v>150.090532228239</v>
      </c>
      <c r="J19" s="36">
        <v>160.37206193056508</v>
      </c>
      <c r="K19" s="36">
        <v>160.9295574334862</v>
      </c>
      <c r="L19" s="36">
        <v>166.62260239867805</v>
      </c>
      <c r="M19" s="36">
        <v>171.13716821243804</v>
      </c>
      <c r="N19" s="36">
        <v>173.33912367528777</v>
      </c>
      <c r="O19" s="36">
        <v>171.98141870693092</v>
      </c>
      <c r="P19" s="36">
        <v>173.96758109602098</v>
      </c>
      <c r="Q19" s="36">
        <v>174.25332306217365</v>
      </c>
      <c r="R19" s="36">
        <v>176.41797458713111</v>
      </c>
      <c r="S19" s="36">
        <v>181.1196489426647</v>
      </c>
      <c r="T19" s="36">
        <v>183.21617388644142</v>
      </c>
      <c r="U19" s="36">
        <v>183.30481755816854</v>
      </c>
      <c r="V19" s="36">
        <v>184.47972872666762</v>
      </c>
      <c r="W19" s="36">
        <v>188.36141724818086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2.8638647386332821</v>
      </c>
      <c r="C3" s="49">
        <f t="shared" ref="C3:W3" si="0">C5*C11/11630</f>
        <v>2.9818881150856602</v>
      </c>
      <c r="D3" s="49">
        <f t="shared" si="0"/>
        <v>3.1554289299080858</v>
      </c>
      <c r="E3" s="49">
        <f t="shared" si="0"/>
        <v>3.3222003946527141</v>
      </c>
      <c r="F3" s="49">
        <f t="shared" si="0"/>
        <v>3.5252156421399725</v>
      </c>
      <c r="G3" s="49">
        <f t="shared" si="0"/>
        <v>3.7068362100730101</v>
      </c>
      <c r="H3" s="49">
        <f t="shared" si="0"/>
        <v>3.8495046391357532</v>
      </c>
      <c r="I3" s="49">
        <f t="shared" si="0"/>
        <v>4.0429732361148369</v>
      </c>
      <c r="J3" s="49">
        <f t="shared" si="0"/>
        <v>4.3437028185617246</v>
      </c>
      <c r="K3" s="49">
        <f t="shared" si="0"/>
        <v>4.5238577559216928</v>
      </c>
      <c r="L3" s="49">
        <f t="shared" si="0"/>
        <v>4.7114092855630645</v>
      </c>
      <c r="M3" s="49">
        <f t="shared" si="0"/>
        <v>4.9009437657714292</v>
      </c>
      <c r="N3" s="49">
        <f t="shared" si="0"/>
        <v>5.1338951191722781</v>
      </c>
      <c r="O3" s="49">
        <f t="shared" si="0"/>
        <v>5.2496296295894656</v>
      </c>
      <c r="P3" s="49">
        <f t="shared" si="0"/>
        <v>5.4027526403655139</v>
      </c>
      <c r="Q3" s="49">
        <f t="shared" si="0"/>
        <v>5.4853358711103395</v>
      </c>
      <c r="R3" s="49">
        <f t="shared" si="0"/>
        <v>5.8014689110413737</v>
      </c>
      <c r="S3" s="49">
        <f t="shared" si="0"/>
        <v>6.2159674743948612</v>
      </c>
      <c r="T3" s="49">
        <f t="shared" si="0"/>
        <v>6.4771967041046024</v>
      </c>
      <c r="U3" s="49">
        <f t="shared" si="0"/>
        <v>7.1074470892120001</v>
      </c>
      <c r="V3" s="49">
        <f t="shared" si="0"/>
        <v>7.1435082657466564</v>
      </c>
      <c r="W3" s="49">
        <f t="shared" si="0"/>
        <v>7.5454590831049702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885.30264537081018</v>
      </c>
      <c r="C5" s="49">
        <f t="shared" ref="C5:W5" si="1">C7*C13/1000000</f>
        <v>919.52224005311211</v>
      </c>
      <c r="D5" s="49">
        <f t="shared" si="1"/>
        <v>972.56710265276172</v>
      </c>
      <c r="E5" s="49">
        <f t="shared" si="1"/>
        <v>1024.7918999233461</v>
      </c>
      <c r="F5" s="49">
        <f t="shared" si="1"/>
        <v>1088.8693405787074</v>
      </c>
      <c r="G5" s="49">
        <f t="shared" si="1"/>
        <v>1147.5338542309933</v>
      </c>
      <c r="H5" s="49">
        <f t="shared" si="1"/>
        <v>1193.3588540569363</v>
      </c>
      <c r="I5" s="49">
        <f t="shared" si="1"/>
        <v>1257.729003345572</v>
      </c>
      <c r="J5" s="49">
        <f t="shared" si="1"/>
        <v>1364.0514498044683</v>
      </c>
      <c r="K5" s="49">
        <f t="shared" si="1"/>
        <v>1432.3583406471114</v>
      </c>
      <c r="L5" s="49">
        <f t="shared" si="1"/>
        <v>1500.4034551002617</v>
      </c>
      <c r="M5" s="49">
        <f t="shared" si="1"/>
        <v>1566.9324360008584</v>
      </c>
      <c r="N5" s="49">
        <f t="shared" si="1"/>
        <v>1649.3882047650034</v>
      </c>
      <c r="O5" s="49">
        <f t="shared" si="1"/>
        <v>1694.5536472552878</v>
      </c>
      <c r="P5" s="49">
        <f t="shared" si="1"/>
        <v>1753.3655925204987</v>
      </c>
      <c r="Q5" s="49">
        <f t="shared" si="1"/>
        <v>1787.7483429038418</v>
      </c>
      <c r="R5" s="49">
        <f t="shared" si="1"/>
        <v>1853.1026674515374</v>
      </c>
      <c r="S5" s="49">
        <f t="shared" si="1"/>
        <v>1939.9360714475467</v>
      </c>
      <c r="T5" s="49">
        <f t="shared" si="1"/>
        <v>2023.1758739466698</v>
      </c>
      <c r="U5" s="49">
        <f t="shared" si="1"/>
        <v>2098.9995442343015</v>
      </c>
      <c r="V5" s="49">
        <f t="shared" si="1"/>
        <v>2160.968729639203</v>
      </c>
      <c r="W5" s="49">
        <f t="shared" si="1"/>
        <v>2187.5932213452274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93707.002727338971</v>
      </c>
      <c r="C7" s="35">
        <v>98485.033855700371</v>
      </c>
      <c r="D7" s="35">
        <v>105431.91742253464</v>
      </c>
      <c r="E7" s="35">
        <v>112302.5760581776</v>
      </c>
      <c r="F7" s="35">
        <v>120550.47380643713</v>
      </c>
      <c r="G7" s="35">
        <v>128208.80816609098</v>
      </c>
      <c r="H7" s="35">
        <v>134418.98005284421</v>
      </c>
      <c r="I7" s="35">
        <v>142769.69541619756</v>
      </c>
      <c r="J7" s="35">
        <v>155947.37339028224</v>
      </c>
      <c r="K7" s="35">
        <v>163853.84600139598</v>
      </c>
      <c r="L7" s="35">
        <v>172107.47403660411</v>
      </c>
      <c r="M7" s="35">
        <v>180438.20842860642</v>
      </c>
      <c r="N7" s="35">
        <v>191496.61177916423</v>
      </c>
      <c r="O7" s="35">
        <v>198938.01076087955</v>
      </c>
      <c r="P7" s="35">
        <v>209155.08674305098</v>
      </c>
      <c r="Q7" s="35">
        <v>216806.13404777949</v>
      </c>
      <c r="R7" s="35">
        <v>229906.13503777207</v>
      </c>
      <c r="S7" s="35">
        <v>246287.95133211327</v>
      </c>
      <c r="T7" s="35">
        <v>263197.88878201507</v>
      </c>
      <c r="U7" s="35">
        <v>279757.73287190322</v>
      </c>
      <c r="V7" s="35">
        <v>295277.58028146159</v>
      </c>
      <c r="W7" s="35">
        <v>304323.61055468913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15802.551861621629</v>
      </c>
      <c r="D8" s="52">
        <v>18161.519604557558</v>
      </c>
      <c r="E8" s="52">
        <v>18278.688472184353</v>
      </c>
      <c r="F8" s="52">
        <v>19852.656414849247</v>
      </c>
      <c r="G8" s="52">
        <v>19463.214399362565</v>
      </c>
      <c r="H8" s="52">
        <v>18218.624346270488</v>
      </c>
      <c r="I8" s="52">
        <v>20566.250801868824</v>
      </c>
      <c r="J8" s="52">
        <v>25603.86748956755</v>
      </c>
      <c r="K8" s="52">
        <v>23709.024472735386</v>
      </c>
      <c r="L8" s="52">
        <v>26415.147639765695</v>
      </c>
      <c r="M8" s="52">
        <v>26609.422864186665</v>
      </c>
      <c r="N8" s="52">
        <v>30911.059765407059</v>
      </c>
      <c r="O8" s="52">
        <v>26904.613381077885</v>
      </c>
      <c r="P8" s="52">
        <v>28435.700328441919</v>
      </c>
      <c r="Q8" s="52">
        <v>28217.298106597329</v>
      </c>
      <c r="R8" s="52">
        <v>38703.868479560129</v>
      </c>
      <c r="S8" s="52">
        <v>40090.840767076588</v>
      </c>
      <c r="T8" s="52">
        <v>43325.085089667497</v>
      </c>
      <c r="U8" s="52">
        <v>43169.266954074817</v>
      </c>
      <c r="V8" s="52">
        <v>46430.907174965425</v>
      </c>
      <c r="W8" s="52">
        <v>35950.64365430543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11024.520733260229</v>
      </c>
      <c r="D9" s="36">
        <v>11214.636037723292</v>
      </c>
      <c r="E9" s="36">
        <v>11408.029836541391</v>
      </c>
      <c r="F9" s="36">
        <v>11604.758666589711</v>
      </c>
      <c r="G9" s="36">
        <v>11804.880039708718</v>
      </c>
      <c r="H9" s="36">
        <v>12008.452459517255</v>
      </c>
      <c r="I9" s="36">
        <v>12215.535438515479</v>
      </c>
      <c r="J9" s="36">
        <v>12426.189515482867</v>
      </c>
      <c r="K9" s="36">
        <v>15802.551861621643</v>
      </c>
      <c r="L9" s="36">
        <v>18161.519604557572</v>
      </c>
      <c r="M9" s="36">
        <v>18278.688472184353</v>
      </c>
      <c r="N9" s="36">
        <v>19852.656414849247</v>
      </c>
      <c r="O9" s="36">
        <v>19463.214399362565</v>
      </c>
      <c r="P9" s="36">
        <v>18218.624346270488</v>
      </c>
      <c r="Q9" s="36">
        <v>20566.250801868824</v>
      </c>
      <c r="R9" s="36">
        <v>25603.86748956755</v>
      </c>
      <c r="S9" s="36">
        <v>23709.024472735386</v>
      </c>
      <c r="T9" s="36">
        <v>26415.147639765695</v>
      </c>
      <c r="U9" s="36">
        <v>26609.422864186694</v>
      </c>
      <c r="V9" s="36">
        <v>30911.059765407059</v>
      </c>
      <c r="W9" s="36">
        <v>26904.613381077885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37.621876636722902</v>
      </c>
      <c r="C11" s="54">
        <v>37.714540516652569</v>
      </c>
      <c r="D11" s="54">
        <v>37.732757312821938</v>
      </c>
      <c r="E11" s="54">
        <v>37.702474612358962</v>
      </c>
      <c r="F11" s="54">
        <v>37.652137304461448</v>
      </c>
      <c r="G11" s="54">
        <v>37.567959293052077</v>
      </c>
      <c r="H11" s="54">
        <v>37.515738707556281</v>
      </c>
      <c r="I11" s="54">
        <v>37.384666021807924</v>
      </c>
      <c r="J11" s="54">
        <v>37.034720198504473</v>
      </c>
      <c r="K11" s="54">
        <v>36.731357097135351</v>
      </c>
      <c r="L11" s="54">
        <v>36.519304061077996</v>
      </c>
      <c r="M11" s="54">
        <v>36.375516063342566</v>
      </c>
      <c r="N11" s="54">
        <v>36.199604231121796</v>
      </c>
      <c r="O11" s="54">
        <v>36.029070363759161</v>
      </c>
      <c r="P11" s="54">
        <v>35.836230319271721</v>
      </c>
      <c r="Q11" s="54">
        <v>35.68424853209028</v>
      </c>
      <c r="R11" s="54">
        <v>36.409792409505386</v>
      </c>
      <c r="S11" s="54">
        <v>37.264991765047917</v>
      </c>
      <c r="T11" s="54">
        <v>37.233440077450332</v>
      </c>
      <c r="U11" s="54">
        <v>39.380480036116033</v>
      </c>
      <c r="V11" s="54">
        <v>38.445258365448232</v>
      </c>
      <c r="W11" s="54">
        <v>40.114262688448079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9447.5612238584981</v>
      </c>
      <c r="C13" s="35">
        <v>9336.6697868062893</v>
      </c>
      <c r="D13" s="35">
        <v>9224.5984558456748</v>
      </c>
      <c r="E13" s="35">
        <v>9125.2750906841138</v>
      </c>
      <c r="F13" s="35">
        <v>9032.476656434048</v>
      </c>
      <c r="G13" s="35">
        <v>8950.5071503698455</v>
      </c>
      <c r="H13" s="35">
        <v>8877.9043970411803</v>
      </c>
      <c r="I13" s="35">
        <v>8809.4955983416603</v>
      </c>
      <c r="J13" s="35">
        <v>8746.8703072716726</v>
      </c>
      <c r="K13" s="35">
        <v>8741.6827593714715</v>
      </c>
      <c r="L13" s="35">
        <v>8717.828574842446</v>
      </c>
      <c r="M13" s="35">
        <v>8684.0389829122196</v>
      </c>
      <c r="N13" s="35">
        <v>8613.145629266246</v>
      </c>
      <c r="O13" s="35">
        <v>8517.9983492049469</v>
      </c>
      <c r="P13" s="35">
        <v>8383.0884528021306</v>
      </c>
      <c r="Q13" s="35">
        <v>8245.8383880866568</v>
      </c>
      <c r="R13" s="35">
        <v>8060.2575792380867</v>
      </c>
      <c r="S13" s="35">
        <v>7876.6990466033412</v>
      </c>
      <c r="T13" s="35">
        <v>7686.9000861260638</v>
      </c>
      <c r="U13" s="35">
        <v>7502.9187672013386</v>
      </c>
      <c r="V13" s="35">
        <v>7318.4314487383217</v>
      </c>
      <c r="W13" s="35">
        <v>7188.3782443232449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8756.4610124478768</v>
      </c>
      <c r="D14" s="36">
        <v>8754.5440376823371</v>
      </c>
      <c r="E14" s="36">
        <v>8753.5195885852809</v>
      </c>
      <c r="F14" s="36">
        <v>8750.1694995404596</v>
      </c>
      <c r="G14" s="36">
        <v>8744.2822688791366</v>
      </c>
      <c r="H14" s="36">
        <v>8742.4597276814366</v>
      </c>
      <c r="I14" s="36">
        <v>8741.3680771552154</v>
      </c>
      <c r="J14" s="36">
        <v>8737.7281098976564</v>
      </c>
      <c r="K14" s="36">
        <v>8717.4113955551184</v>
      </c>
      <c r="L14" s="36">
        <v>8595.1038668695601</v>
      </c>
      <c r="M14" s="36">
        <v>8513.2187816217975</v>
      </c>
      <c r="N14" s="36">
        <v>8287.3210868330734</v>
      </c>
      <c r="O14" s="36">
        <v>8004.4741772608095</v>
      </c>
      <c r="P14" s="36">
        <v>7669.4975818162466</v>
      </c>
      <c r="Q14" s="36">
        <v>7589.6677917399647</v>
      </c>
      <c r="R14" s="36">
        <v>7468.864704985438</v>
      </c>
      <c r="S14" s="36">
        <v>7321.2414231324428</v>
      </c>
      <c r="T14" s="36">
        <v>7161.6879569753364</v>
      </c>
      <c r="U14" s="36">
        <v>7003.9528145057384</v>
      </c>
      <c r="V14" s="36">
        <v>6851.8812612528754</v>
      </c>
      <c r="W14" s="36">
        <v>6730.9441547388788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0.42831221365258099</v>
      </c>
      <c r="C16" s="44">
        <f>C7/RES_summary!C$6</f>
        <v>0.4398656256674931</v>
      </c>
      <c r="D16" s="44">
        <f>D7/RES_summary!D$6</f>
        <v>0.45949043129574835</v>
      </c>
      <c r="E16" s="44">
        <f>E7/RES_summary!E$6</f>
        <v>0.47743228124145531</v>
      </c>
      <c r="F16" s="44">
        <f>F7/RES_summary!F$6</f>
        <v>0.49921928211446648</v>
      </c>
      <c r="G16" s="44">
        <f>G7/RES_summary!G$6</f>
        <v>0.51646078739185475</v>
      </c>
      <c r="H16" s="44">
        <f>H7/RES_summary!H$6</f>
        <v>0.53423332069283225</v>
      </c>
      <c r="I16" s="44">
        <f>I7/RES_summary!I$6</f>
        <v>0.55079838512450596</v>
      </c>
      <c r="J16" s="44">
        <f>J7/RES_summary!J$6</f>
        <v>0.56325938681630194</v>
      </c>
      <c r="K16" s="44">
        <f>K7/RES_summary!K$6</f>
        <v>0.57281940793641617</v>
      </c>
      <c r="L16" s="44">
        <f>L7/RES_summary!L$6</f>
        <v>0.58556886867497104</v>
      </c>
      <c r="M16" s="44">
        <f>M7/RES_summary!M$6</f>
        <v>0.59562358364232659</v>
      </c>
      <c r="N16" s="44">
        <f>N7/RES_summary!N$6</f>
        <v>0.6153588964448794</v>
      </c>
      <c r="O16" s="44">
        <f>O7/RES_summary!O$6</f>
        <v>0.63434842881566134</v>
      </c>
      <c r="P16" s="44">
        <f>P7/RES_summary!P$6</f>
        <v>0.66208013378362862</v>
      </c>
      <c r="Q16" s="44">
        <f>Q7/RES_summary!Q$6</f>
        <v>0.68599115972187608</v>
      </c>
      <c r="R16" s="44">
        <f>R7/RES_summary!R$6</f>
        <v>0.72821474963818944</v>
      </c>
      <c r="S16" s="44">
        <f>S7/RES_summary!S$6</f>
        <v>0.77015285399561983</v>
      </c>
      <c r="T16" s="44">
        <f>T7/RES_summary!T$6</f>
        <v>0.80551959424384012</v>
      </c>
      <c r="U16" s="44">
        <f>U7/RES_summary!U$6</f>
        <v>0.84384090945860912</v>
      </c>
      <c r="V16" s="44">
        <f>V7/RES_summary!V$6</f>
        <v>0.87685028650938268</v>
      </c>
      <c r="W16" s="44">
        <f>W7/RES_summary!W$6</f>
        <v>0.88783100881836652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4046.5058614091204</v>
      </c>
      <c r="C17" s="52">
        <f t="shared" si="2"/>
        <v>4106.8800974243277</v>
      </c>
      <c r="D17" s="52">
        <f t="shared" si="2"/>
        <v>4238.6147230066235</v>
      </c>
      <c r="E17" s="52">
        <f t="shared" si="2"/>
        <v>4356.7009035011442</v>
      </c>
      <c r="F17" s="52">
        <f t="shared" si="2"/>
        <v>4509.1865121406818</v>
      </c>
      <c r="G17" s="52">
        <f t="shared" si="2"/>
        <v>4622.5859704364366</v>
      </c>
      <c r="H17" s="52">
        <f t="shared" si="2"/>
        <v>4742.8723468248063</v>
      </c>
      <c r="I17" s="52">
        <f t="shared" si="2"/>
        <v>4852.2559493280296</v>
      </c>
      <c r="J17" s="52">
        <f t="shared" si="2"/>
        <v>4926.756805835561</v>
      </c>
      <c r="K17" s="52">
        <f t="shared" si="2"/>
        <v>5007.4055425911429</v>
      </c>
      <c r="L17" s="52">
        <f t="shared" si="2"/>
        <v>5104.8890158728263</v>
      </c>
      <c r="M17" s="52">
        <f t="shared" si="2"/>
        <v>5172.4184194918407</v>
      </c>
      <c r="N17" s="52">
        <f t="shared" si="2"/>
        <v>5300.1757893443137</v>
      </c>
      <c r="O17" s="52">
        <f t="shared" si="2"/>
        <v>5403.3788694725554</v>
      </c>
      <c r="P17" s="52">
        <f t="shared" si="2"/>
        <v>5550.2763243512272</v>
      </c>
      <c r="Q17" s="52">
        <f t="shared" si="2"/>
        <v>5656.5722387227306</v>
      </c>
      <c r="R17" s="52">
        <f t="shared" ref="R17:V17" si="3">R13*R16</f>
        <v>5869.5984550841822</v>
      </c>
      <c r="S17" s="52">
        <f t="shared" si="3"/>
        <v>6066.2622508061413</v>
      </c>
      <c r="T17" s="52">
        <f t="shared" si="3"/>
        <v>6191.9486383692065</v>
      </c>
      <c r="U17" s="52">
        <f t="shared" si="3"/>
        <v>6331.2697961092435</v>
      </c>
      <c r="V17" s="52">
        <f t="shared" si="3"/>
        <v>6417.1687126254737</v>
      </c>
      <c r="W17" s="52">
        <f t="shared" ref="W17" si="4">W13*W16</f>
        <v>6382.0651084255051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152.2371443277101</v>
      </c>
      <c r="C18" s="36">
        <f>C3*11630*1000/RES_summary!C$6</f>
        <v>154.88909583134387</v>
      </c>
      <c r="D18" s="36">
        <f>D3*11630*1000/RES_summary!D$6</f>
        <v>159.93462068576289</v>
      </c>
      <c r="E18" s="36">
        <f>E3*11630*1000/RES_summary!E$6</f>
        <v>164.25840520789325</v>
      </c>
      <c r="F18" s="36">
        <f>F3*11630*1000/RES_summary!F$6</f>
        <v>169.78050968654654</v>
      </c>
      <c r="G18" s="36">
        <f>G3*11630*1000/RES_summary!G$6</f>
        <v>173.6611215659897</v>
      </c>
      <c r="H18" s="36">
        <f>H3*11630*1000/RES_summary!H$6</f>
        <v>177.93235968677365</v>
      </c>
      <c r="I18" s="36">
        <f>I3*11630*1000/RES_summary!I$6</f>
        <v>181.39996811795899</v>
      </c>
      <c r="J18" s="36">
        <f>J3*11630*1000/RES_summary!J$6</f>
        <v>182.46105979019762</v>
      </c>
      <c r="K18" s="36">
        <f>K3*11630*1000/RES_summary!K$6</f>
        <v>183.92880111509007</v>
      </c>
      <c r="L18" s="36">
        <f>L3*11630*1000/RES_summary!L$6</f>
        <v>186.42699416871696</v>
      </c>
      <c r="M18" s="36">
        <f>M3*11630*1000/RES_summary!M$6</f>
        <v>188.14938930455443</v>
      </c>
      <c r="N18" s="36">
        <f>N3*11630*1000/RES_summary!N$6</f>
        <v>191.86426592963764</v>
      </c>
      <c r="O18" s="36">
        <f>O3*11630*1000/RES_summary!O$6</f>
        <v>194.67871749027611</v>
      </c>
      <c r="P18" s="36">
        <f>P3*11630*1000/RES_summary!P$6</f>
        <v>198.90098069505146</v>
      </c>
      <c r="Q18" s="36">
        <f>Q3*11630*1000/RES_summary!Q$6</f>
        <v>201.85052960630426</v>
      </c>
      <c r="R18" s="36">
        <f>R3*11630*1000/RES_summary!R$6</f>
        <v>213.71086127676861</v>
      </c>
      <c r="S18" s="36">
        <f>S3*11630*1000/RES_summary!S$6</f>
        <v>226.05921282091188</v>
      </c>
      <c r="T18" s="36">
        <f>T3*11630*1000/RES_summary!T$6</f>
        <v>230.54754858937002</v>
      </c>
      <c r="U18" s="36">
        <f>U3*11630*1000/RES_summary!U$6</f>
        <v>249.32844380894451</v>
      </c>
      <c r="V18" s="36">
        <f>V3*11630*1000/RES_summary!V$6</f>
        <v>246.70970913155716</v>
      </c>
      <c r="W18" s="36">
        <f>W3*11630*1000/RES_summary!W$6</f>
        <v>256.01183625415962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53196</v>
      </c>
      <c r="C24" s="120">
        <v>53602</v>
      </c>
      <c r="D24" s="120">
        <v>55601</v>
      </c>
      <c r="E24" s="120">
        <v>56740</v>
      </c>
      <c r="F24" s="120">
        <v>57259</v>
      </c>
      <c r="G24" s="120">
        <v>55661</v>
      </c>
      <c r="H24" s="120">
        <v>46324</v>
      </c>
      <c r="I24" s="120">
        <v>44117</v>
      </c>
      <c r="J24" s="120">
        <v>43124</v>
      </c>
      <c r="K24" s="120">
        <v>43565</v>
      </c>
      <c r="L24" s="120">
        <v>46865</v>
      </c>
      <c r="M24" s="120">
        <v>49647</v>
      </c>
      <c r="N24" s="120">
        <v>51743</v>
      </c>
      <c r="O24" s="120">
        <v>52548</v>
      </c>
      <c r="P24" s="120">
        <v>52094</v>
      </c>
      <c r="Q24" s="120">
        <v>49700</v>
      </c>
      <c r="R24" s="120">
        <v>46298</v>
      </c>
      <c r="S24" s="120">
        <v>40415</v>
      </c>
      <c r="T24" s="120">
        <v>34314</v>
      </c>
      <c r="U24" s="120">
        <v>32174</v>
      </c>
      <c r="V24" s="120">
        <v>32240</v>
      </c>
      <c r="W24" s="120">
        <v>34452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53196</v>
      </c>
      <c r="C26" s="52">
        <v>53602</v>
      </c>
      <c r="D26" s="52">
        <v>55601</v>
      </c>
      <c r="E26" s="52">
        <v>56740</v>
      </c>
      <c r="F26" s="52">
        <v>57259</v>
      </c>
      <c r="G26" s="52">
        <v>55661</v>
      </c>
      <c r="H26" s="52">
        <v>46324</v>
      </c>
      <c r="I26" s="52">
        <v>44117</v>
      </c>
      <c r="J26" s="52">
        <v>43124</v>
      </c>
      <c r="K26" s="52">
        <v>43565</v>
      </c>
      <c r="L26" s="52">
        <v>46865</v>
      </c>
      <c r="M26" s="52">
        <v>49647</v>
      </c>
      <c r="N26" s="52">
        <v>51743</v>
      </c>
      <c r="O26" s="52">
        <v>52548</v>
      </c>
      <c r="P26" s="52">
        <v>52094</v>
      </c>
      <c r="Q26" s="52">
        <v>49700</v>
      </c>
      <c r="R26" s="52">
        <v>46298</v>
      </c>
      <c r="S26" s="52">
        <v>40415</v>
      </c>
      <c r="T26" s="52">
        <v>34314</v>
      </c>
      <c r="U26" s="52">
        <v>32174</v>
      </c>
      <c r="V26" s="52">
        <v>32240</v>
      </c>
      <c r="W26" s="52">
        <v>34452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18606</v>
      </c>
      <c r="C29" s="52">
        <v>19358</v>
      </c>
      <c r="D29" s="52">
        <v>19983</v>
      </c>
      <c r="E29" s="52">
        <v>23023</v>
      </c>
      <c r="F29" s="52">
        <v>26737</v>
      </c>
      <c r="G29" s="52">
        <v>30507</v>
      </c>
      <c r="H29" s="52">
        <v>29097</v>
      </c>
      <c r="I29" s="52">
        <v>31164</v>
      </c>
      <c r="J29" s="52">
        <v>31843</v>
      </c>
      <c r="K29" s="52">
        <v>32536</v>
      </c>
      <c r="L29" s="52">
        <v>35475</v>
      </c>
      <c r="M29" s="52">
        <v>37810</v>
      </c>
      <c r="N29" s="52">
        <v>39293</v>
      </c>
      <c r="O29" s="52">
        <v>40565</v>
      </c>
      <c r="P29" s="52">
        <v>42640</v>
      </c>
      <c r="Q29" s="52">
        <v>42720</v>
      </c>
      <c r="R29" s="52">
        <v>40331</v>
      </c>
      <c r="S29" s="52">
        <v>34871</v>
      </c>
      <c r="T29" s="52">
        <v>27557</v>
      </c>
      <c r="U29" s="52">
        <v>22446</v>
      </c>
      <c r="V29" s="52">
        <v>20667</v>
      </c>
      <c r="W29" s="52">
        <v>22328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3695</v>
      </c>
      <c r="C31" s="52">
        <v>3626</v>
      </c>
      <c r="D31" s="52">
        <v>3447</v>
      </c>
      <c r="E31" s="52">
        <v>3246</v>
      </c>
      <c r="F31" s="52">
        <v>2996</v>
      </c>
      <c r="G31" s="52">
        <v>2701</v>
      </c>
      <c r="H31" s="52">
        <v>2132</v>
      </c>
      <c r="I31" s="52">
        <v>1875</v>
      </c>
      <c r="J31" s="52">
        <v>1739</v>
      </c>
      <c r="K31" s="52">
        <v>1646</v>
      </c>
      <c r="L31" s="52">
        <v>1725</v>
      </c>
      <c r="M31" s="52">
        <v>1802</v>
      </c>
      <c r="N31" s="52">
        <v>1900</v>
      </c>
      <c r="O31" s="52">
        <v>1748</v>
      </c>
      <c r="P31" s="52">
        <v>1613</v>
      </c>
      <c r="Q31" s="52">
        <v>1634</v>
      </c>
      <c r="R31" s="52">
        <v>1511</v>
      </c>
      <c r="S31" s="52">
        <v>1282</v>
      </c>
      <c r="T31" s="52">
        <v>1030</v>
      </c>
      <c r="U31" s="52">
        <v>973</v>
      </c>
      <c r="V31" s="52">
        <v>984</v>
      </c>
      <c r="W31" s="52">
        <v>979</v>
      </c>
      <c r="DA31" s="63" t="s">
        <v>1070</v>
      </c>
    </row>
    <row r="32" spans="1:105" ht="12" customHeight="1" x14ac:dyDescent="0.25">
      <c r="A32" s="97" t="s">
        <v>140</v>
      </c>
      <c r="B32" s="52">
        <v>254</v>
      </c>
      <c r="C32" s="52">
        <v>282</v>
      </c>
      <c r="D32" s="52">
        <v>243</v>
      </c>
      <c r="E32" s="52">
        <v>202</v>
      </c>
      <c r="F32" s="52">
        <v>159</v>
      </c>
      <c r="G32" s="52">
        <v>116</v>
      </c>
      <c r="H32" s="52">
        <v>80</v>
      </c>
      <c r="I32" s="52">
        <v>70</v>
      </c>
      <c r="J32" s="52">
        <v>69</v>
      </c>
      <c r="K32" s="52">
        <v>64</v>
      </c>
      <c r="L32" s="52">
        <v>82</v>
      </c>
      <c r="M32" s="52">
        <v>84</v>
      </c>
      <c r="N32" s="52">
        <v>130</v>
      </c>
      <c r="O32" s="52">
        <v>360</v>
      </c>
      <c r="P32" s="52">
        <v>402</v>
      </c>
      <c r="Q32" s="52">
        <v>387</v>
      </c>
      <c r="R32" s="52">
        <v>356</v>
      </c>
      <c r="S32" s="52">
        <v>316</v>
      </c>
      <c r="T32" s="52">
        <v>270</v>
      </c>
      <c r="U32" s="52">
        <v>211</v>
      </c>
      <c r="V32" s="52">
        <v>154</v>
      </c>
      <c r="W32" s="52">
        <v>197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121</v>
      </c>
      <c r="C35" s="52">
        <v>169</v>
      </c>
      <c r="D35" s="52">
        <v>150</v>
      </c>
      <c r="E35" s="52">
        <v>131</v>
      </c>
      <c r="F35" s="52">
        <v>108</v>
      </c>
      <c r="G35" s="52">
        <v>85</v>
      </c>
      <c r="H35" s="52">
        <v>79</v>
      </c>
      <c r="I35" s="52">
        <v>60</v>
      </c>
      <c r="J35" s="52">
        <v>42</v>
      </c>
      <c r="K35" s="52">
        <v>32</v>
      </c>
      <c r="L35" s="52">
        <v>30</v>
      </c>
      <c r="M35" s="52">
        <v>27</v>
      </c>
      <c r="N35" s="52">
        <v>21</v>
      </c>
      <c r="O35" s="52">
        <v>646</v>
      </c>
      <c r="P35" s="52">
        <v>899</v>
      </c>
      <c r="Q35" s="52">
        <v>889</v>
      </c>
      <c r="R35" s="52">
        <v>853</v>
      </c>
      <c r="S35" s="52">
        <v>790</v>
      </c>
      <c r="T35" s="52">
        <v>694</v>
      </c>
      <c r="U35" s="52">
        <v>657</v>
      </c>
      <c r="V35" s="52">
        <v>469</v>
      </c>
      <c r="W35" s="52">
        <v>341</v>
      </c>
      <c r="DA35" s="63" t="s">
        <v>1072</v>
      </c>
    </row>
    <row r="36" spans="1:105" ht="12" customHeight="1" x14ac:dyDescent="0.25">
      <c r="A36" s="97" t="s">
        <v>121</v>
      </c>
      <c r="B36" s="52">
        <v>49126</v>
      </c>
      <c r="C36" s="52">
        <v>49525</v>
      </c>
      <c r="D36" s="52">
        <v>51761</v>
      </c>
      <c r="E36" s="52">
        <v>53161</v>
      </c>
      <c r="F36" s="52">
        <v>53996</v>
      </c>
      <c r="G36" s="52">
        <v>52759</v>
      </c>
      <c r="H36" s="52">
        <v>44033</v>
      </c>
      <c r="I36" s="52">
        <v>42112</v>
      </c>
      <c r="J36" s="52">
        <v>41274</v>
      </c>
      <c r="K36" s="52">
        <v>41823</v>
      </c>
      <c r="L36" s="52">
        <v>45028</v>
      </c>
      <c r="M36" s="52">
        <v>47734</v>
      </c>
      <c r="N36" s="52">
        <v>49692</v>
      </c>
      <c r="O36" s="52">
        <v>49794</v>
      </c>
      <c r="P36" s="52">
        <v>49180</v>
      </c>
      <c r="Q36" s="52">
        <v>46790</v>
      </c>
      <c r="R36" s="52">
        <v>43578</v>
      </c>
      <c r="S36" s="52">
        <v>38027</v>
      </c>
      <c r="T36" s="52">
        <v>32320</v>
      </c>
      <c r="U36" s="52">
        <v>30333</v>
      </c>
      <c r="V36" s="52">
        <v>30633</v>
      </c>
      <c r="W36" s="52">
        <v>32935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38038</v>
      </c>
      <c r="C40" s="52">
        <v>36956</v>
      </c>
      <c r="D40" s="52">
        <v>37143</v>
      </c>
      <c r="E40" s="52">
        <v>37132</v>
      </c>
      <c r="F40" s="52">
        <v>36490</v>
      </c>
      <c r="G40" s="52">
        <v>34840</v>
      </c>
      <c r="H40" s="52">
        <v>28501</v>
      </c>
      <c r="I40" s="52">
        <v>27208</v>
      </c>
      <c r="J40" s="52">
        <v>27065</v>
      </c>
      <c r="K40" s="52">
        <v>27094</v>
      </c>
      <c r="L40" s="52">
        <v>29172</v>
      </c>
      <c r="M40" s="52">
        <v>31080</v>
      </c>
      <c r="N40" s="52">
        <v>32932</v>
      </c>
      <c r="O40" s="52">
        <v>32618</v>
      </c>
      <c r="P40" s="52">
        <v>31704</v>
      </c>
      <c r="Q40" s="52">
        <v>29910</v>
      </c>
      <c r="R40" s="52">
        <v>27465</v>
      </c>
      <c r="S40" s="52">
        <v>23648</v>
      </c>
      <c r="T40" s="52">
        <v>19341</v>
      </c>
      <c r="U40" s="52">
        <v>17724</v>
      </c>
      <c r="V40" s="52">
        <v>16946</v>
      </c>
      <c r="W40" s="52">
        <v>17086</v>
      </c>
      <c r="DA40" s="63" t="s">
        <v>1074</v>
      </c>
    </row>
    <row r="41" spans="1:105" ht="12" customHeight="1" x14ac:dyDescent="0.25">
      <c r="A41" s="109" t="s">
        <v>120</v>
      </c>
      <c r="B41" s="36">
        <v>15158</v>
      </c>
      <c r="C41" s="36">
        <v>16646</v>
      </c>
      <c r="D41" s="36">
        <v>18458</v>
      </c>
      <c r="E41" s="36">
        <v>19608</v>
      </c>
      <c r="F41" s="36">
        <v>20769</v>
      </c>
      <c r="G41" s="36">
        <v>20821</v>
      </c>
      <c r="H41" s="36">
        <v>17823</v>
      </c>
      <c r="I41" s="36">
        <v>16909</v>
      </c>
      <c r="J41" s="36">
        <v>16059</v>
      </c>
      <c r="K41" s="36">
        <v>16471</v>
      </c>
      <c r="L41" s="36">
        <v>17693</v>
      </c>
      <c r="M41" s="36">
        <v>18567</v>
      </c>
      <c r="N41" s="36">
        <v>18811</v>
      </c>
      <c r="O41" s="36">
        <v>19930</v>
      </c>
      <c r="P41" s="36">
        <v>20390</v>
      </c>
      <c r="Q41" s="36">
        <v>19790</v>
      </c>
      <c r="R41" s="36">
        <v>18833</v>
      </c>
      <c r="S41" s="36">
        <v>16767</v>
      </c>
      <c r="T41" s="36">
        <v>14973</v>
      </c>
      <c r="U41" s="36">
        <v>14450</v>
      </c>
      <c r="V41" s="36">
        <v>15294</v>
      </c>
      <c r="W41" s="36">
        <v>17366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153335</v>
      </c>
      <c r="C43" s="120">
        <v>156515</v>
      </c>
      <c r="D43" s="120">
        <v>157311</v>
      </c>
      <c r="E43" s="120">
        <v>159178</v>
      </c>
      <c r="F43" s="120">
        <v>161318</v>
      </c>
      <c r="G43" s="120">
        <v>165135</v>
      </c>
      <c r="H43" s="120">
        <v>171905</v>
      </c>
      <c r="I43" s="120">
        <v>176416</v>
      </c>
      <c r="J43" s="120">
        <v>188294</v>
      </c>
      <c r="K43" s="120">
        <v>190999</v>
      </c>
      <c r="L43" s="120">
        <v>194060</v>
      </c>
      <c r="M43" s="120">
        <v>195506</v>
      </c>
      <c r="N43" s="120">
        <v>196606</v>
      </c>
      <c r="O43" s="120">
        <v>192458</v>
      </c>
      <c r="P43" s="120">
        <v>190670</v>
      </c>
      <c r="Q43" s="120">
        <v>184739</v>
      </c>
      <c r="R43" s="120">
        <v>176627</v>
      </c>
      <c r="S43" s="120">
        <v>167080</v>
      </c>
      <c r="T43" s="120">
        <v>150033</v>
      </c>
      <c r="U43" s="120">
        <v>139884</v>
      </c>
      <c r="V43" s="120">
        <v>134003</v>
      </c>
      <c r="W43" s="120">
        <v>132182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153335</v>
      </c>
      <c r="C45" s="52">
        <v>156515</v>
      </c>
      <c r="D45" s="52">
        <v>157311</v>
      </c>
      <c r="E45" s="52">
        <v>159178</v>
      </c>
      <c r="F45" s="52">
        <v>161318</v>
      </c>
      <c r="G45" s="52">
        <v>165135</v>
      </c>
      <c r="H45" s="52">
        <v>171905</v>
      </c>
      <c r="I45" s="52">
        <v>176416</v>
      </c>
      <c r="J45" s="52">
        <v>188294</v>
      </c>
      <c r="K45" s="52">
        <v>190999</v>
      </c>
      <c r="L45" s="52">
        <v>194060</v>
      </c>
      <c r="M45" s="52">
        <v>195506</v>
      </c>
      <c r="N45" s="52">
        <v>196606</v>
      </c>
      <c r="O45" s="52">
        <v>192458</v>
      </c>
      <c r="P45" s="52">
        <v>190670</v>
      </c>
      <c r="Q45" s="52">
        <v>184739</v>
      </c>
      <c r="R45" s="52">
        <v>176627</v>
      </c>
      <c r="S45" s="52">
        <v>167080</v>
      </c>
      <c r="T45" s="52">
        <v>150033</v>
      </c>
      <c r="U45" s="52">
        <v>139884</v>
      </c>
      <c r="V45" s="52">
        <v>134003</v>
      </c>
      <c r="W45" s="52">
        <v>132182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53630</v>
      </c>
      <c r="C48" s="52">
        <v>55910</v>
      </c>
      <c r="D48" s="52">
        <v>57263</v>
      </c>
      <c r="E48" s="52">
        <v>64519</v>
      </c>
      <c r="F48" s="52">
        <v>74356</v>
      </c>
      <c r="G48" s="52">
        <v>90476</v>
      </c>
      <c r="H48" s="52">
        <v>108415</v>
      </c>
      <c r="I48" s="52">
        <v>128830</v>
      </c>
      <c r="J48" s="52">
        <v>142850</v>
      </c>
      <c r="K48" s="52">
        <v>150118</v>
      </c>
      <c r="L48" s="52">
        <v>155108</v>
      </c>
      <c r="M48" s="52">
        <v>158029</v>
      </c>
      <c r="N48" s="52">
        <v>158403</v>
      </c>
      <c r="O48" s="52">
        <v>155185</v>
      </c>
      <c r="P48" s="52">
        <v>152162</v>
      </c>
      <c r="Q48" s="52">
        <v>147439</v>
      </c>
      <c r="R48" s="52">
        <v>139524</v>
      </c>
      <c r="S48" s="52">
        <v>129466</v>
      </c>
      <c r="T48" s="52">
        <v>113846</v>
      </c>
      <c r="U48" s="52">
        <v>99111</v>
      </c>
      <c r="V48" s="52">
        <v>95630</v>
      </c>
      <c r="W48" s="52">
        <v>96778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6393</v>
      </c>
      <c r="C50" s="52">
        <v>6310</v>
      </c>
      <c r="D50" s="52">
        <v>6334</v>
      </c>
      <c r="E50" s="52">
        <v>6347</v>
      </c>
      <c r="F50" s="52">
        <v>6448</v>
      </c>
      <c r="G50" s="52">
        <v>6698</v>
      </c>
      <c r="H50" s="52">
        <v>7293</v>
      </c>
      <c r="I50" s="52">
        <v>7559</v>
      </c>
      <c r="J50" s="52">
        <v>7823</v>
      </c>
      <c r="K50" s="52">
        <v>7948</v>
      </c>
      <c r="L50" s="52">
        <v>8081</v>
      </c>
      <c r="M50" s="52">
        <v>8491</v>
      </c>
      <c r="N50" s="52">
        <v>9062</v>
      </c>
      <c r="O50" s="52">
        <v>8236</v>
      </c>
      <c r="P50" s="52">
        <v>7986</v>
      </c>
      <c r="Q50" s="52">
        <v>8858</v>
      </c>
      <c r="R50" s="52">
        <v>9502</v>
      </c>
      <c r="S50" s="52">
        <v>9910</v>
      </c>
      <c r="T50" s="52">
        <v>11651</v>
      </c>
      <c r="U50" s="52">
        <v>13620</v>
      </c>
      <c r="V50" s="52">
        <v>14109</v>
      </c>
      <c r="W50" s="52">
        <v>14409</v>
      </c>
      <c r="DA50" s="63" t="s">
        <v>1078</v>
      </c>
    </row>
    <row r="51" spans="1:105" ht="12" customHeight="1" x14ac:dyDescent="0.25">
      <c r="A51" s="97" t="s">
        <v>137</v>
      </c>
      <c r="B51" s="52">
        <v>450</v>
      </c>
      <c r="C51" s="52">
        <v>481</v>
      </c>
      <c r="D51" s="52">
        <v>446</v>
      </c>
      <c r="E51" s="52">
        <v>411</v>
      </c>
      <c r="F51" s="52">
        <v>375</v>
      </c>
      <c r="G51" s="52">
        <v>339</v>
      </c>
      <c r="H51" s="52">
        <v>303</v>
      </c>
      <c r="I51" s="52">
        <v>360</v>
      </c>
      <c r="J51" s="52">
        <v>386</v>
      </c>
      <c r="K51" s="52">
        <v>392</v>
      </c>
      <c r="L51" s="52">
        <v>445</v>
      </c>
      <c r="M51" s="52">
        <v>438</v>
      </c>
      <c r="N51" s="52">
        <v>648</v>
      </c>
      <c r="O51" s="52">
        <v>2026</v>
      </c>
      <c r="P51" s="52">
        <v>2090</v>
      </c>
      <c r="Q51" s="52">
        <v>2076</v>
      </c>
      <c r="R51" s="52">
        <v>2043</v>
      </c>
      <c r="S51" s="52">
        <v>1970</v>
      </c>
      <c r="T51" s="52">
        <v>1883</v>
      </c>
      <c r="U51" s="52">
        <v>1924</v>
      </c>
      <c r="V51" s="52">
        <v>1809</v>
      </c>
      <c r="W51" s="52">
        <v>1551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361</v>
      </c>
      <c r="C54" s="52">
        <v>519</v>
      </c>
      <c r="D54" s="52">
        <v>462</v>
      </c>
      <c r="E54" s="52">
        <v>403</v>
      </c>
      <c r="F54" s="52">
        <v>337</v>
      </c>
      <c r="G54" s="52">
        <v>267</v>
      </c>
      <c r="H54" s="52">
        <v>510</v>
      </c>
      <c r="I54" s="52">
        <v>449</v>
      </c>
      <c r="J54" s="52">
        <v>381</v>
      </c>
      <c r="K54" s="52">
        <v>340</v>
      </c>
      <c r="L54" s="52">
        <v>315</v>
      </c>
      <c r="M54" s="52">
        <v>272</v>
      </c>
      <c r="N54" s="52">
        <v>200</v>
      </c>
      <c r="O54" s="52">
        <v>2390</v>
      </c>
      <c r="P54" s="52">
        <v>4098</v>
      </c>
      <c r="Q54" s="52">
        <v>4032</v>
      </c>
      <c r="R54" s="52">
        <v>3884</v>
      </c>
      <c r="S54" s="52">
        <v>3615</v>
      </c>
      <c r="T54" s="52">
        <v>3225</v>
      </c>
      <c r="U54" s="52">
        <v>2880</v>
      </c>
      <c r="V54" s="52">
        <v>2069</v>
      </c>
      <c r="W54" s="52">
        <v>1301</v>
      </c>
      <c r="DA54" s="63" t="s">
        <v>1080</v>
      </c>
    </row>
    <row r="55" spans="1:105" ht="12" customHeight="1" x14ac:dyDescent="0.25">
      <c r="A55" s="97" t="s">
        <v>121</v>
      </c>
      <c r="B55" s="52">
        <v>146131</v>
      </c>
      <c r="C55" s="52">
        <v>149205</v>
      </c>
      <c r="D55" s="52">
        <v>150069</v>
      </c>
      <c r="E55" s="52">
        <v>152017</v>
      </c>
      <c r="F55" s="52">
        <v>154158</v>
      </c>
      <c r="G55" s="52">
        <v>157831</v>
      </c>
      <c r="H55" s="52">
        <v>163799</v>
      </c>
      <c r="I55" s="52">
        <v>168048</v>
      </c>
      <c r="J55" s="52">
        <v>179704</v>
      </c>
      <c r="K55" s="52">
        <v>182319</v>
      </c>
      <c r="L55" s="52">
        <v>185219</v>
      </c>
      <c r="M55" s="52">
        <v>186305</v>
      </c>
      <c r="N55" s="52">
        <v>186696</v>
      </c>
      <c r="O55" s="52">
        <v>179806</v>
      </c>
      <c r="P55" s="52">
        <v>176496</v>
      </c>
      <c r="Q55" s="52">
        <v>169773</v>
      </c>
      <c r="R55" s="52">
        <v>161198</v>
      </c>
      <c r="S55" s="52">
        <v>151585</v>
      </c>
      <c r="T55" s="52">
        <v>133274</v>
      </c>
      <c r="U55" s="52">
        <v>121460</v>
      </c>
      <c r="V55" s="52">
        <v>116016</v>
      </c>
      <c r="W55" s="52">
        <v>114921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109641</v>
      </c>
      <c r="C59" s="52">
        <v>107644</v>
      </c>
      <c r="D59" s="52">
        <v>105229</v>
      </c>
      <c r="E59" s="52">
        <v>104310</v>
      </c>
      <c r="F59" s="52">
        <v>102853</v>
      </c>
      <c r="G59" s="52">
        <v>103413</v>
      </c>
      <c r="H59" s="52">
        <v>107845</v>
      </c>
      <c r="I59" s="52">
        <v>111615</v>
      </c>
      <c r="J59" s="52">
        <v>121247</v>
      </c>
      <c r="K59" s="52">
        <v>121994</v>
      </c>
      <c r="L59" s="52">
        <v>123775</v>
      </c>
      <c r="M59" s="52">
        <v>124885</v>
      </c>
      <c r="N59" s="52">
        <v>126941</v>
      </c>
      <c r="O59" s="52">
        <v>120820</v>
      </c>
      <c r="P59" s="52">
        <v>114644</v>
      </c>
      <c r="Q59" s="52">
        <v>108532</v>
      </c>
      <c r="R59" s="52">
        <v>101724</v>
      </c>
      <c r="S59" s="52">
        <v>94804</v>
      </c>
      <c r="T59" s="52">
        <v>82721</v>
      </c>
      <c r="U59" s="52">
        <v>76008</v>
      </c>
      <c r="V59" s="52">
        <v>70380</v>
      </c>
      <c r="W59" s="52">
        <v>66342</v>
      </c>
      <c r="DA59" s="63" t="s">
        <v>1082</v>
      </c>
    </row>
    <row r="60" spans="1:105" ht="12" customHeight="1" x14ac:dyDescent="0.25">
      <c r="A60" s="109" t="s">
        <v>120</v>
      </c>
      <c r="B60" s="36">
        <v>43694</v>
      </c>
      <c r="C60" s="36">
        <v>48871</v>
      </c>
      <c r="D60" s="36">
        <v>52082</v>
      </c>
      <c r="E60" s="36">
        <v>54868</v>
      </c>
      <c r="F60" s="36">
        <v>58465</v>
      </c>
      <c r="G60" s="36">
        <v>61722</v>
      </c>
      <c r="H60" s="36">
        <v>64060</v>
      </c>
      <c r="I60" s="36">
        <v>64801</v>
      </c>
      <c r="J60" s="36">
        <v>67047</v>
      </c>
      <c r="K60" s="36">
        <v>69005</v>
      </c>
      <c r="L60" s="36">
        <v>70285</v>
      </c>
      <c r="M60" s="36">
        <v>70621</v>
      </c>
      <c r="N60" s="36">
        <v>69665</v>
      </c>
      <c r="O60" s="36">
        <v>71638</v>
      </c>
      <c r="P60" s="36">
        <v>76026</v>
      </c>
      <c r="Q60" s="36">
        <v>76207</v>
      </c>
      <c r="R60" s="36">
        <v>74903</v>
      </c>
      <c r="S60" s="36">
        <v>72276</v>
      </c>
      <c r="T60" s="36">
        <v>67312</v>
      </c>
      <c r="U60" s="36">
        <v>63876</v>
      </c>
      <c r="V60" s="36">
        <v>63623</v>
      </c>
      <c r="W60" s="36">
        <v>65840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0</v>
      </c>
      <c r="C62" s="120">
        <v>0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L62" s="120">
        <v>0</v>
      </c>
      <c r="M62" s="120">
        <v>0</v>
      </c>
      <c r="N62" s="120">
        <v>0</v>
      </c>
      <c r="O62" s="120">
        <v>0</v>
      </c>
      <c r="P62" s="120">
        <v>0</v>
      </c>
      <c r="Q62" s="120">
        <v>0</v>
      </c>
      <c r="R62" s="120">
        <v>0</v>
      </c>
      <c r="S62" s="120">
        <v>0</v>
      </c>
      <c r="T62" s="120">
        <v>0</v>
      </c>
      <c r="U62" s="120">
        <v>0</v>
      </c>
      <c r="V62" s="120">
        <v>0</v>
      </c>
      <c r="W62" s="120">
        <v>0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1090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4446</v>
      </c>
      <c r="C81" s="120">
        <v>4700</v>
      </c>
      <c r="D81" s="120">
        <v>5149</v>
      </c>
      <c r="E81" s="120">
        <v>5788</v>
      </c>
      <c r="F81" s="120">
        <v>7016</v>
      </c>
      <c r="G81" s="120">
        <v>8882</v>
      </c>
      <c r="H81" s="120">
        <v>11736</v>
      </c>
      <c r="I81" s="120">
        <v>16321</v>
      </c>
      <c r="J81" s="120">
        <v>21965</v>
      </c>
      <c r="K81" s="120">
        <v>25830</v>
      </c>
      <c r="L81" s="120">
        <v>26786</v>
      </c>
      <c r="M81" s="120">
        <v>28670</v>
      </c>
      <c r="N81" s="120">
        <v>31039</v>
      </c>
      <c r="O81" s="120">
        <v>33853</v>
      </c>
      <c r="P81" s="120">
        <v>35633</v>
      </c>
      <c r="Q81" s="120">
        <v>40858</v>
      </c>
      <c r="R81" s="120">
        <v>45753</v>
      </c>
      <c r="S81" s="120">
        <v>50699</v>
      </c>
      <c r="T81" s="120">
        <v>52230</v>
      </c>
      <c r="U81" s="120">
        <v>51619</v>
      </c>
      <c r="V81" s="120">
        <v>50954</v>
      </c>
      <c r="W81" s="120">
        <v>51275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4446</v>
      </c>
      <c r="C83" s="52">
        <v>4700</v>
      </c>
      <c r="D83" s="52">
        <v>5149</v>
      </c>
      <c r="E83" s="52">
        <v>5788</v>
      </c>
      <c r="F83" s="52">
        <v>7016</v>
      </c>
      <c r="G83" s="52">
        <v>8882</v>
      </c>
      <c r="H83" s="52">
        <v>11736</v>
      </c>
      <c r="I83" s="52">
        <v>16321</v>
      </c>
      <c r="J83" s="52">
        <v>21965</v>
      </c>
      <c r="K83" s="52">
        <v>25830</v>
      </c>
      <c r="L83" s="52">
        <v>26786</v>
      </c>
      <c r="M83" s="52">
        <v>28670</v>
      </c>
      <c r="N83" s="52">
        <v>31039</v>
      </c>
      <c r="O83" s="52">
        <v>33853</v>
      </c>
      <c r="P83" s="52">
        <v>35633</v>
      </c>
      <c r="Q83" s="52">
        <v>40858</v>
      </c>
      <c r="R83" s="52">
        <v>45753</v>
      </c>
      <c r="S83" s="52">
        <v>50699</v>
      </c>
      <c r="T83" s="52">
        <v>52230</v>
      </c>
      <c r="U83" s="52">
        <v>51619</v>
      </c>
      <c r="V83" s="52">
        <v>50954</v>
      </c>
      <c r="W83" s="52">
        <v>51275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1555</v>
      </c>
      <c r="C86" s="52">
        <v>1630</v>
      </c>
      <c r="D86" s="52">
        <v>1733</v>
      </c>
      <c r="E86" s="52">
        <v>2341</v>
      </c>
      <c r="F86" s="52">
        <v>3412</v>
      </c>
      <c r="G86" s="52">
        <v>5401</v>
      </c>
      <c r="H86" s="52">
        <v>7989</v>
      </c>
      <c r="I86" s="52">
        <v>12318</v>
      </c>
      <c r="J86" s="52">
        <v>17003</v>
      </c>
      <c r="K86" s="52">
        <v>20053</v>
      </c>
      <c r="L86" s="52">
        <v>21859</v>
      </c>
      <c r="M86" s="52">
        <v>23183</v>
      </c>
      <c r="N86" s="52">
        <v>25471</v>
      </c>
      <c r="O86" s="52">
        <v>27202</v>
      </c>
      <c r="P86" s="52">
        <v>27946</v>
      </c>
      <c r="Q86" s="52">
        <v>29316</v>
      </c>
      <c r="R86" s="52">
        <v>32951</v>
      </c>
      <c r="S86" s="52">
        <v>36252</v>
      </c>
      <c r="T86" s="52">
        <v>37535</v>
      </c>
      <c r="U86" s="52">
        <v>37854</v>
      </c>
      <c r="V86" s="52">
        <v>39128</v>
      </c>
      <c r="W86" s="52">
        <v>40134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36</v>
      </c>
      <c r="C88" s="52">
        <v>37</v>
      </c>
      <c r="D88" s="52">
        <v>46</v>
      </c>
      <c r="E88" s="52">
        <v>58</v>
      </c>
      <c r="F88" s="52">
        <v>77</v>
      </c>
      <c r="G88" s="52">
        <v>107</v>
      </c>
      <c r="H88" s="52">
        <v>152</v>
      </c>
      <c r="I88" s="52">
        <v>220</v>
      </c>
      <c r="J88" s="52">
        <v>300</v>
      </c>
      <c r="K88" s="52">
        <v>354</v>
      </c>
      <c r="L88" s="52">
        <v>369</v>
      </c>
      <c r="M88" s="52">
        <v>388</v>
      </c>
      <c r="N88" s="52">
        <v>411</v>
      </c>
      <c r="O88" s="52">
        <v>381</v>
      </c>
      <c r="P88" s="52">
        <v>351</v>
      </c>
      <c r="Q88" s="52">
        <v>391</v>
      </c>
      <c r="R88" s="52">
        <v>388</v>
      </c>
      <c r="S88" s="52">
        <v>389</v>
      </c>
      <c r="T88" s="52">
        <v>413</v>
      </c>
      <c r="U88" s="52">
        <v>430</v>
      </c>
      <c r="V88" s="52">
        <v>442</v>
      </c>
      <c r="W88" s="52">
        <v>458</v>
      </c>
      <c r="DA88" s="63" t="s">
        <v>1094</v>
      </c>
    </row>
    <row r="89" spans="1:105" ht="12" customHeight="1" x14ac:dyDescent="0.25">
      <c r="A89" s="97" t="s">
        <v>131</v>
      </c>
      <c r="B89" s="52">
        <v>2</v>
      </c>
      <c r="C89" s="52">
        <v>3</v>
      </c>
      <c r="D89" s="52">
        <v>3</v>
      </c>
      <c r="E89" s="52">
        <v>3</v>
      </c>
      <c r="F89" s="52">
        <v>2</v>
      </c>
      <c r="G89" s="52">
        <v>3</v>
      </c>
      <c r="H89" s="52">
        <v>3</v>
      </c>
      <c r="I89" s="52">
        <v>7</v>
      </c>
      <c r="J89" s="52">
        <v>12</v>
      </c>
      <c r="K89" s="52">
        <v>19</v>
      </c>
      <c r="L89" s="52">
        <v>18</v>
      </c>
      <c r="M89" s="52">
        <v>18</v>
      </c>
      <c r="N89" s="52">
        <v>28</v>
      </c>
      <c r="O89" s="52">
        <v>93</v>
      </c>
      <c r="P89" s="52">
        <v>102</v>
      </c>
      <c r="Q89" s="52">
        <v>102</v>
      </c>
      <c r="R89" s="52">
        <v>102</v>
      </c>
      <c r="S89" s="52">
        <v>101</v>
      </c>
      <c r="T89" s="52">
        <v>100</v>
      </c>
      <c r="U89" s="52">
        <v>100</v>
      </c>
      <c r="V89" s="52">
        <v>97</v>
      </c>
      <c r="W89" s="52">
        <v>86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306</v>
      </c>
      <c r="C92" s="52">
        <v>312</v>
      </c>
      <c r="D92" s="52">
        <v>308</v>
      </c>
      <c r="E92" s="52">
        <v>314</v>
      </c>
      <c r="F92" s="52">
        <v>336</v>
      </c>
      <c r="G92" s="52">
        <v>397</v>
      </c>
      <c r="H92" s="52">
        <v>588</v>
      </c>
      <c r="I92" s="52">
        <v>702</v>
      </c>
      <c r="J92" s="52">
        <v>853</v>
      </c>
      <c r="K92" s="52">
        <v>969</v>
      </c>
      <c r="L92" s="52">
        <v>997</v>
      </c>
      <c r="M92" s="52">
        <v>1051</v>
      </c>
      <c r="N92" s="52">
        <v>1148</v>
      </c>
      <c r="O92" s="52">
        <v>1087</v>
      </c>
      <c r="P92" s="52">
        <v>888</v>
      </c>
      <c r="Q92" s="52">
        <v>1383</v>
      </c>
      <c r="R92" s="52">
        <v>1548</v>
      </c>
      <c r="S92" s="52">
        <v>1656</v>
      </c>
      <c r="T92" s="52">
        <v>1667</v>
      </c>
      <c r="U92" s="52">
        <v>1666</v>
      </c>
      <c r="V92" s="52">
        <v>1663</v>
      </c>
      <c r="W92" s="52">
        <v>1558</v>
      </c>
      <c r="DA92" s="63" t="s">
        <v>1096</v>
      </c>
    </row>
    <row r="93" spans="1:105" ht="12" customHeight="1" x14ac:dyDescent="0.25">
      <c r="A93" s="97" t="s">
        <v>123</v>
      </c>
      <c r="B93" s="52">
        <v>21</v>
      </c>
      <c r="C93" s="52">
        <v>25</v>
      </c>
      <c r="D93" s="52">
        <v>21</v>
      </c>
      <c r="E93" s="52">
        <v>18</v>
      </c>
      <c r="F93" s="52">
        <v>15</v>
      </c>
      <c r="G93" s="52">
        <v>12</v>
      </c>
      <c r="H93" s="52">
        <v>25</v>
      </c>
      <c r="I93" s="52">
        <v>41</v>
      </c>
      <c r="J93" s="52">
        <v>58</v>
      </c>
      <c r="K93" s="52">
        <v>63</v>
      </c>
      <c r="L93" s="52">
        <v>63</v>
      </c>
      <c r="M93" s="52">
        <v>62</v>
      </c>
      <c r="N93" s="52">
        <v>82</v>
      </c>
      <c r="O93" s="52">
        <v>290</v>
      </c>
      <c r="P93" s="52">
        <v>376</v>
      </c>
      <c r="Q93" s="52">
        <v>361</v>
      </c>
      <c r="R93" s="52">
        <v>342</v>
      </c>
      <c r="S93" s="52">
        <v>317</v>
      </c>
      <c r="T93" s="52">
        <v>281</v>
      </c>
      <c r="U93" s="52">
        <v>218</v>
      </c>
      <c r="V93" s="52">
        <v>164</v>
      </c>
      <c r="W93" s="52">
        <v>221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10</v>
      </c>
      <c r="C96" s="52">
        <v>15</v>
      </c>
      <c r="D96" s="52">
        <v>14</v>
      </c>
      <c r="E96" s="52">
        <v>12</v>
      </c>
      <c r="F96" s="52">
        <v>11</v>
      </c>
      <c r="G96" s="52">
        <v>9</v>
      </c>
      <c r="H96" s="52">
        <v>37</v>
      </c>
      <c r="I96" s="52">
        <v>34</v>
      </c>
      <c r="J96" s="52">
        <v>33</v>
      </c>
      <c r="K96" s="52">
        <v>34</v>
      </c>
      <c r="L96" s="52">
        <v>33</v>
      </c>
      <c r="M96" s="52">
        <v>28</v>
      </c>
      <c r="N96" s="52">
        <v>22</v>
      </c>
      <c r="O96" s="52">
        <v>592</v>
      </c>
      <c r="P96" s="52">
        <v>1053</v>
      </c>
      <c r="Q96" s="52">
        <v>1041</v>
      </c>
      <c r="R96" s="52">
        <v>1009</v>
      </c>
      <c r="S96" s="52">
        <v>947</v>
      </c>
      <c r="T96" s="52">
        <v>851</v>
      </c>
      <c r="U96" s="52">
        <v>772</v>
      </c>
      <c r="V96" s="52">
        <v>558</v>
      </c>
      <c r="W96" s="52">
        <v>409</v>
      </c>
      <c r="DA96" s="63" t="s">
        <v>1098</v>
      </c>
    </row>
    <row r="97" spans="1:105" ht="12" customHeight="1" x14ac:dyDescent="0.25">
      <c r="A97" s="97" t="s">
        <v>121</v>
      </c>
      <c r="B97" s="52">
        <v>4071</v>
      </c>
      <c r="C97" s="52">
        <v>4308</v>
      </c>
      <c r="D97" s="52">
        <v>4757</v>
      </c>
      <c r="E97" s="52">
        <v>5383</v>
      </c>
      <c r="F97" s="52">
        <v>6575</v>
      </c>
      <c r="G97" s="52">
        <v>8354</v>
      </c>
      <c r="H97" s="52">
        <v>10931</v>
      </c>
      <c r="I97" s="52">
        <v>15317</v>
      </c>
      <c r="J97" s="52">
        <v>20709</v>
      </c>
      <c r="K97" s="52">
        <v>24391</v>
      </c>
      <c r="L97" s="52">
        <v>25306</v>
      </c>
      <c r="M97" s="52">
        <v>27123</v>
      </c>
      <c r="N97" s="52">
        <v>29348</v>
      </c>
      <c r="O97" s="52">
        <v>31410</v>
      </c>
      <c r="P97" s="52">
        <v>32863</v>
      </c>
      <c r="Q97" s="52">
        <v>37580</v>
      </c>
      <c r="R97" s="52">
        <v>42364</v>
      </c>
      <c r="S97" s="52">
        <v>47289</v>
      </c>
      <c r="T97" s="52">
        <v>48918</v>
      </c>
      <c r="U97" s="52">
        <v>48433</v>
      </c>
      <c r="V97" s="52">
        <v>48030</v>
      </c>
      <c r="W97" s="52">
        <v>48543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3179</v>
      </c>
      <c r="C102" s="52">
        <v>3211</v>
      </c>
      <c r="D102" s="52">
        <v>3395</v>
      </c>
      <c r="E102" s="52">
        <v>3736</v>
      </c>
      <c r="F102" s="52">
        <v>4392</v>
      </c>
      <c r="G102" s="52">
        <v>5518</v>
      </c>
      <c r="H102" s="52">
        <v>7462</v>
      </c>
      <c r="I102" s="52">
        <v>10614</v>
      </c>
      <c r="J102" s="52">
        <v>14483</v>
      </c>
      <c r="K102" s="52">
        <v>16620</v>
      </c>
      <c r="L102" s="52">
        <v>17183</v>
      </c>
      <c r="M102" s="52">
        <v>18386</v>
      </c>
      <c r="N102" s="52">
        <v>20116</v>
      </c>
      <c r="O102" s="52">
        <v>21128</v>
      </c>
      <c r="P102" s="52">
        <v>20966</v>
      </c>
      <c r="Q102" s="52">
        <v>23235</v>
      </c>
      <c r="R102" s="52">
        <v>25564</v>
      </c>
      <c r="S102" s="52">
        <v>27997</v>
      </c>
      <c r="T102" s="52">
        <v>28237</v>
      </c>
      <c r="U102" s="52">
        <v>27823</v>
      </c>
      <c r="V102" s="52">
        <v>26896</v>
      </c>
      <c r="W102" s="52">
        <v>25927</v>
      </c>
      <c r="DA102" s="63" t="s">
        <v>1101</v>
      </c>
    </row>
    <row r="103" spans="1:105" ht="12" customHeight="1" x14ac:dyDescent="0.25">
      <c r="A103" s="109" t="s">
        <v>120</v>
      </c>
      <c r="B103" s="36">
        <v>1267</v>
      </c>
      <c r="C103" s="36">
        <v>1489</v>
      </c>
      <c r="D103" s="36">
        <v>1754</v>
      </c>
      <c r="E103" s="36">
        <v>2052</v>
      </c>
      <c r="F103" s="36">
        <v>2624</v>
      </c>
      <c r="G103" s="36">
        <v>3364</v>
      </c>
      <c r="H103" s="36">
        <v>4274</v>
      </c>
      <c r="I103" s="36">
        <v>5707</v>
      </c>
      <c r="J103" s="36">
        <v>7482</v>
      </c>
      <c r="K103" s="36">
        <v>9210</v>
      </c>
      <c r="L103" s="36">
        <v>9603</v>
      </c>
      <c r="M103" s="36">
        <v>10284</v>
      </c>
      <c r="N103" s="36">
        <v>10923</v>
      </c>
      <c r="O103" s="36">
        <v>12725</v>
      </c>
      <c r="P103" s="36">
        <v>14667</v>
      </c>
      <c r="Q103" s="36">
        <v>17623</v>
      </c>
      <c r="R103" s="36">
        <v>20189</v>
      </c>
      <c r="S103" s="36">
        <v>22702</v>
      </c>
      <c r="T103" s="36">
        <v>23993</v>
      </c>
      <c r="U103" s="36">
        <v>23796</v>
      </c>
      <c r="V103" s="36">
        <v>24058</v>
      </c>
      <c r="W103" s="36">
        <v>25348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289</v>
      </c>
      <c r="C143" s="120">
        <v>319</v>
      </c>
      <c r="D143" s="120">
        <v>413</v>
      </c>
      <c r="E143" s="120">
        <v>509</v>
      </c>
      <c r="F143" s="120">
        <v>614</v>
      </c>
      <c r="G143" s="120">
        <v>827</v>
      </c>
      <c r="H143" s="120">
        <v>1229</v>
      </c>
      <c r="I143" s="120">
        <v>1849</v>
      </c>
      <c r="J143" s="120">
        <v>2847</v>
      </c>
      <c r="K143" s="120">
        <v>4243</v>
      </c>
      <c r="L143" s="120">
        <v>6764</v>
      </c>
      <c r="M143" s="120">
        <v>9158</v>
      </c>
      <c r="N143" s="120">
        <v>12026</v>
      </c>
      <c r="O143" s="120">
        <v>13916</v>
      </c>
      <c r="P143" s="120">
        <v>14735</v>
      </c>
      <c r="Q143" s="120">
        <v>15543</v>
      </c>
      <c r="R143" s="120">
        <v>19078</v>
      </c>
      <c r="S143" s="120">
        <v>31135</v>
      </c>
      <c r="T143" s="120">
        <v>56684</v>
      </c>
      <c r="U143" s="120">
        <v>69187</v>
      </c>
      <c r="V143" s="120">
        <v>75547</v>
      </c>
      <c r="W143" s="120">
        <v>78753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289</v>
      </c>
      <c r="C145" s="52">
        <v>319</v>
      </c>
      <c r="D145" s="52">
        <v>413</v>
      </c>
      <c r="E145" s="52">
        <v>509</v>
      </c>
      <c r="F145" s="52">
        <v>614</v>
      </c>
      <c r="G145" s="52">
        <v>827</v>
      </c>
      <c r="H145" s="52">
        <v>1229</v>
      </c>
      <c r="I145" s="52">
        <v>1849</v>
      </c>
      <c r="J145" s="52">
        <v>2847</v>
      </c>
      <c r="K145" s="52">
        <v>4243</v>
      </c>
      <c r="L145" s="52">
        <v>6764</v>
      </c>
      <c r="M145" s="52">
        <v>9158</v>
      </c>
      <c r="N145" s="52">
        <v>12026</v>
      </c>
      <c r="O145" s="52">
        <v>13916</v>
      </c>
      <c r="P145" s="52">
        <v>14735</v>
      </c>
      <c r="Q145" s="52">
        <v>15543</v>
      </c>
      <c r="R145" s="52">
        <v>19078</v>
      </c>
      <c r="S145" s="52">
        <v>31135</v>
      </c>
      <c r="T145" s="52">
        <v>56684</v>
      </c>
      <c r="U145" s="52">
        <v>69187</v>
      </c>
      <c r="V145" s="52">
        <v>75547</v>
      </c>
      <c r="W145" s="52">
        <v>78753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289</v>
      </c>
      <c r="C147" s="52">
        <v>290</v>
      </c>
      <c r="D147" s="52">
        <v>386</v>
      </c>
      <c r="E147" s="52">
        <v>470</v>
      </c>
      <c r="F147" s="52">
        <v>605</v>
      </c>
      <c r="G147" s="52">
        <v>938</v>
      </c>
      <c r="H147" s="52">
        <v>1230</v>
      </c>
      <c r="I147" s="52">
        <v>1989</v>
      </c>
      <c r="J147" s="52">
        <v>3341</v>
      </c>
      <c r="K147" s="52">
        <v>4298</v>
      </c>
      <c r="L147" s="52">
        <v>7031</v>
      </c>
      <c r="M147" s="52">
        <v>9449</v>
      </c>
      <c r="N147" s="52">
        <v>12605</v>
      </c>
      <c r="O147" s="52">
        <v>14351</v>
      </c>
      <c r="P147" s="52">
        <v>15510</v>
      </c>
      <c r="Q147" s="52">
        <v>16595</v>
      </c>
      <c r="R147" s="52">
        <v>20670</v>
      </c>
      <c r="S147" s="52">
        <v>33486</v>
      </c>
      <c r="T147" s="52">
        <v>58781</v>
      </c>
      <c r="U147" s="52">
        <v>75812</v>
      </c>
      <c r="V147" s="52">
        <v>80155</v>
      </c>
      <c r="W147" s="52">
        <v>81263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20</v>
      </c>
      <c r="C149" s="52">
        <v>22</v>
      </c>
      <c r="D149" s="52">
        <v>24</v>
      </c>
      <c r="E149" s="52">
        <v>26</v>
      </c>
      <c r="F149" s="52">
        <v>28</v>
      </c>
      <c r="G149" s="52">
        <v>35</v>
      </c>
      <c r="H149" s="52">
        <v>62</v>
      </c>
      <c r="I149" s="52">
        <v>78</v>
      </c>
      <c r="J149" s="52">
        <v>105</v>
      </c>
      <c r="K149" s="52">
        <v>143</v>
      </c>
      <c r="L149" s="52">
        <v>229</v>
      </c>
      <c r="M149" s="52">
        <v>318</v>
      </c>
      <c r="N149" s="52">
        <v>441</v>
      </c>
      <c r="O149" s="52">
        <v>456</v>
      </c>
      <c r="P149" s="52">
        <v>421</v>
      </c>
      <c r="Q149" s="52">
        <v>514</v>
      </c>
      <c r="R149" s="52">
        <v>634</v>
      </c>
      <c r="S149" s="52">
        <v>975</v>
      </c>
      <c r="T149" s="52">
        <v>1639</v>
      </c>
      <c r="U149" s="52">
        <v>2107</v>
      </c>
      <c r="V149" s="52">
        <v>2299</v>
      </c>
      <c r="W149" s="52">
        <v>2281</v>
      </c>
      <c r="DA149" s="63" t="s">
        <v>1121</v>
      </c>
    </row>
    <row r="150" spans="1:105" ht="12" customHeight="1" x14ac:dyDescent="0.25">
      <c r="A150" s="97" t="s">
        <v>123</v>
      </c>
      <c r="B150" s="52">
        <v>1</v>
      </c>
      <c r="C150" s="52">
        <v>1</v>
      </c>
      <c r="D150" s="52">
        <v>1</v>
      </c>
      <c r="E150" s="52">
        <v>1</v>
      </c>
      <c r="F150" s="52">
        <v>0</v>
      </c>
      <c r="G150" s="52">
        <v>0</v>
      </c>
      <c r="H150" s="52">
        <v>2</v>
      </c>
      <c r="I150" s="52">
        <v>4</v>
      </c>
      <c r="J150" s="52">
        <v>7</v>
      </c>
      <c r="K150" s="52">
        <v>10</v>
      </c>
      <c r="L150" s="52">
        <v>14</v>
      </c>
      <c r="M150" s="52">
        <v>16</v>
      </c>
      <c r="N150" s="52">
        <v>31</v>
      </c>
      <c r="O150" s="52">
        <v>111</v>
      </c>
      <c r="P150" s="52">
        <v>136</v>
      </c>
      <c r="Q150" s="52">
        <v>134</v>
      </c>
      <c r="R150" s="52">
        <v>125</v>
      </c>
      <c r="S150" s="52">
        <v>117</v>
      </c>
      <c r="T150" s="52">
        <v>104</v>
      </c>
      <c r="U150" s="52">
        <v>100</v>
      </c>
      <c r="V150" s="52">
        <v>114</v>
      </c>
      <c r="W150" s="52">
        <v>222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</v>
      </c>
      <c r="C153" s="52">
        <v>1</v>
      </c>
      <c r="D153" s="52">
        <v>1</v>
      </c>
      <c r="E153" s="52">
        <v>1</v>
      </c>
      <c r="F153" s="52">
        <v>0</v>
      </c>
      <c r="G153" s="52">
        <v>0</v>
      </c>
      <c r="H153" s="52">
        <v>3</v>
      </c>
      <c r="I153" s="52">
        <v>3</v>
      </c>
      <c r="J153" s="52">
        <v>3</v>
      </c>
      <c r="K153" s="52">
        <v>5</v>
      </c>
      <c r="L153" s="52">
        <v>5</v>
      </c>
      <c r="M153" s="52">
        <v>5</v>
      </c>
      <c r="N153" s="52">
        <v>4</v>
      </c>
      <c r="O153" s="52">
        <v>219</v>
      </c>
      <c r="P153" s="52">
        <v>352</v>
      </c>
      <c r="Q153" s="52">
        <v>350</v>
      </c>
      <c r="R153" s="52">
        <v>342</v>
      </c>
      <c r="S153" s="52">
        <v>325</v>
      </c>
      <c r="T153" s="52">
        <v>285</v>
      </c>
      <c r="U153" s="52">
        <v>469</v>
      </c>
      <c r="V153" s="52">
        <v>416</v>
      </c>
      <c r="W153" s="52">
        <v>460</v>
      </c>
      <c r="DA153" s="63" t="s">
        <v>1123</v>
      </c>
    </row>
    <row r="154" spans="1:105" ht="12" customHeight="1" x14ac:dyDescent="0.25">
      <c r="A154" s="97" t="s">
        <v>121</v>
      </c>
      <c r="B154" s="52">
        <v>267</v>
      </c>
      <c r="C154" s="52">
        <v>295</v>
      </c>
      <c r="D154" s="52">
        <v>387</v>
      </c>
      <c r="E154" s="52">
        <v>481</v>
      </c>
      <c r="F154" s="52">
        <v>586</v>
      </c>
      <c r="G154" s="52">
        <v>792</v>
      </c>
      <c r="H154" s="52">
        <v>1162</v>
      </c>
      <c r="I154" s="52">
        <v>1764</v>
      </c>
      <c r="J154" s="52">
        <v>2732</v>
      </c>
      <c r="K154" s="52">
        <v>4085</v>
      </c>
      <c r="L154" s="52">
        <v>6516</v>
      </c>
      <c r="M154" s="52">
        <v>8819</v>
      </c>
      <c r="N154" s="52">
        <v>11550</v>
      </c>
      <c r="O154" s="52">
        <v>13130</v>
      </c>
      <c r="P154" s="52">
        <v>13826</v>
      </c>
      <c r="Q154" s="52">
        <v>14545</v>
      </c>
      <c r="R154" s="52">
        <v>17977</v>
      </c>
      <c r="S154" s="52">
        <v>29718</v>
      </c>
      <c r="T154" s="52">
        <v>54656</v>
      </c>
      <c r="U154" s="52">
        <v>66511</v>
      </c>
      <c r="V154" s="52">
        <v>72718</v>
      </c>
      <c r="W154" s="52">
        <v>75790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207</v>
      </c>
      <c r="C158" s="52">
        <v>216</v>
      </c>
      <c r="D158" s="52">
        <v>266</v>
      </c>
      <c r="E158" s="52">
        <v>322</v>
      </c>
      <c r="F158" s="52">
        <v>380</v>
      </c>
      <c r="G158" s="52">
        <v>511</v>
      </c>
      <c r="H158" s="52">
        <v>784</v>
      </c>
      <c r="I158" s="52">
        <v>1209</v>
      </c>
      <c r="J158" s="52">
        <v>1886</v>
      </c>
      <c r="K158" s="52">
        <v>2678</v>
      </c>
      <c r="L158" s="52">
        <v>4226</v>
      </c>
      <c r="M158" s="52">
        <v>5759</v>
      </c>
      <c r="N158" s="52">
        <v>7727</v>
      </c>
      <c r="O158" s="52">
        <v>8670</v>
      </c>
      <c r="P158" s="52">
        <v>8834</v>
      </c>
      <c r="Q158" s="52">
        <v>9147</v>
      </c>
      <c r="R158" s="52">
        <v>10990</v>
      </c>
      <c r="S158" s="52">
        <v>17390</v>
      </c>
      <c r="T158" s="52">
        <v>29813</v>
      </c>
      <c r="U158" s="52">
        <v>36936</v>
      </c>
      <c r="V158" s="52">
        <v>39675</v>
      </c>
      <c r="W158" s="52">
        <v>40278</v>
      </c>
      <c r="DA158" s="63" t="s">
        <v>1125</v>
      </c>
    </row>
    <row r="159" spans="1:105" ht="12" customHeight="1" x14ac:dyDescent="0.25">
      <c r="A159" s="109" t="s">
        <v>120</v>
      </c>
      <c r="B159" s="36">
        <v>82</v>
      </c>
      <c r="C159" s="36">
        <v>103</v>
      </c>
      <c r="D159" s="36">
        <v>147</v>
      </c>
      <c r="E159" s="36">
        <v>187</v>
      </c>
      <c r="F159" s="36">
        <v>234</v>
      </c>
      <c r="G159" s="36">
        <v>316</v>
      </c>
      <c r="H159" s="36">
        <v>445</v>
      </c>
      <c r="I159" s="36">
        <v>640</v>
      </c>
      <c r="J159" s="36">
        <v>961</v>
      </c>
      <c r="K159" s="36">
        <v>1565</v>
      </c>
      <c r="L159" s="36">
        <v>2538</v>
      </c>
      <c r="M159" s="36">
        <v>3399</v>
      </c>
      <c r="N159" s="36">
        <v>4299</v>
      </c>
      <c r="O159" s="36">
        <v>5246</v>
      </c>
      <c r="P159" s="36">
        <v>5901</v>
      </c>
      <c r="Q159" s="36">
        <v>6396</v>
      </c>
      <c r="R159" s="36">
        <v>8088</v>
      </c>
      <c r="S159" s="36">
        <v>13745</v>
      </c>
      <c r="T159" s="36">
        <v>26871</v>
      </c>
      <c r="U159" s="36">
        <v>32251</v>
      </c>
      <c r="V159" s="36">
        <v>35872</v>
      </c>
      <c r="W159" s="36">
        <v>38475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7516</v>
      </c>
      <c r="C161" s="120">
        <v>8762</v>
      </c>
      <c r="D161" s="120">
        <v>10980</v>
      </c>
      <c r="E161" s="120">
        <v>13007</v>
      </c>
      <c r="F161" s="120">
        <v>15271</v>
      </c>
      <c r="G161" s="120">
        <v>17740</v>
      </c>
      <c r="H161" s="120">
        <v>20417</v>
      </c>
      <c r="I161" s="120">
        <v>20502</v>
      </c>
      <c r="J161" s="120">
        <v>20636</v>
      </c>
      <c r="K161" s="120">
        <v>21411</v>
      </c>
      <c r="L161" s="120">
        <v>19440</v>
      </c>
      <c r="M161" s="120">
        <v>19959</v>
      </c>
      <c r="N161" s="120">
        <v>19781</v>
      </c>
      <c r="O161" s="120">
        <v>20835</v>
      </c>
      <c r="P161" s="120">
        <v>22774</v>
      </c>
      <c r="Q161" s="120">
        <v>25208</v>
      </c>
      <c r="R161" s="120">
        <v>27956</v>
      </c>
      <c r="S161" s="120">
        <v>30462</v>
      </c>
      <c r="T161" s="120">
        <v>33482</v>
      </c>
      <c r="U161" s="120">
        <v>38665</v>
      </c>
      <c r="V161" s="120">
        <v>44004</v>
      </c>
      <c r="W161" s="120">
        <v>46110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7516</v>
      </c>
      <c r="C163" s="52">
        <v>8762</v>
      </c>
      <c r="D163" s="52">
        <v>10980</v>
      </c>
      <c r="E163" s="52">
        <v>13007</v>
      </c>
      <c r="F163" s="52">
        <v>15271</v>
      </c>
      <c r="G163" s="52">
        <v>17740</v>
      </c>
      <c r="H163" s="52">
        <v>20417</v>
      </c>
      <c r="I163" s="52">
        <v>20502</v>
      </c>
      <c r="J163" s="52">
        <v>20636</v>
      </c>
      <c r="K163" s="52">
        <v>21411</v>
      </c>
      <c r="L163" s="52">
        <v>19440</v>
      </c>
      <c r="M163" s="52">
        <v>19959</v>
      </c>
      <c r="N163" s="52">
        <v>19781</v>
      </c>
      <c r="O163" s="52">
        <v>20835</v>
      </c>
      <c r="P163" s="52">
        <v>22774</v>
      </c>
      <c r="Q163" s="52">
        <v>25208</v>
      </c>
      <c r="R163" s="52">
        <v>27956</v>
      </c>
      <c r="S163" s="52">
        <v>30462</v>
      </c>
      <c r="T163" s="52">
        <v>33482</v>
      </c>
      <c r="U163" s="52">
        <v>38665</v>
      </c>
      <c r="V163" s="52">
        <v>44004</v>
      </c>
      <c r="W163" s="52">
        <v>46110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7516</v>
      </c>
      <c r="C165" s="52">
        <v>7148</v>
      </c>
      <c r="D165" s="52">
        <v>8619</v>
      </c>
      <c r="E165" s="52">
        <v>10590</v>
      </c>
      <c r="F165" s="52">
        <v>12586</v>
      </c>
      <c r="G165" s="52">
        <v>17971</v>
      </c>
      <c r="H165" s="52">
        <v>22003</v>
      </c>
      <c r="I165" s="52">
        <v>21151</v>
      </c>
      <c r="J165" s="52">
        <v>20707</v>
      </c>
      <c r="K165" s="52">
        <v>20899</v>
      </c>
      <c r="L165" s="52">
        <v>20006</v>
      </c>
      <c r="M165" s="52">
        <v>21130</v>
      </c>
      <c r="N165" s="52">
        <v>20927</v>
      </c>
      <c r="O165" s="52">
        <v>21864</v>
      </c>
      <c r="P165" s="52">
        <v>23224</v>
      </c>
      <c r="Q165" s="52">
        <v>25589</v>
      </c>
      <c r="R165" s="52">
        <v>28521</v>
      </c>
      <c r="S165" s="52">
        <v>31057</v>
      </c>
      <c r="T165" s="52">
        <v>33206</v>
      </c>
      <c r="U165" s="52">
        <v>40739</v>
      </c>
      <c r="V165" s="52">
        <v>45715</v>
      </c>
      <c r="W165" s="52">
        <v>47574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522</v>
      </c>
      <c r="C167" s="52">
        <v>580</v>
      </c>
      <c r="D167" s="52">
        <v>630</v>
      </c>
      <c r="E167" s="52">
        <v>674</v>
      </c>
      <c r="F167" s="52">
        <v>721</v>
      </c>
      <c r="G167" s="52">
        <v>796</v>
      </c>
      <c r="H167" s="52">
        <v>986</v>
      </c>
      <c r="I167" s="52">
        <v>951</v>
      </c>
      <c r="J167" s="52">
        <v>918</v>
      </c>
      <c r="K167" s="52">
        <v>913</v>
      </c>
      <c r="L167" s="52">
        <v>823</v>
      </c>
      <c r="M167" s="52">
        <v>821</v>
      </c>
      <c r="N167" s="52">
        <v>794</v>
      </c>
      <c r="O167" s="52">
        <v>698</v>
      </c>
      <c r="P167" s="52">
        <v>552</v>
      </c>
      <c r="Q167" s="52">
        <v>787</v>
      </c>
      <c r="R167" s="52">
        <v>877</v>
      </c>
      <c r="S167" s="52">
        <v>937</v>
      </c>
      <c r="T167" s="52">
        <v>994</v>
      </c>
      <c r="U167" s="52">
        <v>1214</v>
      </c>
      <c r="V167" s="52">
        <v>1391</v>
      </c>
      <c r="W167" s="52">
        <v>1371</v>
      </c>
      <c r="DA167" s="63" t="s">
        <v>1129</v>
      </c>
    </row>
    <row r="168" spans="1:105" ht="12" customHeight="1" x14ac:dyDescent="0.25">
      <c r="A168" s="97" t="s">
        <v>123</v>
      </c>
      <c r="B168" s="52">
        <v>36</v>
      </c>
      <c r="C168" s="52">
        <v>50</v>
      </c>
      <c r="D168" s="52">
        <v>45</v>
      </c>
      <c r="E168" s="52">
        <v>39</v>
      </c>
      <c r="F168" s="52">
        <v>34</v>
      </c>
      <c r="G168" s="52">
        <v>25</v>
      </c>
      <c r="H168" s="52">
        <v>40</v>
      </c>
      <c r="I168" s="52">
        <v>43</v>
      </c>
      <c r="J168" s="52">
        <v>45</v>
      </c>
      <c r="K168" s="52">
        <v>43</v>
      </c>
      <c r="L168" s="52">
        <v>43</v>
      </c>
      <c r="M168" s="52">
        <v>41</v>
      </c>
      <c r="N168" s="52">
        <v>53</v>
      </c>
      <c r="O168" s="52">
        <v>192</v>
      </c>
      <c r="P168" s="52">
        <v>257</v>
      </c>
      <c r="Q168" s="52">
        <v>248</v>
      </c>
      <c r="R168" s="52">
        <v>238</v>
      </c>
      <c r="S168" s="52">
        <v>219</v>
      </c>
      <c r="T168" s="52">
        <v>192</v>
      </c>
      <c r="U168" s="52">
        <v>163</v>
      </c>
      <c r="V168" s="52">
        <v>151</v>
      </c>
      <c r="W168" s="52">
        <v>219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17</v>
      </c>
      <c r="C171" s="52">
        <v>32</v>
      </c>
      <c r="D171" s="52">
        <v>30</v>
      </c>
      <c r="E171" s="52">
        <v>27</v>
      </c>
      <c r="F171" s="52">
        <v>24</v>
      </c>
      <c r="G171" s="52">
        <v>20</v>
      </c>
      <c r="H171" s="52">
        <v>52</v>
      </c>
      <c r="I171" s="52">
        <v>47</v>
      </c>
      <c r="J171" s="52">
        <v>43</v>
      </c>
      <c r="K171" s="52">
        <v>37</v>
      </c>
      <c r="L171" s="52">
        <v>34</v>
      </c>
      <c r="M171" s="52">
        <v>30</v>
      </c>
      <c r="N171" s="52">
        <v>24</v>
      </c>
      <c r="O171" s="52">
        <v>395</v>
      </c>
      <c r="P171" s="52">
        <v>743</v>
      </c>
      <c r="Q171" s="52">
        <v>734</v>
      </c>
      <c r="R171" s="52">
        <v>717</v>
      </c>
      <c r="S171" s="52">
        <v>671</v>
      </c>
      <c r="T171" s="52">
        <v>600</v>
      </c>
      <c r="U171" s="52">
        <v>633</v>
      </c>
      <c r="V171" s="52">
        <v>500</v>
      </c>
      <c r="W171" s="52">
        <v>424</v>
      </c>
      <c r="DA171" s="63" t="s">
        <v>1131</v>
      </c>
    </row>
    <row r="172" spans="1:105" ht="12" customHeight="1" x14ac:dyDescent="0.25">
      <c r="A172" s="97" t="s">
        <v>121</v>
      </c>
      <c r="B172" s="52">
        <v>6941</v>
      </c>
      <c r="C172" s="52">
        <v>8100</v>
      </c>
      <c r="D172" s="52">
        <v>10275</v>
      </c>
      <c r="E172" s="52">
        <v>12267</v>
      </c>
      <c r="F172" s="52">
        <v>14492</v>
      </c>
      <c r="G172" s="52">
        <v>16899</v>
      </c>
      <c r="H172" s="52">
        <v>19339</v>
      </c>
      <c r="I172" s="52">
        <v>19461</v>
      </c>
      <c r="J172" s="52">
        <v>19630</v>
      </c>
      <c r="K172" s="52">
        <v>20418</v>
      </c>
      <c r="L172" s="52">
        <v>18540</v>
      </c>
      <c r="M172" s="52">
        <v>19067</v>
      </c>
      <c r="N172" s="52">
        <v>18910</v>
      </c>
      <c r="O172" s="52">
        <v>19550</v>
      </c>
      <c r="P172" s="52">
        <v>21222</v>
      </c>
      <c r="Q172" s="52">
        <v>23439</v>
      </c>
      <c r="R172" s="52">
        <v>26124</v>
      </c>
      <c r="S172" s="52">
        <v>28635</v>
      </c>
      <c r="T172" s="52">
        <v>31696</v>
      </c>
      <c r="U172" s="52">
        <v>36655</v>
      </c>
      <c r="V172" s="52">
        <v>41962</v>
      </c>
      <c r="W172" s="52">
        <v>44096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5374</v>
      </c>
      <c r="C176" s="52">
        <v>5885</v>
      </c>
      <c r="D176" s="52">
        <v>7063</v>
      </c>
      <c r="E176" s="52">
        <v>8232</v>
      </c>
      <c r="F176" s="52">
        <v>9457</v>
      </c>
      <c r="G176" s="52">
        <v>10929</v>
      </c>
      <c r="H176" s="52">
        <v>12783</v>
      </c>
      <c r="I176" s="52">
        <v>12935</v>
      </c>
      <c r="J176" s="52">
        <v>13193</v>
      </c>
      <c r="K176" s="52">
        <v>13537</v>
      </c>
      <c r="L176" s="52">
        <v>12312</v>
      </c>
      <c r="M176" s="52">
        <v>12678</v>
      </c>
      <c r="N176" s="52">
        <v>12713</v>
      </c>
      <c r="O176" s="52">
        <v>12885</v>
      </c>
      <c r="P176" s="52">
        <v>13160</v>
      </c>
      <c r="Q176" s="52">
        <v>14260</v>
      </c>
      <c r="R176" s="52">
        <v>15605</v>
      </c>
      <c r="S176" s="52">
        <v>16815</v>
      </c>
      <c r="T176" s="52">
        <v>17962</v>
      </c>
      <c r="U176" s="52">
        <v>20903</v>
      </c>
      <c r="V176" s="52">
        <v>23134</v>
      </c>
      <c r="W176" s="52">
        <v>23265</v>
      </c>
      <c r="DA176" s="63" t="s">
        <v>1133</v>
      </c>
    </row>
    <row r="177" spans="1:105" ht="12" customHeight="1" x14ac:dyDescent="0.25">
      <c r="A177" s="109" t="s">
        <v>120</v>
      </c>
      <c r="B177" s="36">
        <v>2142</v>
      </c>
      <c r="C177" s="36">
        <v>2877</v>
      </c>
      <c r="D177" s="36">
        <v>3917</v>
      </c>
      <c r="E177" s="36">
        <v>4775</v>
      </c>
      <c r="F177" s="36">
        <v>5814</v>
      </c>
      <c r="G177" s="36">
        <v>6811</v>
      </c>
      <c r="H177" s="36">
        <v>7634</v>
      </c>
      <c r="I177" s="36">
        <v>7567</v>
      </c>
      <c r="J177" s="36">
        <v>7443</v>
      </c>
      <c r="K177" s="36">
        <v>7874</v>
      </c>
      <c r="L177" s="36">
        <v>7128</v>
      </c>
      <c r="M177" s="36">
        <v>7281</v>
      </c>
      <c r="N177" s="36">
        <v>7068</v>
      </c>
      <c r="O177" s="36">
        <v>7950</v>
      </c>
      <c r="P177" s="36">
        <v>9614</v>
      </c>
      <c r="Q177" s="36">
        <v>10948</v>
      </c>
      <c r="R177" s="36">
        <v>12351</v>
      </c>
      <c r="S177" s="36">
        <v>13647</v>
      </c>
      <c r="T177" s="36">
        <v>15520</v>
      </c>
      <c r="U177" s="36">
        <v>17762</v>
      </c>
      <c r="V177" s="36">
        <v>20870</v>
      </c>
      <c r="W177" s="36">
        <v>22845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4156</v>
      </c>
      <c r="D26" s="52">
        <v>4158</v>
      </c>
      <c r="E26" s="52">
        <v>4165</v>
      </c>
      <c r="F26" s="52">
        <v>4189</v>
      </c>
      <c r="G26" s="52">
        <v>4236</v>
      </c>
      <c r="H26" s="52">
        <v>9337</v>
      </c>
      <c r="I26" s="52">
        <v>2207</v>
      </c>
      <c r="J26" s="52">
        <v>3715</v>
      </c>
      <c r="K26" s="52">
        <v>4156</v>
      </c>
      <c r="L26" s="52">
        <v>4331</v>
      </c>
      <c r="M26" s="52">
        <v>4813</v>
      </c>
      <c r="N26" s="52">
        <v>5314</v>
      </c>
      <c r="O26" s="52">
        <v>5027</v>
      </c>
      <c r="P26" s="52">
        <v>2389</v>
      </c>
      <c r="Q26" s="52">
        <v>2685</v>
      </c>
      <c r="R26" s="52">
        <v>3411</v>
      </c>
      <c r="S26" s="52">
        <v>5883</v>
      </c>
      <c r="T26" s="52">
        <v>6101</v>
      </c>
      <c r="U26" s="52">
        <v>2140</v>
      </c>
      <c r="V26" s="52">
        <v>1996</v>
      </c>
      <c r="W26" s="52">
        <v>2402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2907</v>
      </c>
      <c r="D29" s="52">
        <v>2914</v>
      </c>
      <c r="E29" s="52">
        <v>2965</v>
      </c>
      <c r="F29" s="52">
        <v>3104</v>
      </c>
      <c r="G29" s="52">
        <v>4937</v>
      </c>
      <c r="H29" s="52">
        <v>6124</v>
      </c>
      <c r="I29" s="52">
        <v>2590</v>
      </c>
      <c r="J29" s="52">
        <v>2308</v>
      </c>
      <c r="K29" s="52">
        <v>3910</v>
      </c>
      <c r="L29" s="52">
        <v>5501</v>
      </c>
      <c r="M29" s="52">
        <v>8635</v>
      </c>
      <c r="N29" s="52">
        <v>9893</v>
      </c>
      <c r="O29" s="52">
        <v>8145</v>
      </c>
      <c r="P29" s="52">
        <v>3561</v>
      </c>
      <c r="Q29" s="52">
        <v>3612</v>
      </c>
      <c r="R29" s="52">
        <v>4939</v>
      </c>
      <c r="S29" s="52">
        <v>7574</v>
      </c>
      <c r="T29" s="52">
        <v>8796</v>
      </c>
      <c r="U29" s="52">
        <v>7665</v>
      </c>
      <c r="V29" s="52">
        <v>6858</v>
      </c>
      <c r="W29" s="52">
        <v>4952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577</v>
      </c>
      <c r="D31" s="52">
        <v>578</v>
      </c>
      <c r="E31" s="52">
        <v>585</v>
      </c>
      <c r="F31" s="52">
        <v>603</v>
      </c>
      <c r="G31" s="52">
        <v>635</v>
      </c>
      <c r="H31" s="52">
        <v>734</v>
      </c>
      <c r="I31" s="52">
        <v>390</v>
      </c>
      <c r="J31" s="52">
        <v>303</v>
      </c>
      <c r="K31" s="52">
        <v>404</v>
      </c>
      <c r="L31" s="52">
        <v>352</v>
      </c>
      <c r="M31" s="52">
        <v>334</v>
      </c>
      <c r="N31" s="52">
        <v>322</v>
      </c>
      <c r="O31" s="52">
        <v>266</v>
      </c>
      <c r="P31" s="52">
        <v>135</v>
      </c>
      <c r="Q31" s="52">
        <v>197</v>
      </c>
      <c r="R31" s="52">
        <v>277</v>
      </c>
      <c r="S31" s="52">
        <v>355</v>
      </c>
      <c r="T31" s="52">
        <v>369</v>
      </c>
      <c r="U31" s="52">
        <v>279</v>
      </c>
      <c r="V31" s="52">
        <v>213</v>
      </c>
      <c r="W31" s="52">
        <v>112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40</v>
      </c>
      <c r="D32" s="52">
        <v>39</v>
      </c>
      <c r="E32" s="52">
        <v>41</v>
      </c>
      <c r="F32" s="52">
        <v>43</v>
      </c>
      <c r="G32" s="52">
        <v>43</v>
      </c>
      <c r="H32" s="52">
        <v>49</v>
      </c>
      <c r="I32" s="52">
        <v>28</v>
      </c>
      <c r="J32" s="52">
        <v>19</v>
      </c>
      <c r="K32" s="52">
        <v>24</v>
      </c>
      <c r="L32" s="52">
        <v>2</v>
      </c>
      <c r="M32" s="52">
        <v>2</v>
      </c>
      <c r="N32" s="52">
        <v>8</v>
      </c>
      <c r="O32" s="52">
        <v>14</v>
      </c>
      <c r="P32" s="52">
        <v>13</v>
      </c>
      <c r="Q32" s="52">
        <v>15</v>
      </c>
      <c r="R32" s="52">
        <v>31</v>
      </c>
      <c r="S32" s="52">
        <v>40</v>
      </c>
      <c r="T32" s="52">
        <v>46</v>
      </c>
      <c r="U32" s="52">
        <v>65</v>
      </c>
      <c r="V32" s="52">
        <v>91</v>
      </c>
      <c r="W32" s="52">
        <v>96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19</v>
      </c>
      <c r="D35" s="52">
        <v>19</v>
      </c>
      <c r="E35" s="52">
        <v>19</v>
      </c>
      <c r="F35" s="52">
        <v>23</v>
      </c>
      <c r="G35" s="52">
        <v>23</v>
      </c>
      <c r="H35" s="52">
        <v>27</v>
      </c>
      <c r="I35" s="52">
        <v>19</v>
      </c>
      <c r="J35" s="52">
        <v>18</v>
      </c>
      <c r="K35" s="52">
        <v>23</v>
      </c>
      <c r="L35" s="52">
        <v>2</v>
      </c>
      <c r="M35" s="52">
        <v>3</v>
      </c>
      <c r="N35" s="52">
        <v>6</v>
      </c>
      <c r="O35" s="52">
        <v>8</v>
      </c>
      <c r="P35" s="52">
        <v>6</v>
      </c>
      <c r="Q35" s="52">
        <v>10</v>
      </c>
      <c r="R35" s="52">
        <v>36</v>
      </c>
      <c r="S35" s="52">
        <v>63</v>
      </c>
      <c r="T35" s="52">
        <v>96</v>
      </c>
      <c r="U35" s="52">
        <v>130</v>
      </c>
      <c r="V35" s="52">
        <v>207</v>
      </c>
      <c r="W35" s="52">
        <v>276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7676</v>
      </c>
      <c r="D36" s="52">
        <v>7692</v>
      </c>
      <c r="E36" s="52">
        <v>7805</v>
      </c>
      <c r="F36" s="52">
        <v>8130</v>
      </c>
      <c r="G36" s="52">
        <v>8768</v>
      </c>
      <c r="H36" s="52">
        <v>10990</v>
      </c>
      <c r="I36" s="52">
        <v>6231</v>
      </c>
      <c r="J36" s="52">
        <v>6262</v>
      </c>
      <c r="K36" s="52">
        <v>8383</v>
      </c>
      <c r="L36" s="52">
        <v>8610</v>
      </c>
      <c r="M36" s="52">
        <v>8049</v>
      </c>
      <c r="N36" s="52">
        <v>7615</v>
      </c>
      <c r="O36" s="52">
        <v>6526</v>
      </c>
      <c r="P36" s="52">
        <v>3901</v>
      </c>
      <c r="Q36" s="52">
        <v>5665</v>
      </c>
      <c r="R36" s="52">
        <v>8052</v>
      </c>
      <c r="S36" s="52">
        <v>9852</v>
      </c>
      <c r="T36" s="52">
        <v>10069</v>
      </c>
      <c r="U36" s="52">
        <v>7798</v>
      </c>
      <c r="V36" s="52">
        <v>6432</v>
      </c>
      <c r="W36" s="52">
        <v>4776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5943</v>
      </c>
      <c r="D40" s="52">
        <v>5954</v>
      </c>
      <c r="E40" s="52">
        <v>6020</v>
      </c>
      <c r="F40" s="52">
        <v>6221</v>
      </c>
      <c r="G40" s="52">
        <v>6615</v>
      </c>
      <c r="H40" s="52">
        <v>8014</v>
      </c>
      <c r="I40" s="52">
        <v>4323</v>
      </c>
      <c r="J40" s="52">
        <v>3926</v>
      </c>
      <c r="K40" s="52">
        <v>5246</v>
      </c>
      <c r="L40" s="52">
        <v>5499</v>
      </c>
      <c r="M40" s="52">
        <v>5249</v>
      </c>
      <c r="N40" s="52">
        <v>4997</v>
      </c>
      <c r="O40" s="52">
        <v>4419</v>
      </c>
      <c r="P40" s="52">
        <v>2548</v>
      </c>
      <c r="Q40" s="52">
        <v>3692</v>
      </c>
      <c r="R40" s="52">
        <v>5220</v>
      </c>
      <c r="S40" s="52">
        <v>6232</v>
      </c>
      <c r="T40" s="52">
        <v>6529</v>
      </c>
      <c r="U40" s="52">
        <v>5154</v>
      </c>
      <c r="V40" s="52">
        <v>4162</v>
      </c>
      <c r="W40" s="52">
        <v>2767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2368</v>
      </c>
      <c r="D41" s="36">
        <v>2377</v>
      </c>
      <c r="E41" s="36">
        <v>2428</v>
      </c>
      <c r="F41" s="36">
        <v>2577</v>
      </c>
      <c r="G41" s="36">
        <v>2858</v>
      </c>
      <c r="H41" s="36">
        <v>3783</v>
      </c>
      <c r="I41" s="36">
        <v>2342</v>
      </c>
      <c r="J41" s="36">
        <v>2682</v>
      </c>
      <c r="K41" s="36">
        <v>3582</v>
      </c>
      <c r="L41" s="36">
        <v>3476</v>
      </c>
      <c r="M41" s="36">
        <v>3138</v>
      </c>
      <c r="N41" s="36">
        <v>2956</v>
      </c>
      <c r="O41" s="36">
        <v>2400</v>
      </c>
      <c r="P41" s="36">
        <v>1507</v>
      </c>
      <c r="Q41" s="36">
        <v>2196</v>
      </c>
      <c r="R41" s="36">
        <v>3175</v>
      </c>
      <c r="S41" s="36">
        <v>4078</v>
      </c>
      <c r="T41" s="36">
        <v>4050</v>
      </c>
      <c r="U41" s="36">
        <v>3110</v>
      </c>
      <c r="V41" s="36">
        <v>2779</v>
      </c>
      <c r="W41" s="36">
        <v>2497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11979</v>
      </c>
      <c r="D45" s="52">
        <v>11984</v>
      </c>
      <c r="E45" s="52">
        <v>12008</v>
      </c>
      <c r="F45" s="52">
        <v>12075</v>
      </c>
      <c r="G45" s="52">
        <v>12202</v>
      </c>
      <c r="H45" s="52">
        <v>12414</v>
      </c>
      <c r="I45" s="52">
        <v>12728</v>
      </c>
      <c r="J45" s="52">
        <v>13178</v>
      </c>
      <c r="K45" s="52">
        <v>13792</v>
      </c>
      <c r="L45" s="52">
        <v>14593</v>
      </c>
      <c r="M45" s="52">
        <v>15617</v>
      </c>
      <c r="N45" s="52">
        <v>16893</v>
      </c>
      <c r="O45" s="52">
        <v>16028</v>
      </c>
      <c r="P45" s="52">
        <v>8816</v>
      </c>
      <c r="Q45" s="52">
        <v>10003</v>
      </c>
      <c r="R45" s="52">
        <v>12810</v>
      </c>
      <c r="S45" s="52">
        <v>15707</v>
      </c>
      <c r="T45" s="52">
        <v>17047</v>
      </c>
      <c r="U45" s="52">
        <v>15230</v>
      </c>
      <c r="V45" s="52">
        <v>16699</v>
      </c>
      <c r="W45" s="52">
        <v>16975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8380</v>
      </c>
      <c r="D48" s="52">
        <v>8400</v>
      </c>
      <c r="E48" s="52">
        <v>8544</v>
      </c>
      <c r="F48" s="52">
        <v>8941</v>
      </c>
      <c r="G48" s="52">
        <v>13631</v>
      </c>
      <c r="H48" s="52">
        <v>15461</v>
      </c>
      <c r="I48" s="52">
        <v>14486</v>
      </c>
      <c r="J48" s="52">
        <v>13368</v>
      </c>
      <c r="K48" s="52">
        <v>20470</v>
      </c>
      <c r="L48" s="52">
        <v>22565</v>
      </c>
      <c r="M48" s="52">
        <v>26813</v>
      </c>
      <c r="N48" s="52">
        <v>30110</v>
      </c>
      <c r="O48" s="52">
        <v>29459</v>
      </c>
      <c r="P48" s="52">
        <v>21028</v>
      </c>
      <c r="Q48" s="52">
        <v>22342</v>
      </c>
      <c r="R48" s="52">
        <v>25218</v>
      </c>
      <c r="S48" s="52">
        <v>26697</v>
      </c>
      <c r="T48" s="52">
        <v>26053</v>
      </c>
      <c r="U48" s="52">
        <v>25502</v>
      </c>
      <c r="V48" s="52">
        <v>22922</v>
      </c>
      <c r="W48" s="52">
        <v>20555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499</v>
      </c>
      <c r="D50" s="52">
        <v>500</v>
      </c>
      <c r="E50" s="52">
        <v>500</v>
      </c>
      <c r="F50" s="52">
        <v>502</v>
      </c>
      <c r="G50" s="52">
        <v>506</v>
      </c>
      <c r="H50" s="52">
        <v>514</v>
      </c>
      <c r="I50" s="52">
        <v>523</v>
      </c>
      <c r="J50" s="52">
        <v>876</v>
      </c>
      <c r="K50" s="52">
        <v>688</v>
      </c>
      <c r="L50" s="52">
        <v>800</v>
      </c>
      <c r="M50" s="52">
        <v>977</v>
      </c>
      <c r="N50" s="52">
        <v>1312</v>
      </c>
      <c r="O50" s="52">
        <v>1502</v>
      </c>
      <c r="P50" s="52">
        <v>250</v>
      </c>
      <c r="Q50" s="52">
        <v>176</v>
      </c>
      <c r="R50" s="52">
        <v>281</v>
      </c>
      <c r="S50" s="52">
        <v>795</v>
      </c>
      <c r="T50" s="52">
        <v>861</v>
      </c>
      <c r="U50" s="52">
        <v>925</v>
      </c>
      <c r="V50" s="52">
        <v>1176</v>
      </c>
      <c r="W50" s="52">
        <v>1372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35</v>
      </c>
      <c r="D51" s="52">
        <v>35</v>
      </c>
      <c r="E51" s="52">
        <v>35</v>
      </c>
      <c r="F51" s="52">
        <v>36</v>
      </c>
      <c r="G51" s="52">
        <v>36</v>
      </c>
      <c r="H51" s="52">
        <v>36</v>
      </c>
      <c r="I51" s="52">
        <v>36</v>
      </c>
      <c r="J51" s="52">
        <v>53</v>
      </c>
      <c r="K51" s="52">
        <v>41</v>
      </c>
      <c r="L51" s="52">
        <v>46</v>
      </c>
      <c r="M51" s="52">
        <v>49</v>
      </c>
      <c r="N51" s="52">
        <v>58</v>
      </c>
      <c r="O51" s="52">
        <v>54</v>
      </c>
      <c r="P51" s="52">
        <v>24</v>
      </c>
      <c r="Q51" s="52">
        <v>14</v>
      </c>
      <c r="R51" s="52">
        <v>33</v>
      </c>
      <c r="S51" s="52">
        <v>73</v>
      </c>
      <c r="T51" s="52">
        <v>87</v>
      </c>
      <c r="U51" s="52">
        <v>71</v>
      </c>
      <c r="V51" s="52">
        <v>115</v>
      </c>
      <c r="W51" s="52">
        <v>258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56</v>
      </c>
      <c r="D54" s="52">
        <v>57</v>
      </c>
      <c r="E54" s="52">
        <v>59</v>
      </c>
      <c r="F54" s="52">
        <v>66</v>
      </c>
      <c r="G54" s="52">
        <v>70</v>
      </c>
      <c r="H54" s="52">
        <v>82</v>
      </c>
      <c r="I54" s="52">
        <v>61</v>
      </c>
      <c r="J54" s="52">
        <v>68</v>
      </c>
      <c r="K54" s="52">
        <v>83</v>
      </c>
      <c r="L54" s="52">
        <v>25</v>
      </c>
      <c r="M54" s="52">
        <v>43</v>
      </c>
      <c r="N54" s="52">
        <v>72</v>
      </c>
      <c r="O54" s="52">
        <v>94</v>
      </c>
      <c r="P54" s="52">
        <v>86</v>
      </c>
      <c r="Q54" s="52">
        <v>66</v>
      </c>
      <c r="R54" s="52">
        <v>148</v>
      </c>
      <c r="S54" s="52">
        <v>269</v>
      </c>
      <c r="T54" s="52">
        <v>390</v>
      </c>
      <c r="U54" s="52">
        <v>586</v>
      </c>
      <c r="V54" s="52">
        <v>877</v>
      </c>
      <c r="W54" s="52">
        <v>1200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22833</v>
      </c>
      <c r="D55" s="52">
        <v>22883</v>
      </c>
      <c r="E55" s="52">
        <v>23236</v>
      </c>
      <c r="F55" s="52">
        <v>24165</v>
      </c>
      <c r="G55" s="52">
        <v>25983</v>
      </c>
      <c r="H55" s="52">
        <v>28988</v>
      </c>
      <c r="I55" s="52">
        <v>19837</v>
      </c>
      <c r="J55" s="52">
        <v>20708</v>
      </c>
      <c r="K55" s="52">
        <v>25963</v>
      </c>
      <c r="L55" s="52">
        <v>26678</v>
      </c>
      <c r="M55" s="52">
        <v>28529</v>
      </c>
      <c r="N55" s="52">
        <v>30429</v>
      </c>
      <c r="O55" s="52">
        <v>30570</v>
      </c>
      <c r="P55" s="52">
        <v>25637</v>
      </c>
      <c r="Q55" s="52">
        <v>27489</v>
      </c>
      <c r="R55" s="52">
        <v>30197</v>
      </c>
      <c r="S55" s="52">
        <v>29523</v>
      </c>
      <c r="T55" s="52">
        <v>29257</v>
      </c>
      <c r="U55" s="52">
        <v>26872</v>
      </c>
      <c r="V55" s="52">
        <v>25154</v>
      </c>
      <c r="W55" s="52">
        <v>21597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17131</v>
      </c>
      <c r="D59" s="52">
        <v>17162</v>
      </c>
      <c r="E59" s="52">
        <v>17366</v>
      </c>
      <c r="F59" s="52">
        <v>17926</v>
      </c>
      <c r="G59" s="52">
        <v>19028</v>
      </c>
      <c r="H59" s="52">
        <v>20872</v>
      </c>
      <c r="I59" s="52">
        <v>13417</v>
      </c>
      <c r="J59" s="52">
        <v>13030</v>
      </c>
      <c r="K59" s="52">
        <v>16107</v>
      </c>
      <c r="L59" s="52">
        <v>17197</v>
      </c>
      <c r="M59" s="52">
        <v>18891</v>
      </c>
      <c r="N59" s="52">
        <v>20564</v>
      </c>
      <c r="O59" s="52">
        <v>21460</v>
      </c>
      <c r="P59" s="52">
        <v>17404</v>
      </c>
      <c r="Q59" s="52">
        <v>18381</v>
      </c>
      <c r="R59" s="52">
        <v>19799</v>
      </c>
      <c r="S59" s="52">
        <v>18867</v>
      </c>
      <c r="T59" s="52">
        <v>19309</v>
      </c>
      <c r="U59" s="52">
        <v>17926</v>
      </c>
      <c r="V59" s="52">
        <v>16557</v>
      </c>
      <c r="W59" s="52">
        <v>13221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6827</v>
      </c>
      <c r="D60" s="36">
        <v>6850</v>
      </c>
      <c r="E60" s="36">
        <v>7013</v>
      </c>
      <c r="F60" s="36">
        <v>7426</v>
      </c>
      <c r="G60" s="36">
        <v>8225</v>
      </c>
      <c r="H60" s="36">
        <v>9519</v>
      </c>
      <c r="I60" s="36">
        <v>7359</v>
      </c>
      <c r="J60" s="36">
        <v>8741</v>
      </c>
      <c r="K60" s="36">
        <v>10800</v>
      </c>
      <c r="L60" s="36">
        <v>10488</v>
      </c>
      <c r="M60" s="36">
        <v>10881</v>
      </c>
      <c r="N60" s="36">
        <v>11518</v>
      </c>
      <c r="O60" s="36">
        <v>11225</v>
      </c>
      <c r="P60" s="36">
        <v>9112</v>
      </c>
      <c r="Q60" s="36">
        <v>10199</v>
      </c>
      <c r="R60" s="36">
        <v>11744</v>
      </c>
      <c r="S60" s="36">
        <v>12637</v>
      </c>
      <c r="T60" s="36">
        <v>12254</v>
      </c>
      <c r="U60" s="36">
        <v>11657</v>
      </c>
      <c r="V60" s="36">
        <v>11905</v>
      </c>
      <c r="W60" s="36">
        <v>12206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347</v>
      </c>
      <c r="D83" s="52">
        <v>348</v>
      </c>
      <c r="E83" s="52">
        <v>349</v>
      </c>
      <c r="F83" s="52">
        <v>351</v>
      </c>
      <c r="G83" s="52">
        <v>358</v>
      </c>
      <c r="H83" s="52">
        <v>372</v>
      </c>
      <c r="I83" s="52">
        <v>392</v>
      </c>
      <c r="J83" s="52">
        <v>430</v>
      </c>
      <c r="K83" s="52">
        <v>487</v>
      </c>
      <c r="L83" s="52">
        <v>576</v>
      </c>
      <c r="M83" s="52">
        <v>695</v>
      </c>
      <c r="N83" s="52">
        <v>857</v>
      </c>
      <c r="O83" s="52">
        <v>994</v>
      </c>
      <c r="P83" s="52">
        <v>1059</v>
      </c>
      <c r="Q83" s="52">
        <v>1199</v>
      </c>
      <c r="R83" s="52">
        <v>1608</v>
      </c>
      <c r="S83" s="52">
        <v>2064</v>
      </c>
      <c r="T83" s="52">
        <v>2451</v>
      </c>
      <c r="U83" s="52">
        <v>2863</v>
      </c>
      <c r="V83" s="52">
        <v>3299</v>
      </c>
      <c r="W83" s="52">
        <v>3710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243</v>
      </c>
      <c r="D86" s="52">
        <v>244</v>
      </c>
      <c r="E86" s="52">
        <v>247</v>
      </c>
      <c r="F86" s="52">
        <v>262</v>
      </c>
      <c r="G86" s="52">
        <v>563</v>
      </c>
      <c r="H86" s="52">
        <v>848</v>
      </c>
      <c r="I86" s="52">
        <v>1213</v>
      </c>
      <c r="J86" s="52">
        <v>1304</v>
      </c>
      <c r="K86" s="52">
        <v>3080</v>
      </c>
      <c r="L86" s="52">
        <v>2954</v>
      </c>
      <c r="M86" s="52">
        <v>2386</v>
      </c>
      <c r="N86" s="52">
        <v>2280</v>
      </c>
      <c r="O86" s="52">
        <v>3015</v>
      </c>
      <c r="P86" s="52">
        <v>3458</v>
      </c>
      <c r="Q86" s="52">
        <v>4576</v>
      </c>
      <c r="R86" s="52">
        <v>5195</v>
      </c>
      <c r="S86" s="52">
        <v>5347</v>
      </c>
      <c r="T86" s="52">
        <v>4861</v>
      </c>
      <c r="U86" s="52">
        <v>5021</v>
      </c>
      <c r="V86" s="52">
        <v>5029</v>
      </c>
      <c r="W86" s="52">
        <v>5424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</v>
      </c>
      <c r="D88" s="52">
        <v>3</v>
      </c>
      <c r="E88" s="52">
        <v>2</v>
      </c>
      <c r="F88" s="52">
        <v>3</v>
      </c>
      <c r="G88" s="52">
        <v>3</v>
      </c>
      <c r="H88" s="52">
        <v>3</v>
      </c>
      <c r="I88" s="52">
        <v>3</v>
      </c>
      <c r="J88" s="52">
        <v>9</v>
      </c>
      <c r="K88" s="52">
        <v>7</v>
      </c>
      <c r="L88" s="52">
        <v>10</v>
      </c>
      <c r="M88" s="52">
        <v>10</v>
      </c>
      <c r="N88" s="52">
        <v>21</v>
      </c>
      <c r="O88" s="52">
        <v>30</v>
      </c>
      <c r="P88" s="52">
        <v>30</v>
      </c>
      <c r="Q88" s="52">
        <v>11</v>
      </c>
      <c r="R88" s="52">
        <v>22</v>
      </c>
      <c r="S88" s="52">
        <v>34</v>
      </c>
      <c r="T88" s="52">
        <v>35</v>
      </c>
      <c r="U88" s="52">
        <v>30</v>
      </c>
      <c r="V88" s="52">
        <v>44</v>
      </c>
      <c r="W88" s="52">
        <v>56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1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</v>
      </c>
      <c r="M89" s="52">
        <v>0</v>
      </c>
      <c r="N89" s="52">
        <v>0</v>
      </c>
      <c r="O89" s="52">
        <v>3</v>
      </c>
      <c r="P89" s="52">
        <v>0</v>
      </c>
      <c r="Q89" s="52">
        <v>0</v>
      </c>
      <c r="R89" s="52">
        <v>0</v>
      </c>
      <c r="S89" s="52">
        <v>1</v>
      </c>
      <c r="T89" s="52">
        <v>1</v>
      </c>
      <c r="U89" s="52">
        <v>0</v>
      </c>
      <c r="V89" s="52">
        <v>3</v>
      </c>
      <c r="W89" s="52">
        <v>11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48</v>
      </c>
      <c r="D92" s="52">
        <v>48</v>
      </c>
      <c r="E92" s="52">
        <v>47</v>
      </c>
      <c r="F92" s="52">
        <v>51</v>
      </c>
      <c r="G92" s="52">
        <v>54</v>
      </c>
      <c r="H92" s="52">
        <v>62</v>
      </c>
      <c r="I92" s="52">
        <v>43</v>
      </c>
      <c r="J92" s="52">
        <v>46</v>
      </c>
      <c r="K92" s="52">
        <v>64</v>
      </c>
      <c r="L92" s="52">
        <v>77</v>
      </c>
      <c r="M92" s="52">
        <v>107</v>
      </c>
      <c r="N92" s="52">
        <v>140</v>
      </c>
      <c r="O92" s="52">
        <v>163</v>
      </c>
      <c r="P92" s="52">
        <v>199</v>
      </c>
      <c r="Q92" s="52">
        <v>167</v>
      </c>
      <c r="R92" s="52">
        <v>165</v>
      </c>
      <c r="S92" s="52">
        <v>175</v>
      </c>
      <c r="T92" s="52">
        <v>153</v>
      </c>
      <c r="U92" s="52">
        <v>204</v>
      </c>
      <c r="V92" s="52">
        <v>209</v>
      </c>
      <c r="W92" s="52">
        <v>219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3</v>
      </c>
      <c r="D93" s="52">
        <v>4</v>
      </c>
      <c r="E93" s="52">
        <v>3</v>
      </c>
      <c r="F93" s="52">
        <v>3</v>
      </c>
      <c r="G93" s="52">
        <v>3</v>
      </c>
      <c r="H93" s="52">
        <v>5</v>
      </c>
      <c r="I93" s="52">
        <v>3</v>
      </c>
      <c r="J93" s="52">
        <v>1</v>
      </c>
      <c r="K93" s="52">
        <v>4</v>
      </c>
      <c r="L93" s="52">
        <v>2</v>
      </c>
      <c r="M93" s="52">
        <v>3</v>
      </c>
      <c r="N93" s="52">
        <v>9</v>
      </c>
      <c r="O93" s="52">
        <v>11</v>
      </c>
      <c r="P93" s="52">
        <v>14</v>
      </c>
      <c r="Q93" s="52">
        <v>15</v>
      </c>
      <c r="R93" s="52">
        <v>19</v>
      </c>
      <c r="S93" s="52">
        <v>25</v>
      </c>
      <c r="T93" s="52">
        <v>36</v>
      </c>
      <c r="U93" s="52">
        <v>64</v>
      </c>
      <c r="V93" s="52">
        <v>84</v>
      </c>
      <c r="W93" s="52">
        <v>102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</v>
      </c>
      <c r="D96" s="52">
        <v>1</v>
      </c>
      <c r="E96" s="52">
        <v>2</v>
      </c>
      <c r="F96" s="52">
        <v>1</v>
      </c>
      <c r="G96" s="52">
        <v>2</v>
      </c>
      <c r="H96" s="52">
        <v>2</v>
      </c>
      <c r="I96" s="52">
        <v>3</v>
      </c>
      <c r="J96" s="52">
        <v>1</v>
      </c>
      <c r="K96" s="52">
        <v>5</v>
      </c>
      <c r="L96" s="52">
        <v>1</v>
      </c>
      <c r="M96" s="52">
        <v>5</v>
      </c>
      <c r="N96" s="52">
        <v>6</v>
      </c>
      <c r="O96" s="52">
        <v>8</v>
      </c>
      <c r="P96" s="52">
        <v>13</v>
      </c>
      <c r="Q96" s="52">
        <v>12</v>
      </c>
      <c r="R96" s="52">
        <v>32</v>
      </c>
      <c r="S96" s="52">
        <v>62</v>
      </c>
      <c r="T96" s="52">
        <v>96</v>
      </c>
      <c r="U96" s="52">
        <v>154</v>
      </c>
      <c r="V96" s="52">
        <v>230</v>
      </c>
      <c r="W96" s="52">
        <v>315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636</v>
      </c>
      <c r="D97" s="52">
        <v>638</v>
      </c>
      <c r="E97" s="52">
        <v>651</v>
      </c>
      <c r="F97" s="52">
        <v>685</v>
      </c>
      <c r="G97" s="52">
        <v>759</v>
      </c>
      <c r="H97" s="52">
        <v>897</v>
      </c>
      <c r="I97" s="52">
        <v>741</v>
      </c>
      <c r="J97" s="52">
        <v>952</v>
      </c>
      <c r="K97" s="52">
        <v>1402</v>
      </c>
      <c r="L97" s="52">
        <v>1867</v>
      </c>
      <c r="M97" s="52">
        <v>2467</v>
      </c>
      <c r="N97" s="52">
        <v>3230</v>
      </c>
      <c r="O97" s="52">
        <v>3948</v>
      </c>
      <c r="P97" s="52">
        <v>4493</v>
      </c>
      <c r="Q97" s="52">
        <v>5095</v>
      </c>
      <c r="R97" s="52">
        <v>5151</v>
      </c>
      <c r="S97" s="52">
        <v>4690</v>
      </c>
      <c r="T97" s="52">
        <v>4714</v>
      </c>
      <c r="U97" s="52">
        <v>5724</v>
      </c>
      <c r="V97" s="52">
        <v>6693</v>
      </c>
      <c r="W97" s="52">
        <v>7496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497</v>
      </c>
      <c r="D102" s="52">
        <v>496</v>
      </c>
      <c r="E102" s="52">
        <v>505</v>
      </c>
      <c r="F102" s="52">
        <v>530</v>
      </c>
      <c r="G102" s="52">
        <v>573</v>
      </c>
      <c r="H102" s="52">
        <v>657</v>
      </c>
      <c r="I102" s="52">
        <v>508</v>
      </c>
      <c r="J102" s="52">
        <v>610</v>
      </c>
      <c r="K102" s="52">
        <v>911</v>
      </c>
      <c r="L102" s="52">
        <v>1247</v>
      </c>
      <c r="M102" s="52">
        <v>1685</v>
      </c>
      <c r="N102" s="52">
        <v>2220</v>
      </c>
      <c r="O102" s="52">
        <v>2763</v>
      </c>
      <c r="P102" s="52">
        <v>3131</v>
      </c>
      <c r="Q102" s="52">
        <v>3475</v>
      </c>
      <c r="R102" s="52">
        <v>3400</v>
      </c>
      <c r="S102" s="52">
        <v>2995</v>
      </c>
      <c r="T102" s="52">
        <v>3029</v>
      </c>
      <c r="U102" s="52">
        <v>3655</v>
      </c>
      <c r="V102" s="52">
        <v>4134</v>
      </c>
      <c r="W102" s="52">
        <v>4290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198</v>
      </c>
      <c r="D103" s="36">
        <v>198</v>
      </c>
      <c r="E103" s="36">
        <v>204</v>
      </c>
      <c r="F103" s="36">
        <v>221</v>
      </c>
      <c r="G103" s="36">
        <v>255</v>
      </c>
      <c r="H103" s="36">
        <v>312</v>
      </c>
      <c r="I103" s="36">
        <v>290</v>
      </c>
      <c r="J103" s="36">
        <v>398</v>
      </c>
      <c r="K103" s="36">
        <v>579</v>
      </c>
      <c r="L103" s="36">
        <v>727</v>
      </c>
      <c r="M103" s="36">
        <v>931</v>
      </c>
      <c r="N103" s="36">
        <v>1209</v>
      </c>
      <c r="O103" s="36">
        <v>1438</v>
      </c>
      <c r="P103" s="36">
        <v>1633</v>
      </c>
      <c r="Q103" s="36">
        <v>1894</v>
      </c>
      <c r="R103" s="36">
        <v>2024</v>
      </c>
      <c r="S103" s="36">
        <v>2040</v>
      </c>
      <c r="T103" s="36">
        <v>2032</v>
      </c>
      <c r="U103" s="36">
        <v>2577</v>
      </c>
      <c r="V103" s="36">
        <v>3170</v>
      </c>
      <c r="W103" s="36">
        <v>3934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23</v>
      </c>
      <c r="D145" s="52">
        <v>22</v>
      </c>
      <c r="E145" s="52">
        <v>23</v>
      </c>
      <c r="F145" s="52">
        <v>22</v>
      </c>
      <c r="G145" s="52">
        <v>23</v>
      </c>
      <c r="H145" s="52">
        <v>26</v>
      </c>
      <c r="I145" s="52">
        <v>28</v>
      </c>
      <c r="J145" s="52">
        <v>33</v>
      </c>
      <c r="K145" s="52">
        <v>39</v>
      </c>
      <c r="L145" s="52">
        <v>47</v>
      </c>
      <c r="M145" s="52">
        <v>65</v>
      </c>
      <c r="N145" s="52">
        <v>92</v>
      </c>
      <c r="O145" s="52">
        <v>125</v>
      </c>
      <c r="P145" s="52">
        <v>209</v>
      </c>
      <c r="Q145" s="52">
        <v>222</v>
      </c>
      <c r="R145" s="52">
        <v>343</v>
      </c>
      <c r="S145" s="52">
        <v>473</v>
      </c>
      <c r="T145" s="52">
        <v>623</v>
      </c>
      <c r="U145" s="52">
        <v>806</v>
      </c>
      <c r="V145" s="52">
        <v>1071</v>
      </c>
      <c r="W145" s="52">
        <v>1438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45</v>
      </c>
      <c r="D147" s="52">
        <v>45</v>
      </c>
      <c r="E147" s="52">
        <v>45</v>
      </c>
      <c r="F147" s="52">
        <v>106</v>
      </c>
      <c r="G147" s="52">
        <v>100</v>
      </c>
      <c r="H147" s="52">
        <v>138</v>
      </c>
      <c r="I147" s="52">
        <v>45</v>
      </c>
      <c r="J147" s="52">
        <v>180</v>
      </c>
      <c r="K147" s="52">
        <v>586</v>
      </c>
      <c r="L147" s="52">
        <v>209</v>
      </c>
      <c r="M147" s="52">
        <v>390</v>
      </c>
      <c r="N147" s="52">
        <v>583</v>
      </c>
      <c r="O147" s="52">
        <v>816</v>
      </c>
      <c r="P147" s="52">
        <v>1102</v>
      </c>
      <c r="Q147" s="52">
        <v>1611</v>
      </c>
      <c r="R147" s="52">
        <v>2183</v>
      </c>
      <c r="S147" s="52">
        <v>3044</v>
      </c>
      <c r="T147" s="52">
        <v>3746</v>
      </c>
      <c r="U147" s="52">
        <v>4594</v>
      </c>
      <c r="V147" s="52">
        <v>8803</v>
      </c>
      <c r="W147" s="52">
        <v>6925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3</v>
      </c>
      <c r="D149" s="52">
        <v>3</v>
      </c>
      <c r="E149" s="52">
        <v>3</v>
      </c>
      <c r="F149" s="52">
        <v>3</v>
      </c>
      <c r="G149" s="52">
        <v>4</v>
      </c>
      <c r="H149" s="52">
        <v>3</v>
      </c>
      <c r="I149" s="52">
        <v>3</v>
      </c>
      <c r="J149" s="52">
        <v>3</v>
      </c>
      <c r="K149" s="52">
        <v>9</v>
      </c>
      <c r="L149" s="52">
        <v>7</v>
      </c>
      <c r="M149" s="52">
        <v>11</v>
      </c>
      <c r="N149" s="52">
        <v>20</v>
      </c>
      <c r="O149" s="52">
        <v>26</v>
      </c>
      <c r="P149" s="52">
        <v>35</v>
      </c>
      <c r="Q149" s="52">
        <v>44</v>
      </c>
      <c r="R149" s="52">
        <v>55</v>
      </c>
      <c r="S149" s="52">
        <v>79</v>
      </c>
      <c r="T149" s="52">
        <v>94</v>
      </c>
      <c r="U149" s="52">
        <v>100</v>
      </c>
      <c r="V149" s="52">
        <v>118</v>
      </c>
      <c r="W149" s="52">
        <v>120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2</v>
      </c>
      <c r="P150" s="52">
        <v>3</v>
      </c>
      <c r="Q150" s="52">
        <v>2</v>
      </c>
      <c r="R150" s="52">
        <v>9</v>
      </c>
      <c r="S150" s="52">
        <v>8</v>
      </c>
      <c r="T150" s="52">
        <v>13</v>
      </c>
      <c r="U150" s="52">
        <v>19</v>
      </c>
      <c r="V150" s="52">
        <v>38</v>
      </c>
      <c r="W150" s="52">
        <v>43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1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1</v>
      </c>
      <c r="O153" s="52">
        <v>1</v>
      </c>
      <c r="P153" s="52">
        <v>1</v>
      </c>
      <c r="Q153" s="52">
        <v>2</v>
      </c>
      <c r="R153" s="52">
        <v>8</v>
      </c>
      <c r="S153" s="52">
        <v>17</v>
      </c>
      <c r="T153" s="52">
        <v>40</v>
      </c>
      <c r="U153" s="52">
        <v>53</v>
      </c>
      <c r="V153" s="52">
        <v>84</v>
      </c>
      <c r="W153" s="52">
        <v>105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42</v>
      </c>
      <c r="D154" s="52">
        <v>41</v>
      </c>
      <c r="E154" s="52">
        <v>42</v>
      </c>
      <c r="F154" s="52">
        <v>47</v>
      </c>
      <c r="G154" s="52">
        <v>55</v>
      </c>
      <c r="H154" s="52">
        <v>66</v>
      </c>
      <c r="I154" s="52">
        <v>63</v>
      </c>
      <c r="J154" s="52">
        <v>94</v>
      </c>
      <c r="K154" s="52">
        <v>140</v>
      </c>
      <c r="L154" s="52">
        <v>205</v>
      </c>
      <c r="M154" s="52">
        <v>297</v>
      </c>
      <c r="N154" s="52">
        <v>445</v>
      </c>
      <c r="O154" s="52">
        <v>697</v>
      </c>
      <c r="P154" s="52">
        <v>1010</v>
      </c>
      <c r="Q154" s="52">
        <v>1404</v>
      </c>
      <c r="R154" s="52">
        <v>1852</v>
      </c>
      <c r="S154" s="52">
        <v>2268</v>
      </c>
      <c r="T154" s="52">
        <v>2681</v>
      </c>
      <c r="U154" s="52">
        <v>2878</v>
      </c>
      <c r="V154" s="52">
        <v>3503</v>
      </c>
      <c r="W154" s="52">
        <v>4477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32</v>
      </c>
      <c r="D158" s="52">
        <v>33</v>
      </c>
      <c r="E158" s="52">
        <v>32</v>
      </c>
      <c r="F158" s="52">
        <v>37</v>
      </c>
      <c r="G158" s="52">
        <v>40</v>
      </c>
      <c r="H158" s="52">
        <v>47</v>
      </c>
      <c r="I158" s="52">
        <v>41</v>
      </c>
      <c r="J158" s="52">
        <v>61</v>
      </c>
      <c r="K158" s="52">
        <v>85</v>
      </c>
      <c r="L158" s="52">
        <v>138</v>
      </c>
      <c r="M158" s="52">
        <v>198</v>
      </c>
      <c r="N158" s="52">
        <v>304</v>
      </c>
      <c r="O158" s="52">
        <v>459</v>
      </c>
      <c r="P158" s="52">
        <v>678</v>
      </c>
      <c r="Q158" s="52">
        <v>919</v>
      </c>
      <c r="R158" s="52">
        <v>1201</v>
      </c>
      <c r="S158" s="52">
        <v>1457</v>
      </c>
      <c r="T158" s="52">
        <v>1740</v>
      </c>
      <c r="U158" s="52">
        <v>1855</v>
      </c>
      <c r="V158" s="52">
        <v>2134</v>
      </c>
      <c r="W158" s="52">
        <v>2479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13</v>
      </c>
      <c r="D159" s="36">
        <v>13</v>
      </c>
      <c r="E159" s="36">
        <v>12</v>
      </c>
      <c r="F159" s="36">
        <v>16</v>
      </c>
      <c r="G159" s="36">
        <v>17</v>
      </c>
      <c r="H159" s="36">
        <v>23</v>
      </c>
      <c r="I159" s="36">
        <v>27</v>
      </c>
      <c r="J159" s="36">
        <v>37</v>
      </c>
      <c r="K159" s="36">
        <v>58</v>
      </c>
      <c r="L159" s="36">
        <v>78</v>
      </c>
      <c r="M159" s="36">
        <v>107</v>
      </c>
      <c r="N159" s="36">
        <v>159</v>
      </c>
      <c r="O159" s="36">
        <v>253</v>
      </c>
      <c r="P159" s="36">
        <v>381</v>
      </c>
      <c r="Q159" s="36">
        <v>530</v>
      </c>
      <c r="R159" s="36">
        <v>736</v>
      </c>
      <c r="S159" s="36">
        <v>921</v>
      </c>
      <c r="T159" s="36">
        <v>1092</v>
      </c>
      <c r="U159" s="36">
        <v>1214</v>
      </c>
      <c r="V159" s="36">
        <v>1591</v>
      </c>
      <c r="W159" s="36">
        <v>2250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587</v>
      </c>
      <c r="D163" s="52">
        <v>587</v>
      </c>
      <c r="E163" s="52">
        <v>592</v>
      </c>
      <c r="F163" s="52">
        <v>602</v>
      </c>
      <c r="G163" s="52">
        <v>620</v>
      </c>
      <c r="H163" s="52">
        <v>658</v>
      </c>
      <c r="I163" s="52">
        <v>711</v>
      </c>
      <c r="J163" s="52">
        <v>792</v>
      </c>
      <c r="K163" s="52">
        <v>897</v>
      </c>
      <c r="L163" s="52">
        <v>1971</v>
      </c>
      <c r="M163" s="52">
        <v>598</v>
      </c>
      <c r="N163" s="52">
        <v>1168</v>
      </c>
      <c r="O163" s="52">
        <v>1395</v>
      </c>
      <c r="P163" s="52">
        <v>1282</v>
      </c>
      <c r="Q163" s="52">
        <v>1475</v>
      </c>
      <c r="R163" s="52">
        <v>1866</v>
      </c>
      <c r="S163" s="52">
        <v>2258</v>
      </c>
      <c r="T163" s="52">
        <v>2316</v>
      </c>
      <c r="U163" s="52">
        <v>2206</v>
      </c>
      <c r="V163" s="52">
        <v>2133</v>
      </c>
      <c r="W163" s="52">
        <v>1992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1174</v>
      </c>
      <c r="D165" s="52">
        <v>1177</v>
      </c>
      <c r="E165" s="52">
        <v>1190</v>
      </c>
      <c r="F165" s="52">
        <v>2386</v>
      </c>
      <c r="G165" s="52">
        <v>2294</v>
      </c>
      <c r="H165" s="52">
        <v>2698</v>
      </c>
      <c r="I165" s="52">
        <v>2473</v>
      </c>
      <c r="J165" s="52">
        <v>1847</v>
      </c>
      <c r="K165" s="52">
        <v>2252</v>
      </c>
      <c r="L165" s="52">
        <v>3479</v>
      </c>
      <c r="M165" s="52">
        <v>3390</v>
      </c>
      <c r="N165" s="52">
        <v>4214</v>
      </c>
      <c r="O165" s="52">
        <v>4593</v>
      </c>
      <c r="P165" s="52">
        <v>3743</v>
      </c>
      <c r="Q165" s="52">
        <v>2753</v>
      </c>
      <c r="R165" s="52">
        <v>3029</v>
      </c>
      <c r="S165" s="52">
        <v>3588</v>
      </c>
      <c r="T165" s="52">
        <v>3758</v>
      </c>
      <c r="U165" s="52">
        <v>4277</v>
      </c>
      <c r="V165" s="52">
        <v>6349</v>
      </c>
      <c r="W165" s="52">
        <v>5727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82</v>
      </c>
      <c r="D167" s="52">
        <v>81</v>
      </c>
      <c r="E167" s="52">
        <v>85</v>
      </c>
      <c r="F167" s="52">
        <v>88</v>
      </c>
      <c r="G167" s="52">
        <v>98</v>
      </c>
      <c r="H167" s="52">
        <v>114</v>
      </c>
      <c r="I167" s="52">
        <v>90</v>
      </c>
      <c r="J167" s="52">
        <v>104</v>
      </c>
      <c r="K167" s="52">
        <v>137</v>
      </c>
      <c r="L167" s="52">
        <v>154</v>
      </c>
      <c r="M167" s="52">
        <v>142</v>
      </c>
      <c r="N167" s="52">
        <v>168</v>
      </c>
      <c r="O167" s="52">
        <v>164</v>
      </c>
      <c r="P167" s="52">
        <v>146</v>
      </c>
      <c r="Q167" s="52">
        <v>76</v>
      </c>
      <c r="R167" s="52">
        <v>95</v>
      </c>
      <c r="S167" s="52">
        <v>114</v>
      </c>
      <c r="T167" s="52">
        <v>111</v>
      </c>
      <c r="U167" s="52">
        <v>130</v>
      </c>
      <c r="V167" s="52">
        <v>129</v>
      </c>
      <c r="W167" s="52">
        <v>116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6</v>
      </c>
      <c r="D168" s="52">
        <v>5</v>
      </c>
      <c r="E168" s="52">
        <v>6</v>
      </c>
      <c r="F168" s="52">
        <v>5</v>
      </c>
      <c r="G168" s="52">
        <v>9</v>
      </c>
      <c r="H168" s="52">
        <v>8</v>
      </c>
      <c r="I168" s="52">
        <v>5</v>
      </c>
      <c r="J168" s="52">
        <v>5</v>
      </c>
      <c r="K168" s="52">
        <v>8</v>
      </c>
      <c r="L168" s="52">
        <v>2</v>
      </c>
      <c r="M168" s="52">
        <v>2</v>
      </c>
      <c r="N168" s="52">
        <v>6</v>
      </c>
      <c r="O168" s="52">
        <v>8</v>
      </c>
      <c r="P168" s="52">
        <v>12</v>
      </c>
      <c r="Q168" s="52">
        <v>9</v>
      </c>
      <c r="R168" s="52">
        <v>10</v>
      </c>
      <c r="S168" s="52">
        <v>19</v>
      </c>
      <c r="T168" s="52">
        <v>27</v>
      </c>
      <c r="U168" s="52">
        <v>38</v>
      </c>
      <c r="V168" s="52">
        <v>62</v>
      </c>
      <c r="W168" s="52">
        <v>68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</v>
      </c>
      <c r="D171" s="52">
        <v>2</v>
      </c>
      <c r="E171" s="52">
        <v>3</v>
      </c>
      <c r="F171" s="52">
        <v>3</v>
      </c>
      <c r="G171" s="52">
        <v>4</v>
      </c>
      <c r="H171" s="52">
        <v>5</v>
      </c>
      <c r="I171" s="52">
        <v>5</v>
      </c>
      <c r="J171" s="52">
        <v>4</v>
      </c>
      <c r="K171" s="52">
        <v>8</v>
      </c>
      <c r="L171" s="52">
        <v>3</v>
      </c>
      <c r="M171" s="52">
        <v>4</v>
      </c>
      <c r="N171" s="52">
        <v>6</v>
      </c>
      <c r="O171" s="52">
        <v>13</v>
      </c>
      <c r="P171" s="52">
        <v>11</v>
      </c>
      <c r="Q171" s="52">
        <v>9</v>
      </c>
      <c r="R171" s="52">
        <v>17</v>
      </c>
      <c r="S171" s="52">
        <v>46</v>
      </c>
      <c r="T171" s="52">
        <v>71</v>
      </c>
      <c r="U171" s="52">
        <v>107</v>
      </c>
      <c r="V171" s="52">
        <v>163</v>
      </c>
      <c r="W171" s="52">
        <v>217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1085</v>
      </c>
      <c r="D172" s="52">
        <v>1089</v>
      </c>
      <c r="E172" s="52">
        <v>1122</v>
      </c>
      <c r="F172" s="52">
        <v>1217</v>
      </c>
      <c r="G172" s="52">
        <v>1418</v>
      </c>
      <c r="H172" s="52">
        <v>1751</v>
      </c>
      <c r="I172" s="52">
        <v>1638</v>
      </c>
      <c r="J172" s="52">
        <v>2136</v>
      </c>
      <c r="K172" s="52">
        <v>2962</v>
      </c>
      <c r="L172" s="52">
        <v>3610</v>
      </c>
      <c r="M172" s="52">
        <v>3163</v>
      </c>
      <c r="N172" s="52">
        <v>3432</v>
      </c>
      <c r="O172" s="52">
        <v>3353</v>
      </c>
      <c r="P172" s="52">
        <v>2814</v>
      </c>
      <c r="Q172" s="52">
        <v>2435</v>
      </c>
      <c r="R172" s="52">
        <v>2884</v>
      </c>
      <c r="S172" s="52">
        <v>3340</v>
      </c>
      <c r="T172" s="52">
        <v>3328</v>
      </c>
      <c r="U172" s="52">
        <v>3974</v>
      </c>
      <c r="V172" s="52">
        <v>4254</v>
      </c>
      <c r="W172" s="52">
        <v>4811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840</v>
      </c>
      <c r="D176" s="52">
        <v>842</v>
      </c>
      <c r="E176" s="52">
        <v>863</v>
      </c>
      <c r="F176" s="52">
        <v>921</v>
      </c>
      <c r="G176" s="52">
        <v>1043</v>
      </c>
      <c r="H176" s="52">
        <v>1255</v>
      </c>
      <c r="I176" s="52">
        <v>1083</v>
      </c>
      <c r="J176" s="52">
        <v>1341</v>
      </c>
      <c r="K176" s="52">
        <v>1881</v>
      </c>
      <c r="L176" s="52">
        <v>2336</v>
      </c>
      <c r="M176" s="52">
        <v>2097</v>
      </c>
      <c r="N176" s="52">
        <v>2305</v>
      </c>
      <c r="O176" s="52">
        <v>2300</v>
      </c>
      <c r="P176" s="52">
        <v>1955</v>
      </c>
      <c r="Q176" s="52">
        <v>1599</v>
      </c>
      <c r="R176" s="52">
        <v>1853</v>
      </c>
      <c r="S176" s="52">
        <v>2074</v>
      </c>
      <c r="T176" s="52">
        <v>2112</v>
      </c>
      <c r="U176" s="52">
        <v>2501</v>
      </c>
      <c r="V176" s="52">
        <v>2575</v>
      </c>
      <c r="W176" s="52">
        <v>2703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335</v>
      </c>
      <c r="D177" s="36">
        <v>337</v>
      </c>
      <c r="E177" s="36">
        <v>351</v>
      </c>
      <c r="F177" s="36">
        <v>396</v>
      </c>
      <c r="G177" s="36">
        <v>479</v>
      </c>
      <c r="H177" s="36">
        <v>631</v>
      </c>
      <c r="I177" s="36">
        <v>650</v>
      </c>
      <c r="J177" s="36">
        <v>899</v>
      </c>
      <c r="K177" s="36">
        <v>1250</v>
      </c>
      <c r="L177" s="36">
        <v>1432</v>
      </c>
      <c r="M177" s="36">
        <v>1221</v>
      </c>
      <c r="N177" s="36">
        <v>1309</v>
      </c>
      <c r="O177" s="36">
        <v>1239</v>
      </c>
      <c r="P177" s="36">
        <v>1024</v>
      </c>
      <c r="Q177" s="36">
        <v>940</v>
      </c>
      <c r="R177" s="36">
        <v>1151</v>
      </c>
      <c r="S177" s="36">
        <v>1438</v>
      </c>
      <c r="T177" s="36">
        <v>1442</v>
      </c>
      <c r="U177" s="36">
        <v>1744</v>
      </c>
      <c r="V177" s="36">
        <v>2018</v>
      </c>
      <c r="W177" s="36">
        <v>2495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4562</v>
      </c>
      <c r="D26" s="52">
        <v>6157</v>
      </c>
      <c r="E26" s="52">
        <v>5304</v>
      </c>
      <c r="F26" s="52">
        <v>4708</v>
      </c>
      <c r="G26" s="52">
        <v>2638</v>
      </c>
      <c r="H26" s="52">
        <v>0</v>
      </c>
      <c r="I26" s="52">
        <v>0</v>
      </c>
      <c r="J26" s="52">
        <v>2722</v>
      </c>
      <c r="K26" s="52">
        <v>4597</v>
      </c>
      <c r="L26" s="52">
        <v>7631</v>
      </c>
      <c r="M26" s="52">
        <v>7595</v>
      </c>
      <c r="N26" s="52">
        <v>7410</v>
      </c>
      <c r="O26" s="52">
        <v>5832</v>
      </c>
      <c r="P26" s="52">
        <v>1935</v>
      </c>
      <c r="Q26" s="52">
        <v>291</v>
      </c>
      <c r="R26" s="52">
        <v>9</v>
      </c>
      <c r="S26" s="52">
        <v>0</v>
      </c>
      <c r="T26" s="52">
        <v>0</v>
      </c>
      <c r="U26" s="52">
        <v>0</v>
      </c>
      <c r="V26" s="52">
        <v>2062</v>
      </c>
      <c r="W26" s="52">
        <v>4614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3659</v>
      </c>
      <c r="D29" s="52">
        <v>3539</v>
      </c>
      <c r="E29" s="52">
        <v>6005</v>
      </c>
      <c r="F29" s="52">
        <v>6818</v>
      </c>
      <c r="G29" s="52">
        <v>8707</v>
      </c>
      <c r="H29" s="52">
        <v>4714</v>
      </c>
      <c r="I29" s="52">
        <v>4657</v>
      </c>
      <c r="J29" s="52">
        <v>2987</v>
      </c>
      <c r="K29" s="52">
        <v>4603</v>
      </c>
      <c r="L29" s="52">
        <v>8440</v>
      </c>
      <c r="M29" s="52">
        <v>10970</v>
      </c>
      <c r="N29" s="52">
        <v>11376</v>
      </c>
      <c r="O29" s="52">
        <v>9417</v>
      </c>
      <c r="P29" s="52">
        <v>5636</v>
      </c>
      <c r="Q29" s="52">
        <v>3692</v>
      </c>
      <c r="R29" s="52">
        <v>2550</v>
      </c>
      <c r="S29" s="52">
        <v>2114</v>
      </c>
      <c r="T29" s="52">
        <v>1482</v>
      </c>
      <c r="U29" s="52">
        <v>2554</v>
      </c>
      <c r="V29" s="52">
        <v>5079</v>
      </c>
      <c r="W29" s="52">
        <v>6613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508</v>
      </c>
      <c r="D31" s="52">
        <v>399</v>
      </c>
      <c r="E31" s="52">
        <v>384</v>
      </c>
      <c r="F31" s="52">
        <v>353</v>
      </c>
      <c r="G31" s="52">
        <v>340</v>
      </c>
      <c r="H31" s="52">
        <v>165</v>
      </c>
      <c r="I31" s="52">
        <v>133</v>
      </c>
      <c r="J31" s="52">
        <v>167</v>
      </c>
      <c r="K31" s="52">
        <v>311</v>
      </c>
      <c r="L31" s="52">
        <v>431</v>
      </c>
      <c r="M31" s="52">
        <v>411</v>
      </c>
      <c r="N31" s="52">
        <v>420</v>
      </c>
      <c r="O31" s="52">
        <v>114</v>
      </c>
      <c r="P31" s="52">
        <v>0</v>
      </c>
      <c r="Q31" s="52">
        <v>218</v>
      </c>
      <c r="R31" s="52">
        <v>154</v>
      </c>
      <c r="S31" s="52">
        <v>126</v>
      </c>
      <c r="T31" s="52">
        <v>117</v>
      </c>
      <c r="U31" s="52">
        <v>222</v>
      </c>
      <c r="V31" s="52">
        <v>224</v>
      </c>
      <c r="W31" s="52">
        <v>107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68</v>
      </c>
      <c r="D32" s="52">
        <v>0</v>
      </c>
      <c r="E32" s="52">
        <v>0</v>
      </c>
      <c r="F32" s="52">
        <v>0</v>
      </c>
      <c r="G32" s="52">
        <v>0</v>
      </c>
      <c r="H32" s="52">
        <v>13</v>
      </c>
      <c r="I32" s="52">
        <v>18</v>
      </c>
      <c r="J32" s="52">
        <v>18</v>
      </c>
      <c r="K32" s="52">
        <v>19</v>
      </c>
      <c r="L32" s="52">
        <v>20</v>
      </c>
      <c r="M32" s="52">
        <v>4</v>
      </c>
      <c r="N32" s="52">
        <v>54</v>
      </c>
      <c r="O32" s="52">
        <v>244</v>
      </c>
      <c r="P32" s="52">
        <v>55</v>
      </c>
      <c r="Q32" s="52">
        <v>0</v>
      </c>
      <c r="R32" s="52">
        <v>0</v>
      </c>
      <c r="S32" s="52">
        <v>0</v>
      </c>
      <c r="T32" s="52">
        <v>0</v>
      </c>
      <c r="U32" s="52">
        <v>6</v>
      </c>
      <c r="V32" s="52">
        <v>34</v>
      </c>
      <c r="W32" s="52">
        <v>139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67</v>
      </c>
      <c r="D35" s="52">
        <v>0</v>
      </c>
      <c r="E35" s="52">
        <v>0</v>
      </c>
      <c r="F35" s="52">
        <v>0</v>
      </c>
      <c r="G35" s="52">
        <v>0</v>
      </c>
      <c r="H35" s="52">
        <v>21</v>
      </c>
      <c r="I35" s="52">
        <v>0</v>
      </c>
      <c r="J35" s="52">
        <v>0</v>
      </c>
      <c r="K35" s="52">
        <v>13</v>
      </c>
      <c r="L35" s="52">
        <v>0</v>
      </c>
      <c r="M35" s="52">
        <v>0</v>
      </c>
      <c r="N35" s="52">
        <v>0</v>
      </c>
      <c r="O35" s="52">
        <v>633</v>
      </c>
      <c r="P35" s="52">
        <v>259</v>
      </c>
      <c r="Q35" s="52">
        <v>0</v>
      </c>
      <c r="R35" s="52">
        <v>0</v>
      </c>
      <c r="S35" s="52">
        <v>0</v>
      </c>
      <c r="T35" s="52">
        <v>0</v>
      </c>
      <c r="U35" s="52">
        <v>93</v>
      </c>
      <c r="V35" s="52">
        <v>19</v>
      </c>
      <c r="W35" s="52">
        <v>148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8075</v>
      </c>
      <c r="D36" s="52">
        <v>9928</v>
      </c>
      <c r="E36" s="52">
        <v>9205</v>
      </c>
      <c r="F36" s="52">
        <v>8965</v>
      </c>
      <c r="G36" s="52">
        <v>7531</v>
      </c>
      <c r="H36" s="52">
        <v>2264</v>
      </c>
      <c r="I36" s="52">
        <v>4310</v>
      </c>
      <c r="J36" s="52">
        <v>5424</v>
      </c>
      <c r="K36" s="52">
        <v>8932</v>
      </c>
      <c r="L36" s="52">
        <v>11815</v>
      </c>
      <c r="M36" s="52">
        <v>10755</v>
      </c>
      <c r="N36" s="52">
        <v>9573</v>
      </c>
      <c r="O36" s="52">
        <v>6628</v>
      </c>
      <c r="P36" s="52">
        <v>3287</v>
      </c>
      <c r="Q36" s="52">
        <v>3275</v>
      </c>
      <c r="R36" s="52">
        <v>4840</v>
      </c>
      <c r="S36" s="52">
        <v>4301</v>
      </c>
      <c r="T36" s="52">
        <v>4362</v>
      </c>
      <c r="U36" s="52">
        <v>5811</v>
      </c>
      <c r="V36" s="52">
        <v>6732</v>
      </c>
      <c r="W36" s="52">
        <v>7078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4861</v>
      </c>
      <c r="D40" s="52">
        <v>6141</v>
      </c>
      <c r="E40" s="52">
        <v>6009</v>
      </c>
      <c r="F40" s="52">
        <v>5579</v>
      </c>
      <c r="G40" s="52">
        <v>4965</v>
      </c>
      <c r="H40" s="52">
        <v>1675</v>
      </c>
      <c r="I40" s="52">
        <v>3030</v>
      </c>
      <c r="J40" s="52">
        <v>3783</v>
      </c>
      <c r="K40" s="52">
        <v>5275</v>
      </c>
      <c r="L40" s="52">
        <v>7577</v>
      </c>
      <c r="M40" s="52">
        <v>7157</v>
      </c>
      <c r="N40" s="52">
        <v>6849</v>
      </c>
      <c r="O40" s="52">
        <v>4105</v>
      </c>
      <c r="P40" s="52">
        <v>1634</v>
      </c>
      <c r="Q40" s="52">
        <v>1898</v>
      </c>
      <c r="R40" s="52">
        <v>2775</v>
      </c>
      <c r="S40" s="52">
        <v>2415</v>
      </c>
      <c r="T40" s="52">
        <v>2222</v>
      </c>
      <c r="U40" s="52">
        <v>3537</v>
      </c>
      <c r="V40" s="52">
        <v>3384</v>
      </c>
      <c r="W40" s="52">
        <v>2907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3856</v>
      </c>
      <c r="D41" s="36">
        <v>4189</v>
      </c>
      <c r="E41" s="36">
        <v>3578</v>
      </c>
      <c r="F41" s="36">
        <v>3738</v>
      </c>
      <c r="G41" s="36">
        <v>2910</v>
      </c>
      <c r="H41" s="36">
        <v>785</v>
      </c>
      <c r="I41" s="36">
        <v>1428</v>
      </c>
      <c r="J41" s="36">
        <v>1832</v>
      </c>
      <c r="K41" s="36">
        <v>3994</v>
      </c>
      <c r="L41" s="36">
        <v>4698</v>
      </c>
      <c r="M41" s="36">
        <v>4012</v>
      </c>
      <c r="N41" s="36">
        <v>3200</v>
      </c>
      <c r="O41" s="36">
        <v>3519</v>
      </c>
      <c r="P41" s="36">
        <v>1967</v>
      </c>
      <c r="Q41" s="36">
        <v>1596</v>
      </c>
      <c r="R41" s="36">
        <v>2218</v>
      </c>
      <c r="S41" s="36">
        <v>2012</v>
      </c>
      <c r="T41" s="36">
        <v>2256</v>
      </c>
      <c r="U41" s="36">
        <v>2587</v>
      </c>
      <c r="V41" s="36">
        <v>3623</v>
      </c>
      <c r="W41" s="36">
        <v>4569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15159</v>
      </c>
      <c r="D45" s="52">
        <v>12780</v>
      </c>
      <c r="E45" s="52">
        <v>13875</v>
      </c>
      <c r="F45" s="52">
        <v>14215</v>
      </c>
      <c r="G45" s="52">
        <v>16019</v>
      </c>
      <c r="H45" s="52">
        <v>19184</v>
      </c>
      <c r="I45" s="52">
        <v>17239</v>
      </c>
      <c r="J45" s="52">
        <v>25056</v>
      </c>
      <c r="K45" s="52">
        <v>16497</v>
      </c>
      <c r="L45" s="52">
        <v>17654</v>
      </c>
      <c r="M45" s="52">
        <v>17063</v>
      </c>
      <c r="N45" s="52">
        <v>17993</v>
      </c>
      <c r="O45" s="52">
        <v>11880</v>
      </c>
      <c r="P45" s="52">
        <v>7028</v>
      </c>
      <c r="Q45" s="52">
        <v>4072</v>
      </c>
      <c r="R45" s="52">
        <v>4698</v>
      </c>
      <c r="S45" s="52">
        <v>6160</v>
      </c>
      <c r="T45" s="52">
        <v>0</v>
      </c>
      <c r="U45" s="52">
        <v>5081</v>
      </c>
      <c r="V45" s="52">
        <v>10818</v>
      </c>
      <c r="W45" s="52">
        <v>15154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10660</v>
      </c>
      <c r="D48" s="52">
        <v>9753</v>
      </c>
      <c r="E48" s="52">
        <v>15800</v>
      </c>
      <c r="F48" s="52">
        <v>18778</v>
      </c>
      <c r="G48" s="52">
        <v>29751</v>
      </c>
      <c r="H48" s="52">
        <v>33400</v>
      </c>
      <c r="I48" s="52">
        <v>34901</v>
      </c>
      <c r="J48" s="52">
        <v>27388</v>
      </c>
      <c r="K48" s="52">
        <v>27738</v>
      </c>
      <c r="L48" s="52">
        <v>27555</v>
      </c>
      <c r="M48" s="52">
        <v>29734</v>
      </c>
      <c r="N48" s="52">
        <v>30484</v>
      </c>
      <c r="O48" s="52">
        <v>26241</v>
      </c>
      <c r="P48" s="52">
        <v>18005</v>
      </c>
      <c r="Q48" s="52">
        <v>17619</v>
      </c>
      <c r="R48" s="52">
        <v>17303</v>
      </c>
      <c r="S48" s="52">
        <v>16639</v>
      </c>
      <c r="T48" s="52">
        <v>10433</v>
      </c>
      <c r="U48" s="52">
        <v>10767</v>
      </c>
      <c r="V48" s="52">
        <v>19441</v>
      </c>
      <c r="W48" s="52">
        <v>21703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416</v>
      </c>
      <c r="D50" s="52">
        <v>524</v>
      </c>
      <c r="E50" s="52">
        <v>513</v>
      </c>
      <c r="F50" s="52">
        <v>603</v>
      </c>
      <c r="G50" s="52">
        <v>756</v>
      </c>
      <c r="H50" s="52">
        <v>1109</v>
      </c>
      <c r="I50" s="52">
        <v>789</v>
      </c>
      <c r="J50" s="52">
        <v>1140</v>
      </c>
      <c r="K50" s="52">
        <v>813</v>
      </c>
      <c r="L50" s="52">
        <v>933</v>
      </c>
      <c r="M50" s="52">
        <v>1387</v>
      </c>
      <c r="N50" s="52">
        <v>1883</v>
      </c>
      <c r="O50" s="52">
        <v>676</v>
      </c>
      <c r="P50" s="52">
        <v>0</v>
      </c>
      <c r="Q50" s="52">
        <v>1048</v>
      </c>
      <c r="R50" s="52">
        <v>925</v>
      </c>
      <c r="S50" s="52">
        <v>1203</v>
      </c>
      <c r="T50" s="52">
        <v>2602</v>
      </c>
      <c r="U50" s="52">
        <v>2894</v>
      </c>
      <c r="V50" s="52">
        <v>1665</v>
      </c>
      <c r="W50" s="52">
        <v>1672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66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93</v>
      </c>
      <c r="J51" s="52">
        <v>79</v>
      </c>
      <c r="K51" s="52">
        <v>47</v>
      </c>
      <c r="L51" s="52">
        <v>99</v>
      </c>
      <c r="M51" s="52">
        <v>42</v>
      </c>
      <c r="N51" s="52">
        <v>268</v>
      </c>
      <c r="O51" s="52">
        <v>1432</v>
      </c>
      <c r="P51" s="52">
        <v>88</v>
      </c>
      <c r="Q51" s="52">
        <v>0</v>
      </c>
      <c r="R51" s="52">
        <v>0</v>
      </c>
      <c r="S51" s="52">
        <v>0</v>
      </c>
      <c r="T51" s="52">
        <v>0</v>
      </c>
      <c r="U51" s="52">
        <v>112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214</v>
      </c>
      <c r="D54" s="52">
        <v>0</v>
      </c>
      <c r="E54" s="52">
        <v>0</v>
      </c>
      <c r="F54" s="52">
        <v>0</v>
      </c>
      <c r="G54" s="52">
        <v>0</v>
      </c>
      <c r="H54" s="52">
        <v>325</v>
      </c>
      <c r="I54" s="52">
        <v>0</v>
      </c>
      <c r="J54" s="52">
        <v>0</v>
      </c>
      <c r="K54" s="52">
        <v>42</v>
      </c>
      <c r="L54" s="52">
        <v>0</v>
      </c>
      <c r="M54" s="52">
        <v>0</v>
      </c>
      <c r="N54" s="52">
        <v>0</v>
      </c>
      <c r="O54" s="52">
        <v>2284</v>
      </c>
      <c r="P54" s="52">
        <v>1794</v>
      </c>
      <c r="Q54" s="52">
        <v>0</v>
      </c>
      <c r="R54" s="52">
        <v>0</v>
      </c>
      <c r="S54" s="52">
        <v>0</v>
      </c>
      <c r="T54" s="52">
        <v>0</v>
      </c>
      <c r="U54" s="52">
        <v>241</v>
      </c>
      <c r="V54" s="52">
        <v>66</v>
      </c>
      <c r="W54" s="52">
        <v>432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25907</v>
      </c>
      <c r="D55" s="52">
        <v>23747</v>
      </c>
      <c r="E55" s="52">
        <v>25184</v>
      </c>
      <c r="F55" s="52">
        <v>26306</v>
      </c>
      <c r="G55" s="52">
        <v>29656</v>
      </c>
      <c r="H55" s="52">
        <v>34956</v>
      </c>
      <c r="I55" s="52">
        <v>24086</v>
      </c>
      <c r="J55" s="52">
        <v>32364</v>
      </c>
      <c r="K55" s="52">
        <v>28578</v>
      </c>
      <c r="L55" s="52">
        <v>29578</v>
      </c>
      <c r="M55" s="52">
        <v>29615</v>
      </c>
      <c r="N55" s="52">
        <v>30820</v>
      </c>
      <c r="O55" s="52">
        <v>23680</v>
      </c>
      <c r="P55" s="52">
        <v>22327</v>
      </c>
      <c r="Q55" s="52">
        <v>20766</v>
      </c>
      <c r="R55" s="52">
        <v>21622</v>
      </c>
      <c r="S55" s="52">
        <v>19910</v>
      </c>
      <c r="T55" s="52">
        <v>10946</v>
      </c>
      <c r="U55" s="52">
        <v>15058</v>
      </c>
      <c r="V55" s="52">
        <v>19710</v>
      </c>
      <c r="W55" s="52">
        <v>20502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15134</v>
      </c>
      <c r="D59" s="52">
        <v>14747</v>
      </c>
      <c r="E59" s="52">
        <v>16447</v>
      </c>
      <c r="F59" s="52">
        <v>16469</v>
      </c>
      <c r="G59" s="52">
        <v>19588</v>
      </c>
      <c r="H59" s="52">
        <v>25304</v>
      </c>
      <c r="I59" s="52">
        <v>17187</v>
      </c>
      <c r="J59" s="52">
        <v>22662</v>
      </c>
      <c r="K59" s="52">
        <v>16854</v>
      </c>
      <c r="L59" s="52">
        <v>18978</v>
      </c>
      <c r="M59" s="52">
        <v>20001</v>
      </c>
      <c r="N59" s="52">
        <v>22620</v>
      </c>
      <c r="O59" s="52">
        <v>15339</v>
      </c>
      <c r="P59" s="52">
        <v>11228</v>
      </c>
      <c r="Q59" s="52">
        <v>12269</v>
      </c>
      <c r="R59" s="52">
        <v>12991</v>
      </c>
      <c r="S59" s="52">
        <v>11947</v>
      </c>
      <c r="T59" s="52">
        <v>7226</v>
      </c>
      <c r="U59" s="52">
        <v>11213</v>
      </c>
      <c r="V59" s="52">
        <v>10929</v>
      </c>
      <c r="W59" s="52">
        <v>9183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12004</v>
      </c>
      <c r="D60" s="36">
        <v>10061</v>
      </c>
      <c r="E60" s="36">
        <v>9799</v>
      </c>
      <c r="F60" s="36">
        <v>11023</v>
      </c>
      <c r="G60" s="36">
        <v>11482</v>
      </c>
      <c r="H60" s="36">
        <v>11857</v>
      </c>
      <c r="I60" s="36">
        <v>8100</v>
      </c>
      <c r="J60" s="36">
        <v>10987</v>
      </c>
      <c r="K60" s="36">
        <v>12758</v>
      </c>
      <c r="L60" s="36">
        <v>11768</v>
      </c>
      <c r="M60" s="36">
        <v>11217</v>
      </c>
      <c r="N60" s="36">
        <v>10562</v>
      </c>
      <c r="O60" s="36">
        <v>13198</v>
      </c>
      <c r="P60" s="36">
        <v>13500</v>
      </c>
      <c r="Q60" s="36">
        <v>10380</v>
      </c>
      <c r="R60" s="36">
        <v>10440</v>
      </c>
      <c r="S60" s="36">
        <v>10010</v>
      </c>
      <c r="T60" s="36">
        <v>7290</v>
      </c>
      <c r="U60" s="36">
        <v>8221</v>
      </c>
      <c r="V60" s="36">
        <v>11652</v>
      </c>
      <c r="W60" s="36">
        <v>14423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601</v>
      </c>
      <c r="D83" s="52">
        <v>797</v>
      </c>
      <c r="E83" s="52">
        <v>988</v>
      </c>
      <c r="F83" s="52">
        <v>1579</v>
      </c>
      <c r="G83" s="52">
        <v>2224</v>
      </c>
      <c r="H83" s="52">
        <v>3226</v>
      </c>
      <c r="I83" s="52">
        <v>4977</v>
      </c>
      <c r="J83" s="52">
        <v>6074</v>
      </c>
      <c r="K83" s="52">
        <v>4352</v>
      </c>
      <c r="L83" s="52">
        <v>1532</v>
      </c>
      <c r="M83" s="52">
        <v>2579</v>
      </c>
      <c r="N83" s="52">
        <v>3226</v>
      </c>
      <c r="O83" s="52">
        <v>3808</v>
      </c>
      <c r="P83" s="52">
        <v>2839</v>
      </c>
      <c r="Q83" s="52">
        <v>6424</v>
      </c>
      <c r="R83" s="52">
        <v>6503</v>
      </c>
      <c r="S83" s="52">
        <v>7010</v>
      </c>
      <c r="T83" s="52">
        <v>3982</v>
      </c>
      <c r="U83" s="52">
        <v>2252</v>
      </c>
      <c r="V83" s="52">
        <v>2634</v>
      </c>
      <c r="W83" s="52">
        <v>4031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318</v>
      </c>
      <c r="D86" s="52">
        <v>347</v>
      </c>
      <c r="E86" s="52">
        <v>855</v>
      </c>
      <c r="F86" s="52">
        <v>1333</v>
      </c>
      <c r="G86" s="52">
        <v>2552</v>
      </c>
      <c r="H86" s="52">
        <v>3436</v>
      </c>
      <c r="I86" s="52">
        <v>5542</v>
      </c>
      <c r="J86" s="52">
        <v>5989</v>
      </c>
      <c r="K86" s="52">
        <v>6130</v>
      </c>
      <c r="L86" s="52">
        <v>4760</v>
      </c>
      <c r="M86" s="52">
        <v>3710</v>
      </c>
      <c r="N86" s="52">
        <v>4568</v>
      </c>
      <c r="O86" s="52">
        <v>4746</v>
      </c>
      <c r="P86" s="52">
        <v>4202</v>
      </c>
      <c r="Q86" s="52">
        <v>5946</v>
      </c>
      <c r="R86" s="52">
        <v>8830</v>
      </c>
      <c r="S86" s="52">
        <v>8648</v>
      </c>
      <c r="T86" s="52">
        <v>6144</v>
      </c>
      <c r="U86" s="52">
        <v>5340</v>
      </c>
      <c r="V86" s="52">
        <v>6303</v>
      </c>
      <c r="W86" s="52">
        <v>6430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</v>
      </c>
      <c r="D88" s="52">
        <v>12</v>
      </c>
      <c r="E88" s="52">
        <v>14</v>
      </c>
      <c r="F88" s="52">
        <v>22</v>
      </c>
      <c r="G88" s="52">
        <v>33</v>
      </c>
      <c r="H88" s="52">
        <v>48</v>
      </c>
      <c r="I88" s="52">
        <v>71</v>
      </c>
      <c r="J88" s="52">
        <v>89</v>
      </c>
      <c r="K88" s="52">
        <v>61</v>
      </c>
      <c r="L88" s="52">
        <v>25</v>
      </c>
      <c r="M88" s="52">
        <v>29</v>
      </c>
      <c r="N88" s="52">
        <v>44</v>
      </c>
      <c r="O88" s="52">
        <v>0</v>
      </c>
      <c r="P88" s="52">
        <v>0</v>
      </c>
      <c r="Q88" s="52">
        <v>51</v>
      </c>
      <c r="R88" s="52">
        <v>19</v>
      </c>
      <c r="S88" s="52">
        <v>35</v>
      </c>
      <c r="T88" s="52">
        <v>59</v>
      </c>
      <c r="U88" s="52">
        <v>47</v>
      </c>
      <c r="V88" s="52">
        <v>56</v>
      </c>
      <c r="W88" s="52">
        <v>72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1</v>
      </c>
      <c r="D89" s="52">
        <v>0</v>
      </c>
      <c r="E89" s="52">
        <v>0</v>
      </c>
      <c r="F89" s="52">
        <v>0</v>
      </c>
      <c r="G89" s="52">
        <v>1</v>
      </c>
      <c r="H89" s="52">
        <v>0</v>
      </c>
      <c r="I89" s="52">
        <v>4</v>
      </c>
      <c r="J89" s="52">
        <v>5</v>
      </c>
      <c r="K89" s="52">
        <v>7</v>
      </c>
      <c r="L89" s="52">
        <v>0</v>
      </c>
      <c r="M89" s="52">
        <v>0</v>
      </c>
      <c r="N89" s="52">
        <v>10</v>
      </c>
      <c r="O89" s="52">
        <v>68</v>
      </c>
      <c r="P89" s="52">
        <v>9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54</v>
      </c>
      <c r="D92" s="52">
        <v>44</v>
      </c>
      <c r="E92" s="52">
        <v>53</v>
      </c>
      <c r="F92" s="52">
        <v>73</v>
      </c>
      <c r="G92" s="52">
        <v>115</v>
      </c>
      <c r="H92" s="52">
        <v>253</v>
      </c>
      <c r="I92" s="52">
        <v>157</v>
      </c>
      <c r="J92" s="52">
        <v>197</v>
      </c>
      <c r="K92" s="52">
        <v>180</v>
      </c>
      <c r="L92" s="52">
        <v>105</v>
      </c>
      <c r="M92" s="52">
        <v>161</v>
      </c>
      <c r="N92" s="52">
        <v>237</v>
      </c>
      <c r="O92" s="52">
        <v>102</v>
      </c>
      <c r="P92" s="52">
        <v>0</v>
      </c>
      <c r="Q92" s="52">
        <v>662</v>
      </c>
      <c r="R92" s="52">
        <v>330</v>
      </c>
      <c r="S92" s="52">
        <v>283</v>
      </c>
      <c r="T92" s="52">
        <v>164</v>
      </c>
      <c r="U92" s="52">
        <v>203</v>
      </c>
      <c r="V92" s="52">
        <v>206</v>
      </c>
      <c r="W92" s="52">
        <v>114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7</v>
      </c>
      <c r="D93" s="52">
        <v>0</v>
      </c>
      <c r="E93" s="52">
        <v>0</v>
      </c>
      <c r="F93" s="52">
        <v>0</v>
      </c>
      <c r="G93" s="52">
        <v>0</v>
      </c>
      <c r="H93" s="52">
        <v>18</v>
      </c>
      <c r="I93" s="52">
        <v>19</v>
      </c>
      <c r="J93" s="52">
        <v>18</v>
      </c>
      <c r="K93" s="52">
        <v>9</v>
      </c>
      <c r="L93" s="52">
        <v>2</v>
      </c>
      <c r="M93" s="52">
        <v>2</v>
      </c>
      <c r="N93" s="52">
        <v>29</v>
      </c>
      <c r="O93" s="52">
        <v>219</v>
      </c>
      <c r="P93" s="52">
        <v>100</v>
      </c>
      <c r="Q93" s="52">
        <v>0</v>
      </c>
      <c r="R93" s="52">
        <v>0</v>
      </c>
      <c r="S93" s="52">
        <v>0</v>
      </c>
      <c r="T93" s="52">
        <v>0</v>
      </c>
      <c r="U93" s="52">
        <v>1</v>
      </c>
      <c r="V93" s="52">
        <v>30</v>
      </c>
      <c r="W93" s="52">
        <v>159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7</v>
      </c>
      <c r="D96" s="52">
        <v>0</v>
      </c>
      <c r="E96" s="52">
        <v>0</v>
      </c>
      <c r="F96" s="52">
        <v>0</v>
      </c>
      <c r="G96" s="52">
        <v>0</v>
      </c>
      <c r="H96" s="52">
        <v>30</v>
      </c>
      <c r="I96" s="52">
        <v>0</v>
      </c>
      <c r="J96" s="52">
        <v>0</v>
      </c>
      <c r="K96" s="52">
        <v>6</v>
      </c>
      <c r="L96" s="52">
        <v>0</v>
      </c>
      <c r="M96" s="52">
        <v>0</v>
      </c>
      <c r="N96" s="52">
        <v>0</v>
      </c>
      <c r="O96" s="52">
        <v>578</v>
      </c>
      <c r="P96" s="52">
        <v>474</v>
      </c>
      <c r="Q96" s="52">
        <v>0</v>
      </c>
      <c r="R96" s="52">
        <v>0</v>
      </c>
      <c r="S96" s="52">
        <v>0</v>
      </c>
      <c r="T96" s="52">
        <v>0</v>
      </c>
      <c r="U96" s="52">
        <v>75</v>
      </c>
      <c r="V96" s="52">
        <v>16</v>
      </c>
      <c r="W96" s="52">
        <v>166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873</v>
      </c>
      <c r="D97" s="52">
        <v>1087</v>
      </c>
      <c r="E97" s="52">
        <v>1277</v>
      </c>
      <c r="F97" s="52">
        <v>1877</v>
      </c>
      <c r="G97" s="52">
        <v>2538</v>
      </c>
      <c r="H97" s="52">
        <v>3474</v>
      </c>
      <c r="I97" s="52">
        <v>5127</v>
      </c>
      <c r="J97" s="52">
        <v>6344</v>
      </c>
      <c r="K97" s="52">
        <v>5084</v>
      </c>
      <c r="L97" s="52">
        <v>2782</v>
      </c>
      <c r="M97" s="52">
        <v>4284</v>
      </c>
      <c r="N97" s="52">
        <v>5455</v>
      </c>
      <c r="O97" s="52">
        <v>6010</v>
      </c>
      <c r="P97" s="52">
        <v>5946</v>
      </c>
      <c r="Q97" s="52">
        <v>9812</v>
      </c>
      <c r="R97" s="52">
        <v>9935</v>
      </c>
      <c r="S97" s="52">
        <v>9615</v>
      </c>
      <c r="T97" s="52">
        <v>6343</v>
      </c>
      <c r="U97" s="52">
        <v>5239</v>
      </c>
      <c r="V97" s="52">
        <v>6290</v>
      </c>
      <c r="W97" s="52">
        <v>8009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529</v>
      </c>
      <c r="D102" s="52">
        <v>680</v>
      </c>
      <c r="E102" s="52">
        <v>846</v>
      </c>
      <c r="F102" s="52">
        <v>1186</v>
      </c>
      <c r="G102" s="52">
        <v>1699</v>
      </c>
      <c r="H102" s="52">
        <v>2601</v>
      </c>
      <c r="I102" s="52">
        <v>3660</v>
      </c>
      <c r="J102" s="52">
        <v>4479</v>
      </c>
      <c r="K102" s="52">
        <v>3048</v>
      </c>
      <c r="L102" s="52">
        <v>1810</v>
      </c>
      <c r="M102" s="52">
        <v>2888</v>
      </c>
      <c r="N102" s="52">
        <v>3950</v>
      </c>
      <c r="O102" s="52">
        <v>3775</v>
      </c>
      <c r="P102" s="52">
        <v>2969</v>
      </c>
      <c r="Q102" s="52">
        <v>5744</v>
      </c>
      <c r="R102" s="52">
        <v>5729</v>
      </c>
      <c r="S102" s="52">
        <v>5428</v>
      </c>
      <c r="T102" s="52">
        <v>3269</v>
      </c>
      <c r="U102" s="52">
        <v>3241</v>
      </c>
      <c r="V102" s="52">
        <v>3207</v>
      </c>
      <c r="W102" s="52">
        <v>3321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420</v>
      </c>
      <c r="D103" s="36">
        <v>463</v>
      </c>
      <c r="E103" s="36">
        <v>502</v>
      </c>
      <c r="F103" s="36">
        <v>793</v>
      </c>
      <c r="G103" s="36">
        <v>995</v>
      </c>
      <c r="H103" s="36">
        <v>1222</v>
      </c>
      <c r="I103" s="36">
        <v>1723</v>
      </c>
      <c r="J103" s="36">
        <v>2173</v>
      </c>
      <c r="K103" s="36">
        <v>2307</v>
      </c>
      <c r="L103" s="36">
        <v>1120</v>
      </c>
      <c r="M103" s="36">
        <v>1612</v>
      </c>
      <c r="N103" s="36">
        <v>1848</v>
      </c>
      <c r="O103" s="36">
        <v>3240</v>
      </c>
      <c r="P103" s="36">
        <v>3575</v>
      </c>
      <c r="Q103" s="36">
        <v>4850</v>
      </c>
      <c r="R103" s="36">
        <v>4590</v>
      </c>
      <c r="S103" s="36">
        <v>4553</v>
      </c>
      <c r="T103" s="36">
        <v>3323</v>
      </c>
      <c r="U103" s="36">
        <v>2380</v>
      </c>
      <c r="V103" s="36">
        <v>3432</v>
      </c>
      <c r="W103" s="36">
        <v>5224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53</v>
      </c>
      <c r="D145" s="52">
        <v>116</v>
      </c>
      <c r="E145" s="52">
        <v>119</v>
      </c>
      <c r="F145" s="52">
        <v>127</v>
      </c>
      <c r="G145" s="52">
        <v>236</v>
      </c>
      <c r="H145" s="52">
        <v>428</v>
      </c>
      <c r="I145" s="52">
        <v>648</v>
      </c>
      <c r="J145" s="52">
        <v>1031</v>
      </c>
      <c r="K145" s="52">
        <v>1435</v>
      </c>
      <c r="L145" s="52">
        <v>2568</v>
      </c>
      <c r="M145" s="52">
        <v>2459</v>
      </c>
      <c r="N145" s="52">
        <v>2960</v>
      </c>
      <c r="O145" s="52">
        <v>2015</v>
      </c>
      <c r="P145" s="52">
        <v>1028</v>
      </c>
      <c r="Q145" s="52">
        <v>1030</v>
      </c>
      <c r="R145" s="52">
        <v>3878</v>
      </c>
      <c r="S145" s="52">
        <v>12530</v>
      </c>
      <c r="T145" s="52">
        <v>26172</v>
      </c>
      <c r="U145" s="52">
        <v>13309</v>
      </c>
      <c r="V145" s="52">
        <v>7431</v>
      </c>
      <c r="W145" s="52">
        <v>4644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46</v>
      </c>
      <c r="D147" s="52">
        <v>141</v>
      </c>
      <c r="E147" s="52">
        <v>129</v>
      </c>
      <c r="F147" s="52">
        <v>241</v>
      </c>
      <c r="G147" s="52">
        <v>433</v>
      </c>
      <c r="H147" s="52">
        <v>430</v>
      </c>
      <c r="I147" s="52">
        <v>804</v>
      </c>
      <c r="J147" s="52">
        <v>1532</v>
      </c>
      <c r="K147" s="52">
        <v>1543</v>
      </c>
      <c r="L147" s="52">
        <v>2942</v>
      </c>
      <c r="M147" s="52">
        <v>2808</v>
      </c>
      <c r="N147" s="52">
        <v>3739</v>
      </c>
      <c r="O147" s="52">
        <v>2562</v>
      </c>
      <c r="P147" s="52">
        <v>2261</v>
      </c>
      <c r="Q147" s="52">
        <v>2696</v>
      </c>
      <c r="R147" s="52">
        <v>6258</v>
      </c>
      <c r="S147" s="52">
        <v>15860</v>
      </c>
      <c r="T147" s="52">
        <v>29041</v>
      </c>
      <c r="U147" s="52">
        <v>21625</v>
      </c>
      <c r="V147" s="52">
        <v>13146</v>
      </c>
      <c r="W147" s="52">
        <v>8033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5</v>
      </c>
      <c r="D149" s="52">
        <v>5</v>
      </c>
      <c r="E149" s="52">
        <v>5</v>
      </c>
      <c r="F149" s="52">
        <v>5</v>
      </c>
      <c r="G149" s="52">
        <v>11</v>
      </c>
      <c r="H149" s="52">
        <v>30</v>
      </c>
      <c r="I149" s="52">
        <v>19</v>
      </c>
      <c r="J149" s="52">
        <v>30</v>
      </c>
      <c r="K149" s="52">
        <v>47</v>
      </c>
      <c r="L149" s="52">
        <v>93</v>
      </c>
      <c r="M149" s="52">
        <v>100</v>
      </c>
      <c r="N149" s="52">
        <v>143</v>
      </c>
      <c r="O149" s="52">
        <v>41</v>
      </c>
      <c r="P149" s="52">
        <v>0</v>
      </c>
      <c r="Q149" s="52">
        <v>137</v>
      </c>
      <c r="R149" s="52">
        <v>175</v>
      </c>
      <c r="S149" s="52">
        <v>420</v>
      </c>
      <c r="T149" s="52">
        <v>758</v>
      </c>
      <c r="U149" s="52">
        <v>568</v>
      </c>
      <c r="V149" s="52">
        <v>310</v>
      </c>
      <c r="W149" s="52">
        <v>102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2</v>
      </c>
      <c r="I150" s="52">
        <v>2</v>
      </c>
      <c r="J150" s="52">
        <v>3</v>
      </c>
      <c r="K150" s="52">
        <v>3</v>
      </c>
      <c r="L150" s="52">
        <v>4</v>
      </c>
      <c r="M150" s="52">
        <v>2</v>
      </c>
      <c r="N150" s="52">
        <v>15</v>
      </c>
      <c r="O150" s="52">
        <v>82</v>
      </c>
      <c r="P150" s="52">
        <v>28</v>
      </c>
      <c r="Q150" s="52">
        <v>0</v>
      </c>
      <c r="R150" s="52">
        <v>0</v>
      </c>
      <c r="S150" s="52">
        <v>0</v>
      </c>
      <c r="T150" s="52">
        <v>0</v>
      </c>
      <c r="U150" s="52">
        <v>15</v>
      </c>
      <c r="V150" s="52">
        <v>52</v>
      </c>
      <c r="W150" s="52">
        <v>151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3</v>
      </c>
      <c r="I153" s="52">
        <v>0</v>
      </c>
      <c r="J153" s="52">
        <v>0</v>
      </c>
      <c r="K153" s="52">
        <v>2</v>
      </c>
      <c r="L153" s="52">
        <v>0</v>
      </c>
      <c r="M153" s="52">
        <v>0</v>
      </c>
      <c r="N153" s="52">
        <v>0</v>
      </c>
      <c r="O153" s="52">
        <v>216</v>
      </c>
      <c r="P153" s="52">
        <v>134</v>
      </c>
      <c r="Q153" s="52">
        <v>0</v>
      </c>
      <c r="R153" s="52">
        <v>0</v>
      </c>
      <c r="S153" s="52">
        <v>0</v>
      </c>
      <c r="T153" s="52">
        <v>0</v>
      </c>
      <c r="U153" s="52">
        <v>237</v>
      </c>
      <c r="V153" s="52">
        <v>31</v>
      </c>
      <c r="W153" s="52">
        <v>149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70</v>
      </c>
      <c r="D154" s="52">
        <v>133</v>
      </c>
      <c r="E154" s="52">
        <v>136</v>
      </c>
      <c r="F154" s="52">
        <v>152</v>
      </c>
      <c r="G154" s="52">
        <v>261</v>
      </c>
      <c r="H154" s="52">
        <v>436</v>
      </c>
      <c r="I154" s="52">
        <v>665</v>
      </c>
      <c r="J154" s="52">
        <v>1062</v>
      </c>
      <c r="K154" s="52">
        <v>1493</v>
      </c>
      <c r="L154" s="52">
        <v>2636</v>
      </c>
      <c r="M154" s="52">
        <v>2600</v>
      </c>
      <c r="N154" s="52">
        <v>3176</v>
      </c>
      <c r="O154" s="52">
        <v>2277</v>
      </c>
      <c r="P154" s="52">
        <v>1706</v>
      </c>
      <c r="Q154" s="52">
        <v>2123</v>
      </c>
      <c r="R154" s="52">
        <v>5284</v>
      </c>
      <c r="S154" s="52">
        <v>14009</v>
      </c>
      <c r="T154" s="52">
        <v>27619</v>
      </c>
      <c r="U154" s="52">
        <v>14733</v>
      </c>
      <c r="V154" s="52">
        <v>9710</v>
      </c>
      <c r="W154" s="52">
        <v>7549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41</v>
      </c>
      <c r="D158" s="52">
        <v>83</v>
      </c>
      <c r="E158" s="52">
        <v>88</v>
      </c>
      <c r="F158" s="52">
        <v>95</v>
      </c>
      <c r="G158" s="52">
        <v>171</v>
      </c>
      <c r="H158" s="52">
        <v>320</v>
      </c>
      <c r="I158" s="52">
        <v>466</v>
      </c>
      <c r="J158" s="52">
        <v>738</v>
      </c>
      <c r="K158" s="52">
        <v>877</v>
      </c>
      <c r="L158" s="52">
        <v>1686</v>
      </c>
      <c r="M158" s="52">
        <v>1731</v>
      </c>
      <c r="N158" s="52">
        <v>2272</v>
      </c>
      <c r="O158" s="52">
        <v>1402</v>
      </c>
      <c r="P158" s="52">
        <v>842</v>
      </c>
      <c r="Q158" s="52">
        <v>1232</v>
      </c>
      <c r="R158" s="52">
        <v>3044</v>
      </c>
      <c r="S158" s="52">
        <v>7857</v>
      </c>
      <c r="T158" s="52">
        <v>14163</v>
      </c>
      <c r="U158" s="52">
        <v>8978</v>
      </c>
      <c r="V158" s="52">
        <v>4873</v>
      </c>
      <c r="W158" s="52">
        <v>3082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34</v>
      </c>
      <c r="D159" s="36">
        <v>57</v>
      </c>
      <c r="E159" s="36">
        <v>52</v>
      </c>
      <c r="F159" s="36">
        <v>63</v>
      </c>
      <c r="G159" s="36">
        <v>99</v>
      </c>
      <c r="H159" s="36">
        <v>152</v>
      </c>
      <c r="I159" s="36">
        <v>222</v>
      </c>
      <c r="J159" s="36">
        <v>358</v>
      </c>
      <c r="K159" s="36">
        <v>662</v>
      </c>
      <c r="L159" s="36">
        <v>1051</v>
      </c>
      <c r="M159" s="36">
        <v>968</v>
      </c>
      <c r="N159" s="36">
        <v>1059</v>
      </c>
      <c r="O159" s="36">
        <v>1200</v>
      </c>
      <c r="P159" s="36">
        <v>1036</v>
      </c>
      <c r="Q159" s="36">
        <v>1025</v>
      </c>
      <c r="R159" s="36">
        <v>2428</v>
      </c>
      <c r="S159" s="36">
        <v>6578</v>
      </c>
      <c r="T159" s="36">
        <v>14218</v>
      </c>
      <c r="U159" s="36">
        <v>6594</v>
      </c>
      <c r="V159" s="36">
        <v>5212</v>
      </c>
      <c r="W159" s="36">
        <v>4853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1833</v>
      </c>
      <c r="D163" s="52">
        <v>2805</v>
      </c>
      <c r="E163" s="52">
        <v>2619</v>
      </c>
      <c r="F163" s="52">
        <v>2866</v>
      </c>
      <c r="G163" s="52">
        <v>3089</v>
      </c>
      <c r="H163" s="52">
        <v>3335</v>
      </c>
      <c r="I163" s="52">
        <v>796</v>
      </c>
      <c r="J163" s="52">
        <v>926</v>
      </c>
      <c r="K163" s="52">
        <v>1672</v>
      </c>
      <c r="L163" s="52">
        <v>0</v>
      </c>
      <c r="M163" s="52">
        <v>1117</v>
      </c>
      <c r="N163" s="52">
        <v>990</v>
      </c>
      <c r="O163" s="52">
        <v>2449</v>
      </c>
      <c r="P163" s="52">
        <v>3221</v>
      </c>
      <c r="Q163" s="52">
        <v>3909</v>
      </c>
      <c r="R163" s="52">
        <v>4614</v>
      </c>
      <c r="S163" s="52">
        <v>4764</v>
      </c>
      <c r="T163" s="52">
        <v>5336</v>
      </c>
      <c r="U163" s="52">
        <v>7389</v>
      </c>
      <c r="V163" s="52">
        <v>7472</v>
      </c>
      <c r="W163" s="52">
        <v>4098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806</v>
      </c>
      <c r="D165" s="52">
        <v>2648</v>
      </c>
      <c r="E165" s="52">
        <v>3161</v>
      </c>
      <c r="F165" s="52">
        <v>4382</v>
      </c>
      <c r="G165" s="52">
        <v>7679</v>
      </c>
      <c r="H165" s="52">
        <v>6730</v>
      </c>
      <c r="I165" s="52">
        <v>1621</v>
      </c>
      <c r="J165" s="52">
        <v>1403</v>
      </c>
      <c r="K165" s="52">
        <v>2444</v>
      </c>
      <c r="L165" s="52">
        <v>2586</v>
      </c>
      <c r="M165" s="52">
        <v>4514</v>
      </c>
      <c r="N165" s="52">
        <v>4011</v>
      </c>
      <c r="O165" s="52">
        <v>5530</v>
      </c>
      <c r="P165" s="52">
        <v>5103</v>
      </c>
      <c r="Q165" s="52">
        <v>5118</v>
      </c>
      <c r="R165" s="52">
        <v>5961</v>
      </c>
      <c r="S165" s="52">
        <v>6124</v>
      </c>
      <c r="T165" s="52">
        <v>5907</v>
      </c>
      <c r="U165" s="52">
        <v>11810</v>
      </c>
      <c r="V165" s="52">
        <v>11325</v>
      </c>
      <c r="W165" s="52">
        <v>7586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140</v>
      </c>
      <c r="D167" s="52">
        <v>131</v>
      </c>
      <c r="E167" s="52">
        <v>129</v>
      </c>
      <c r="F167" s="52">
        <v>135</v>
      </c>
      <c r="G167" s="52">
        <v>173</v>
      </c>
      <c r="H167" s="52">
        <v>304</v>
      </c>
      <c r="I167" s="52">
        <v>55</v>
      </c>
      <c r="J167" s="52">
        <v>71</v>
      </c>
      <c r="K167" s="52">
        <v>132</v>
      </c>
      <c r="L167" s="52">
        <v>64</v>
      </c>
      <c r="M167" s="52">
        <v>140</v>
      </c>
      <c r="N167" s="52">
        <v>141</v>
      </c>
      <c r="O167" s="52">
        <v>68</v>
      </c>
      <c r="P167" s="52">
        <v>0</v>
      </c>
      <c r="Q167" s="52">
        <v>311</v>
      </c>
      <c r="R167" s="52">
        <v>185</v>
      </c>
      <c r="S167" s="52">
        <v>174</v>
      </c>
      <c r="T167" s="52">
        <v>168</v>
      </c>
      <c r="U167" s="52">
        <v>350</v>
      </c>
      <c r="V167" s="52">
        <v>306</v>
      </c>
      <c r="W167" s="52">
        <v>96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20</v>
      </c>
      <c r="D168" s="52">
        <v>0</v>
      </c>
      <c r="E168" s="52">
        <v>0</v>
      </c>
      <c r="F168" s="52">
        <v>0</v>
      </c>
      <c r="G168" s="52">
        <v>0</v>
      </c>
      <c r="H168" s="52">
        <v>23</v>
      </c>
      <c r="I168" s="52">
        <v>8</v>
      </c>
      <c r="J168" s="52">
        <v>7</v>
      </c>
      <c r="K168" s="52">
        <v>6</v>
      </c>
      <c r="L168" s="52">
        <v>2</v>
      </c>
      <c r="M168" s="52">
        <v>0</v>
      </c>
      <c r="N168" s="52">
        <v>18</v>
      </c>
      <c r="O168" s="52">
        <v>147</v>
      </c>
      <c r="P168" s="52">
        <v>77</v>
      </c>
      <c r="Q168" s="52">
        <v>0</v>
      </c>
      <c r="R168" s="52">
        <v>0</v>
      </c>
      <c r="S168" s="52">
        <v>0</v>
      </c>
      <c r="T168" s="52">
        <v>0</v>
      </c>
      <c r="U168" s="52">
        <v>9</v>
      </c>
      <c r="V168" s="52">
        <v>50</v>
      </c>
      <c r="W168" s="52">
        <v>136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18</v>
      </c>
      <c r="D171" s="52">
        <v>0</v>
      </c>
      <c r="E171" s="52">
        <v>0</v>
      </c>
      <c r="F171" s="52">
        <v>0</v>
      </c>
      <c r="G171" s="52">
        <v>0</v>
      </c>
      <c r="H171" s="52">
        <v>37</v>
      </c>
      <c r="I171" s="52">
        <v>0</v>
      </c>
      <c r="J171" s="52">
        <v>0</v>
      </c>
      <c r="K171" s="52">
        <v>2</v>
      </c>
      <c r="L171" s="52">
        <v>0</v>
      </c>
      <c r="M171" s="52">
        <v>0</v>
      </c>
      <c r="N171" s="52">
        <v>0</v>
      </c>
      <c r="O171" s="52">
        <v>384</v>
      </c>
      <c r="P171" s="52">
        <v>359</v>
      </c>
      <c r="Q171" s="52">
        <v>0</v>
      </c>
      <c r="R171" s="52">
        <v>0</v>
      </c>
      <c r="S171" s="52">
        <v>0</v>
      </c>
      <c r="T171" s="52">
        <v>0</v>
      </c>
      <c r="U171" s="52">
        <v>140</v>
      </c>
      <c r="V171" s="52">
        <v>30</v>
      </c>
      <c r="W171" s="52">
        <v>141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2244</v>
      </c>
      <c r="D172" s="52">
        <v>3264</v>
      </c>
      <c r="E172" s="52">
        <v>3114</v>
      </c>
      <c r="F172" s="52">
        <v>3442</v>
      </c>
      <c r="G172" s="52">
        <v>3825</v>
      </c>
      <c r="H172" s="52">
        <v>4191</v>
      </c>
      <c r="I172" s="52">
        <v>1760</v>
      </c>
      <c r="J172" s="52">
        <v>2305</v>
      </c>
      <c r="K172" s="52">
        <v>3750</v>
      </c>
      <c r="L172" s="52">
        <v>1732</v>
      </c>
      <c r="M172" s="52">
        <v>3690</v>
      </c>
      <c r="N172" s="52">
        <v>3275</v>
      </c>
      <c r="O172" s="52">
        <v>3993</v>
      </c>
      <c r="P172" s="52">
        <v>4486</v>
      </c>
      <c r="Q172" s="52">
        <v>4652</v>
      </c>
      <c r="R172" s="52">
        <v>5569</v>
      </c>
      <c r="S172" s="52">
        <v>5851</v>
      </c>
      <c r="T172" s="52">
        <v>6389</v>
      </c>
      <c r="U172" s="52">
        <v>8933</v>
      </c>
      <c r="V172" s="52">
        <v>9561</v>
      </c>
      <c r="W172" s="52">
        <v>6945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1351</v>
      </c>
      <c r="D176" s="52">
        <v>2020</v>
      </c>
      <c r="E176" s="52">
        <v>2032</v>
      </c>
      <c r="F176" s="52">
        <v>2146</v>
      </c>
      <c r="G176" s="52">
        <v>2515</v>
      </c>
      <c r="H176" s="52">
        <v>3109</v>
      </c>
      <c r="I176" s="52">
        <v>1235</v>
      </c>
      <c r="J176" s="52">
        <v>1599</v>
      </c>
      <c r="K176" s="52">
        <v>2225</v>
      </c>
      <c r="L176" s="52">
        <v>1111</v>
      </c>
      <c r="M176" s="52">
        <v>2463</v>
      </c>
      <c r="N176" s="52">
        <v>2340</v>
      </c>
      <c r="O176" s="52">
        <v>2472</v>
      </c>
      <c r="P176" s="52">
        <v>2230</v>
      </c>
      <c r="Q176" s="52">
        <v>2699</v>
      </c>
      <c r="R176" s="52">
        <v>3198</v>
      </c>
      <c r="S176" s="52">
        <v>3284</v>
      </c>
      <c r="T176" s="52">
        <v>3259</v>
      </c>
      <c r="U176" s="52">
        <v>5442</v>
      </c>
      <c r="V176" s="52">
        <v>4806</v>
      </c>
      <c r="W176" s="52">
        <v>2834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1070</v>
      </c>
      <c r="D177" s="36">
        <v>1377</v>
      </c>
      <c r="E177" s="36">
        <v>1209</v>
      </c>
      <c r="F177" s="36">
        <v>1435</v>
      </c>
      <c r="G177" s="36">
        <v>1476</v>
      </c>
      <c r="H177" s="36">
        <v>1454</v>
      </c>
      <c r="I177" s="36">
        <v>583</v>
      </c>
      <c r="J177" s="36">
        <v>775</v>
      </c>
      <c r="K177" s="36">
        <v>1681</v>
      </c>
      <c r="L177" s="36">
        <v>686</v>
      </c>
      <c r="M177" s="36">
        <v>1374</v>
      </c>
      <c r="N177" s="36">
        <v>1096</v>
      </c>
      <c r="O177" s="36">
        <v>2121</v>
      </c>
      <c r="P177" s="36">
        <v>2688</v>
      </c>
      <c r="Q177" s="36">
        <v>2274</v>
      </c>
      <c r="R177" s="36">
        <v>2554</v>
      </c>
      <c r="S177" s="36">
        <v>2734</v>
      </c>
      <c r="T177" s="36">
        <v>3315</v>
      </c>
      <c r="U177" s="36">
        <v>3986</v>
      </c>
      <c r="V177" s="36">
        <v>5126</v>
      </c>
      <c r="W177" s="36">
        <v>4470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2096</v>
      </c>
      <c r="D26" s="52">
        <v>2925</v>
      </c>
      <c r="E26" s="52">
        <v>2571</v>
      </c>
      <c r="F26" s="52">
        <v>2349</v>
      </c>
      <c r="G26" s="52">
        <v>1349</v>
      </c>
      <c r="H26" s="52">
        <v>0</v>
      </c>
      <c r="I26" s="52">
        <v>0</v>
      </c>
      <c r="J26" s="52">
        <v>1800</v>
      </c>
      <c r="K26" s="52">
        <v>2514</v>
      </c>
      <c r="L26" s="52">
        <v>3770</v>
      </c>
      <c r="M26" s="52">
        <v>3909</v>
      </c>
      <c r="N26" s="52">
        <v>3479</v>
      </c>
      <c r="O26" s="52">
        <v>2166</v>
      </c>
      <c r="P26" s="52">
        <v>1155</v>
      </c>
      <c r="Q26" s="52">
        <v>138</v>
      </c>
      <c r="R26" s="52">
        <v>3</v>
      </c>
      <c r="S26" s="52">
        <v>0</v>
      </c>
      <c r="T26" s="52">
        <v>0</v>
      </c>
      <c r="U26" s="52">
        <v>0</v>
      </c>
      <c r="V26" s="52">
        <v>876</v>
      </c>
      <c r="W26" s="52">
        <v>1964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482</v>
      </c>
      <c r="E29" s="52">
        <v>1508</v>
      </c>
      <c r="F29" s="52">
        <v>1688</v>
      </c>
      <c r="G29" s="52">
        <v>1232</v>
      </c>
      <c r="H29" s="52">
        <v>0</v>
      </c>
      <c r="I29" s="52">
        <v>0</v>
      </c>
      <c r="J29" s="52">
        <v>988</v>
      </c>
      <c r="K29" s="52">
        <v>1114</v>
      </c>
      <c r="L29" s="52">
        <v>2148</v>
      </c>
      <c r="M29" s="52">
        <v>1926</v>
      </c>
      <c r="N29" s="52">
        <v>1624</v>
      </c>
      <c r="O29" s="52">
        <v>770</v>
      </c>
      <c r="P29" s="52">
        <v>299</v>
      </c>
      <c r="Q29" s="52">
        <v>38</v>
      </c>
      <c r="R29" s="52">
        <v>1</v>
      </c>
      <c r="S29" s="52">
        <v>0</v>
      </c>
      <c r="T29" s="52">
        <v>0</v>
      </c>
      <c r="U29" s="52">
        <v>0</v>
      </c>
      <c r="V29" s="52">
        <v>311</v>
      </c>
      <c r="W29" s="52">
        <v>691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122</v>
      </c>
      <c r="D31" s="52">
        <v>113</v>
      </c>
      <c r="E31" s="52">
        <v>103</v>
      </c>
      <c r="F31" s="52">
        <v>89</v>
      </c>
      <c r="G31" s="52">
        <v>58</v>
      </c>
      <c r="H31" s="52">
        <v>0</v>
      </c>
      <c r="I31" s="52">
        <v>0</v>
      </c>
      <c r="J31" s="52">
        <v>54</v>
      </c>
      <c r="K31" s="52">
        <v>85</v>
      </c>
      <c r="L31" s="52">
        <v>133</v>
      </c>
      <c r="M31" s="52">
        <v>144</v>
      </c>
      <c r="N31" s="52">
        <v>145</v>
      </c>
      <c r="O31" s="52">
        <v>32</v>
      </c>
      <c r="P31" s="52">
        <v>0</v>
      </c>
      <c r="Q31" s="52">
        <v>9</v>
      </c>
      <c r="R31" s="52">
        <v>0</v>
      </c>
      <c r="S31" s="52">
        <v>0</v>
      </c>
      <c r="T31" s="52">
        <v>0</v>
      </c>
      <c r="U31" s="52">
        <v>0</v>
      </c>
      <c r="V31" s="52">
        <v>27</v>
      </c>
      <c r="W31" s="52">
        <v>32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16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5</v>
      </c>
      <c r="K32" s="52">
        <v>5</v>
      </c>
      <c r="L32" s="52">
        <v>6</v>
      </c>
      <c r="M32" s="52">
        <v>2</v>
      </c>
      <c r="N32" s="52">
        <v>20</v>
      </c>
      <c r="O32" s="52">
        <v>70</v>
      </c>
      <c r="P32" s="52">
        <v>18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5</v>
      </c>
      <c r="W32" s="52">
        <v>33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16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4</v>
      </c>
      <c r="L35" s="52">
        <v>0</v>
      </c>
      <c r="M35" s="52">
        <v>0</v>
      </c>
      <c r="N35" s="52">
        <v>0</v>
      </c>
      <c r="O35" s="52">
        <v>182</v>
      </c>
      <c r="P35" s="52">
        <v>85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3</v>
      </c>
      <c r="W35" s="52">
        <v>40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1942</v>
      </c>
      <c r="D36" s="52">
        <v>2812</v>
      </c>
      <c r="E36" s="52">
        <v>2468</v>
      </c>
      <c r="F36" s="52">
        <v>2260</v>
      </c>
      <c r="G36" s="52">
        <v>1291</v>
      </c>
      <c r="H36" s="52">
        <v>0</v>
      </c>
      <c r="I36" s="52">
        <v>0</v>
      </c>
      <c r="J36" s="52">
        <v>1741</v>
      </c>
      <c r="K36" s="52">
        <v>2420</v>
      </c>
      <c r="L36" s="52">
        <v>3631</v>
      </c>
      <c r="M36" s="52">
        <v>3763</v>
      </c>
      <c r="N36" s="52">
        <v>3314</v>
      </c>
      <c r="O36" s="52">
        <v>1882</v>
      </c>
      <c r="P36" s="52">
        <v>1052</v>
      </c>
      <c r="Q36" s="52">
        <v>129</v>
      </c>
      <c r="R36" s="52">
        <v>3</v>
      </c>
      <c r="S36" s="52">
        <v>0</v>
      </c>
      <c r="T36" s="52">
        <v>0</v>
      </c>
      <c r="U36" s="52">
        <v>0</v>
      </c>
      <c r="V36" s="52">
        <v>841</v>
      </c>
      <c r="W36" s="52">
        <v>1859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1169</v>
      </c>
      <c r="D40" s="52">
        <v>1739</v>
      </c>
      <c r="E40" s="52">
        <v>1611</v>
      </c>
      <c r="F40" s="52">
        <v>1407</v>
      </c>
      <c r="G40" s="52">
        <v>850</v>
      </c>
      <c r="H40" s="52">
        <v>0</v>
      </c>
      <c r="I40" s="52">
        <v>0</v>
      </c>
      <c r="J40" s="52">
        <v>1212</v>
      </c>
      <c r="K40" s="52">
        <v>1430</v>
      </c>
      <c r="L40" s="52">
        <v>2327</v>
      </c>
      <c r="M40" s="52">
        <v>2505</v>
      </c>
      <c r="N40" s="52">
        <v>2371</v>
      </c>
      <c r="O40" s="52">
        <v>1164</v>
      </c>
      <c r="P40" s="52">
        <v>525</v>
      </c>
      <c r="Q40" s="52">
        <v>75</v>
      </c>
      <c r="R40" s="52">
        <v>2</v>
      </c>
      <c r="S40" s="52">
        <v>0</v>
      </c>
      <c r="T40" s="52">
        <v>0</v>
      </c>
      <c r="U40" s="52">
        <v>0</v>
      </c>
      <c r="V40" s="52">
        <v>425</v>
      </c>
      <c r="W40" s="52">
        <v>764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927</v>
      </c>
      <c r="D41" s="36">
        <v>1186</v>
      </c>
      <c r="E41" s="36">
        <v>960</v>
      </c>
      <c r="F41" s="36">
        <v>942</v>
      </c>
      <c r="G41" s="36">
        <v>499</v>
      </c>
      <c r="H41" s="36">
        <v>0</v>
      </c>
      <c r="I41" s="36">
        <v>0</v>
      </c>
      <c r="J41" s="36">
        <v>588</v>
      </c>
      <c r="K41" s="36">
        <v>1084</v>
      </c>
      <c r="L41" s="36">
        <v>1443</v>
      </c>
      <c r="M41" s="36">
        <v>1404</v>
      </c>
      <c r="N41" s="36">
        <v>1108</v>
      </c>
      <c r="O41" s="36">
        <v>1002</v>
      </c>
      <c r="P41" s="36">
        <v>630</v>
      </c>
      <c r="Q41" s="36">
        <v>63</v>
      </c>
      <c r="R41" s="36">
        <v>1</v>
      </c>
      <c r="S41" s="36">
        <v>0</v>
      </c>
      <c r="T41" s="36">
        <v>0</v>
      </c>
      <c r="U41" s="36">
        <v>0</v>
      </c>
      <c r="V41" s="36">
        <v>451</v>
      </c>
      <c r="W41" s="36">
        <v>1200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6966</v>
      </c>
      <c r="D45" s="52">
        <v>6073</v>
      </c>
      <c r="E45" s="52">
        <v>6729</v>
      </c>
      <c r="F45" s="52">
        <v>7096</v>
      </c>
      <c r="G45" s="52">
        <v>8197</v>
      </c>
      <c r="H45" s="52">
        <v>6700</v>
      </c>
      <c r="I45" s="52">
        <v>9797</v>
      </c>
      <c r="J45" s="52">
        <v>16577</v>
      </c>
      <c r="K45" s="52">
        <v>9028</v>
      </c>
      <c r="L45" s="52">
        <v>8725</v>
      </c>
      <c r="M45" s="52">
        <v>8785</v>
      </c>
      <c r="N45" s="52">
        <v>8452</v>
      </c>
      <c r="O45" s="52">
        <v>4415</v>
      </c>
      <c r="P45" s="52">
        <v>4200</v>
      </c>
      <c r="Q45" s="52">
        <v>1939</v>
      </c>
      <c r="R45" s="52">
        <v>1752</v>
      </c>
      <c r="S45" s="52">
        <v>2309</v>
      </c>
      <c r="T45" s="52">
        <v>0</v>
      </c>
      <c r="U45" s="52">
        <v>2244</v>
      </c>
      <c r="V45" s="52">
        <v>4600</v>
      </c>
      <c r="W45" s="52">
        <v>6454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1002</v>
      </c>
      <c r="E48" s="52">
        <v>3946</v>
      </c>
      <c r="F48" s="52">
        <v>5100</v>
      </c>
      <c r="G48" s="52">
        <v>7488</v>
      </c>
      <c r="H48" s="52">
        <v>6270</v>
      </c>
      <c r="I48" s="52">
        <v>9359</v>
      </c>
      <c r="J48" s="52">
        <v>9096</v>
      </c>
      <c r="K48" s="52">
        <v>3999</v>
      </c>
      <c r="L48" s="52">
        <v>4972</v>
      </c>
      <c r="M48" s="52">
        <v>4329</v>
      </c>
      <c r="N48" s="52">
        <v>3946</v>
      </c>
      <c r="O48" s="52">
        <v>1570</v>
      </c>
      <c r="P48" s="52">
        <v>1087</v>
      </c>
      <c r="Q48" s="52">
        <v>530</v>
      </c>
      <c r="R48" s="52">
        <v>637</v>
      </c>
      <c r="S48" s="52">
        <v>882</v>
      </c>
      <c r="T48" s="52">
        <v>0</v>
      </c>
      <c r="U48" s="52">
        <v>495</v>
      </c>
      <c r="V48" s="52">
        <v>1630</v>
      </c>
      <c r="W48" s="52">
        <v>2271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18</v>
      </c>
      <c r="D50" s="52">
        <v>27</v>
      </c>
      <c r="E50" s="52">
        <v>27</v>
      </c>
      <c r="F50" s="52">
        <v>35</v>
      </c>
      <c r="G50" s="52">
        <v>49</v>
      </c>
      <c r="H50" s="52">
        <v>57</v>
      </c>
      <c r="I50" s="52">
        <v>68</v>
      </c>
      <c r="J50" s="52">
        <v>313</v>
      </c>
      <c r="K50" s="52">
        <v>121</v>
      </c>
      <c r="L50" s="52">
        <v>123</v>
      </c>
      <c r="M50" s="52">
        <v>180</v>
      </c>
      <c r="N50" s="52">
        <v>223</v>
      </c>
      <c r="O50" s="52">
        <v>47</v>
      </c>
      <c r="P50" s="52">
        <v>0</v>
      </c>
      <c r="Q50" s="52">
        <v>37</v>
      </c>
      <c r="R50" s="52">
        <v>31</v>
      </c>
      <c r="S50" s="52">
        <v>68</v>
      </c>
      <c r="T50" s="52">
        <v>0</v>
      </c>
      <c r="U50" s="52">
        <v>211</v>
      </c>
      <c r="V50" s="52">
        <v>224</v>
      </c>
      <c r="W50" s="52">
        <v>317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8</v>
      </c>
      <c r="J51" s="52">
        <v>22</v>
      </c>
      <c r="K51" s="52">
        <v>7</v>
      </c>
      <c r="L51" s="52">
        <v>13</v>
      </c>
      <c r="M51" s="52">
        <v>6</v>
      </c>
      <c r="N51" s="52">
        <v>32</v>
      </c>
      <c r="O51" s="52">
        <v>100</v>
      </c>
      <c r="P51" s="52">
        <v>7</v>
      </c>
      <c r="Q51" s="52">
        <v>0</v>
      </c>
      <c r="R51" s="52">
        <v>0</v>
      </c>
      <c r="S51" s="52">
        <v>0</v>
      </c>
      <c r="T51" s="52">
        <v>0</v>
      </c>
      <c r="U51" s="52">
        <v>9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57</v>
      </c>
      <c r="D54" s="52">
        <v>0</v>
      </c>
      <c r="E54" s="52">
        <v>0</v>
      </c>
      <c r="F54" s="52">
        <v>0</v>
      </c>
      <c r="G54" s="52">
        <v>0</v>
      </c>
      <c r="H54" s="52">
        <v>61</v>
      </c>
      <c r="I54" s="52">
        <v>0</v>
      </c>
      <c r="J54" s="52">
        <v>0</v>
      </c>
      <c r="K54" s="52">
        <v>13</v>
      </c>
      <c r="L54" s="52">
        <v>0</v>
      </c>
      <c r="M54" s="52">
        <v>0</v>
      </c>
      <c r="N54" s="52">
        <v>0</v>
      </c>
      <c r="O54" s="52">
        <v>376</v>
      </c>
      <c r="P54" s="52">
        <v>312</v>
      </c>
      <c r="Q54" s="52">
        <v>0</v>
      </c>
      <c r="R54" s="52">
        <v>0</v>
      </c>
      <c r="S54" s="52">
        <v>0</v>
      </c>
      <c r="T54" s="52">
        <v>0</v>
      </c>
      <c r="U54" s="52">
        <v>33</v>
      </c>
      <c r="V54" s="52">
        <v>16</v>
      </c>
      <c r="W54" s="52">
        <v>128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6888</v>
      </c>
      <c r="D55" s="52">
        <v>6046</v>
      </c>
      <c r="E55" s="52">
        <v>6702</v>
      </c>
      <c r="F55" s="52">
        <v>7061</v>
      </c>
      <c r="G55" s="52">
        <v>8148</v>
      </c>
      <c r="H55" s="52">
        <v>6582</v>
      </c>
      <c r="I55" s="52">
        <v>9721</v>
      </c>
      <c r="J55" s="52">
        <v>16242</v>
      </c>
      <c r="K55" s="52">
        <v>8887</v>
      </c>
      <c r="L55" s="52">
        <v>8589</v>
      </c>
      <c r="M55" s="52">
        <v>8599</v>
      </c>
      <c r="N55" s="52">
        <v>8197</v>
      </c>
      <c r="O55" s="52">
        <v>3892</v>
      </c>
      <c r="P55" s="52">
        <v>3881</v>
      </c>
      <c r="Q55" s="52">
        <v>1902</v>
      </c>
      <c r="R55" s="52">
        <v>1721</v>
      </c>
      <c r="S55" s="52">
        <v>2241</v>
      </c>
      <c r="T55" s="52">
        <v>0</v>
      </c>
      <c r="U55" s="52">
        <v>1991</v>
      </c>
      <c r="V55" s="52">
        <v>4360</v>
      </c>
      <c r="W55" s="52">
        <v>6009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3885</v>
      </c>
      <c r="D59" s="52">
        <v>3610</v>
      </c>
      <c r="E59" s="52">
        <v>4217</v>
      </c>
      <c r="F59" s="52">
        <v>4251</v>
      </c>
      <c r="G59" s="52">
        <v>5167</v>
      </c>
      <c r="H59" s="52">
        <v>4562</v>
      </c>
      <c r="I59" s="52">
        <v>6659</v>
      </c>
      <c r="J59" s="52">
        <v>11164</v>
      </c>
      <c r="K59" s="52">
        <v>5137</v>
      </c>
      <c r="L59" s="52">
        <v>5386</v>
      </c>
      <c r="M59" s="52">
        <v>5629</v>
      </c>
      <c r="N59" s="52">
        <v>5761</v>
      </c>
      <c r="O59" s="52">
        <v>2373</v>
      </c>
      <c r="P59" s="52">
        <v>1908</v>
      </c>
      <c r="Q59" s="52">
        <v>1050</v>
      </c>
      <c r="R59" s="52">
        <v>971</v>
      </c>
      <c r="S59" s="52">
        <v>1256</v>
      </c>
      <c r="T59" s="52">
        <v>0</v>
      </c>
      <c r="U59" s="52">
        <v>1294</v>
      </c>
      <c r="V59" s="52">
        <v>2229</v>
      </c>
      <c r="W59" s="52">
        <v>2510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3081</v>
      </c>
      <c r="D60" s="36">
        <v>2463</v>
      </c>
      <c r="E60" s="36">
        <v>2512</v>
      </c>
      <c r="F60" s="36">
        <v>2845</v>
      </c>
      <c r="G60" s="36">
        <v>3030</v>
      </c>
      <c r="H60" s="36">
        <v>2138</v>
      </c>
      <c r="I60" s="36">
        <v>3138</v>
      </c>
      <c r="J60" s="36">
        <v>5413</v>
      </c>
      <c r="K60" s="36">
        <v>3891</v>
      </c>
      <c r="L60" s="36">
        <v>3339</v>
      </c>
      <c r="M60" s="36">
        <v>3156</v>
      </c>
      <c r="N60" s="36">
        <v>2691</v>
      </c>
      <c r="O60" s="36">
        <v>2042</v>
      </c>
      <c r="P60" s="36">
        <v>2292</v>
      </c>
      <c r="Q60" s="36">
        <v>889</v>
      </c>
      <c r="R60" s="36">
        <v>781</v>
      </c>
      <c r="S60" s="36">
        <v>1053</v>
      </c>
      <c r="T60" s="36">
        <v>0</v>
      </c>
      <c r="U60" s="36">
        <v>950</v>
      </c>
      <c r="V60" s="36">
        <v>2371</v>
      </c>
      <c r="W60" s="36">
        <v>3944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276</v>
      </c>
      <c r="D83" s="52">
        <v>378</v>
      </c>
      <c r="E83" s="52">
        <v>478</v>
      </c>
      <c r="F83" s="52">
        <v>788</v>
      </c>
      <c r="G83" s="52">
        <v>1137</v>
      </c>
      <c r="H83" s="52">
        <v>1126</v>
      </c>
      <c r="I83" s="52">
        <v>2828</v>
      </c>
      <c r="J83" s="52">
        <v>4018</v>
      </c>
      <c r="K83" s="52">
        <v>2380</v>
      </c>
      <c r="L83" s="52">
        <v>756</v>
      </c>
      <c r="M83" s="52">
        <v>1327</v>
      </c>
      <c r="N83" s="52">
        <v>1515</v>
      </c>
      <c r="O83" s="52">
        <v>1414</v>
      </c>
      <c r="P83" s="52">
        <v>1696</v>
      </c>
      <c r="Q83" s="52">
        <v>3061</v>
      </c>
      <c r="R83" s="52">
        <v>2428</v>
      </c>
      <c r="S83" s="52">
        <v>2628</v>
      </c>
      <c r="T83" s="52">
        <v>1614</v>
      </c>
      <c r="U83" s="52">
        <v>995</v>
      </c>
      <c r="V83" s="52">
        <v>1119</v>
      </c>
      <c r="W83" s="52">
        <v>1716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62</v>
      </c>
      <c r="E86" s="52">
        <v>280</v>
      </c>
      <c r="F86" s="52">
        <v>567</v>
      </c>
      <c r="G86" s="52">
        <v>1038</v>
      </c>
      <c r="H86" s="52">
        <v>1054</v>
      </c>
      <c r="I86" s="52">
        <v>2701</v>
      </c>
      <c r="J86" s="52">
        <v>2204</v>
      </c>
      <c r="K86" s="52">
        <v>1054</v>
      </c>
      <c r="L86" s="52">
        <v>431</v>
      </c>
      <c r="M86" s="52">
        <v>654</v>
      </c>
      <c r="N86" s="52">
        <v>708</v>
      </c>
      <c r="O86" s="52">
        <v>503</v>
      </c>
      <c r="P86" s="52">
        <v>439</v>
      </c>
      <c r="Q86" s="52">
        <v>837</v>
      </c>
      <c r="R86" s="52">
        <v>883</v>
      </c>
      <c r="S86" s="52">
        <v>1004</v>
      </c>
      <c r="T86" s="52">
        <v>352</v>
      </c>
      <c r="U86" s="52">
        <v>220</v>
      </c>
      <c r="V86" s="52">
        <v>397</v>
      </c>
      <c r="W86" s="52">
        <v>604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1</v>
      </c>
      <c r="E88" s="52">
        <v>1</v>
      </c>
      <c r="F88" s="52">
        <v>3</v>
      </c>
      <c r="G88" s="52">
        <v>6</v>
      </c>
      <c r="H88" s="52">
        <v>6</v>
      </c>
      <c r="I88" s="52">
        <v>17</v>
      </c>
      <c r="J88" s="52">
        <v>28</v>
      </c>
      <c r="K88" s="52">
        <v>10</v>
      </c>
      <c r="L88" s="52">
        <v>1</v>
      </c>
      <c r="M88" s="52">
        <v>2</v>
      </c>
      <c r="N88" s="52">
        <v>4</v>
      </c>
      <c r="O88" s="52">
        <v>0</v>
      </c>
      <c r="P88" s="52">
        <v>0</v>
      </c>
      <c r="Q88" s="52">
        <v>8</v>
      </c>
      <c r="R88" s="52">
        <v>3</v>
      </c>
      <c r="S88" s="52">
        <v>7</v>
      </c>
      <c r="T88" s="52">
        <v>7</v>
      </c>
      <c r="U88" s="52">
        <v>5</v>
      </c>
      <c r="V88" s="52">
        <v>4</v>
      </c>
      <c r="W88" s="52">
        <v>7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2</v>
      </c>
      <c r="J89" s="52">
        <v>3</v>
      </c>
      <c r="K89" s="52">
        <v>1</v>
      </c>
      <c r="L89" s="52">
        <v>0</v>
      </c>
      <c r="M89" s="52">
        <v>0</v>
      </c>
      <c r="N89" s="52">
        <v>1</v>
      </c>
      <c r="O89" s="52">
        <v>5</v>
      </c>
      <c r="P89" s="52">
        <v>2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16</v>
      </c>
      <c r="D92" s="52">
        <v>15</v>
      </c>
      <c r="E92" s="52">
        <v>19</v>
      </c>
      <c r="F92" s="52">
        <v>30</v>
      </c>
      <c r="G92" s="52">
        <v>49</v>
      </c>
      <c r="H92" s="52">
        <v>75</v>
      </c>
      <c r="I92" s="52">
        <v>83</v>
      </c>
      <c r="J92" s="52">
        <v>119</v>
      </c>
      <c r="K92" s="52">
        <v>80</v>
      </c>
      <c r="L92" s="52">
        <v>27</v>
      </c>
      <c r="M92" s="52">
        <v>48</v>
      </c>
      <c r="N92" s="52">
        <v>62</v>
      </c>
      <c r="O92" s="52">
        <v>21</v>
      </c>
      <c r="P92" s="52">
        <v>0</v>
      </c>
      <c r="Q92" s="52">
        <v>193</v>
      </c>
      <c r="R92" s="52">
        <v>79</v>
      </c>
      <c r="S92" s="52">
        <v>78</v>
      </c>
      <c r="T92" s="52">
        <v>43</v>
      </c>
      <c r="U92" s="52">
        <v>37</v>
      </c>
      <c r="V92" s="52">
        <v>34</v>
      </c>
      <c r="W92" s="52">
        <v>28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2</v>
      </c>
      <c r="D93" s="52">
        <v>0</v>
      </c>
      <c r="E93" s="52">
        <v>0</v>
      </c>
      <c r="F93" s="52">
        <v>0</v>
      </c>
      <c r="G93" s="52">
        <v>0</v>
      </c>
      <c r="H93" s="52">
        <v>6</v>
      </c>
      <c r="I93" s="52">
        <v>11</v>
      </c>
      <c r="J93" s="52">
        <v>12</v>
      </c>
      <c r="K93" s="52">
        <v>5</v>
      </c>
      <c r="L93" s="52">
        <v>1</v>
      </c>
      <c r="M93" s="52">
        <v>1</v>
      </c>
      <c r="N93" s="52">
        <v>9</v>
      </c>
      <c r="O93" s="52">
        <v>46</v>
      </c>
      <c r="P93" s="52">
        <v>27</v>
      </c>
      <c r="Q93" s="52">
        <v>0</v>
      </c>
      <c r="R93" s="52">
        <v>0</v>
      </c>
      <c r="S93" s="52">
        <v>0</v>
      </c>
      <c r="T93" s="52">
        <v>0</v>
      </c>
      <c r="U93" s="52">
        <v>1</v>
      </c>
      <c r="V93" s="52">
        <v>7</v>
      </c>
      <c r="W93" s="52">
        <v>29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</v>
      </c>
      <c r="D96" s="52">
        <v>0</v>
      </c>
      <c r="E96" s="52">
        <v>0</v>
      </c>
      <c r="F96" s="52">
        <v>0</v>
      </c>
      <c r="G96" s="52">
        <v>0</v>
      </c>
      <c r="H96" s="52">
        <v>10</v>
      </c>
      <c r="I96" s="52">
        <v>0</v>
      </c>
      <c r="J96" s="52">
        <v>0</v>
      </c>
      <c r="K96" s="52">
        <v>3</v>
      </c>
      <c r="L96" s="52">
        <v>0</v>
      </c>
      <c r="M96" s="52">
        <v>0</v>
      </c>
      <c r="N96" s="52">
        <v>0</v>
      </c>
      <c r="O96" s="52">
        <v>118</v>
      </c>
      <c r="P96" s="52">
        <v>124</v>
      </c>
      <c r="Q96" s="52">
        <v>0</v>
      </c>
      <c r="R96" s="52">
        <v>0</v>
      </c>
      <c r="S96" s="52">
        <v>0</v>
      </c>
      <c r="T96" s="52">
        <v>0</v>
      </c>
      <c r="U96" s="52">
        <v>16</v>
      </c>
      <c r="V96" s="52">
        <v>4</v>
      </c>
      <c r="W96" s="52">
        <v>35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256</v>
      </c>
      <c r="D97" s="52">
        <v>362</v>
      </c>
      <c r="E97" s="52">
        <v>458</v>
      </c>
      <c r="F97" s="52">
        <v>755</v>
      </c>
      <c r="G97" s="52">
        <v>1082</v>
      </c>
      <c r="H97" s="52">
        <v>1029</v>
      </c>
      <c r="I97" s="52">
        <v>2715</v>
      </c>
      <c r="J97" s="52">
        <v>3856</v>
      </c>
      <c r="K97" s="52">
        <v>2281</v>
      </c>
      <c r="L97" s="52">
        <v>727</v>
      </c>
      <c r="M97" s="52">
        <v>1276</v>
      </c>
      <c r="N97" s="52">
        <v>1439</v>
      </c>
      <c r="O97" s="52">
        <v>1224</v>
      </c>
      <c r="P97" s="52">
        <v>1543</v>
      </c>
      <c r="Q97" s="52">
        <v>2860</v>
      </c>
      <c r="R97" s="52">
        <v>2346</v>
      </c>
      <c r="S97" s="52">
        <v>2543</v>
      </c>
      <c r="T97" s="52">
        <v>1564</v>
      </c>
      <c r="U97" s="52">
        <v>936</v>
      </c>
      <c r="V97" s="52">
        <v>1070</v>
      </c>
      <c r="W97" s="52">
        <v>1617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154</v>
      </c>
      <c r="D102" s="52">
        <v>225</v>
      </c>
      <c r="E102" s="52">
        <v>300</v>
      </c>
      <c r="F102" s="52">
        <v>472</v>
      </c>
      <c r="G102" s="52">
        <v>717</v>
      </c>
      <c r="H102" s="52">
        <v>767</v>
      </c>
      <c r="I102" s="52">
        <v>1922</v>
      </c>
      <c r="J102" s="52">
        <v>2706</v>
      </c>
      <c r="K102" s="52">
        <v>1354</v>
      </c>
      <c r="L102" s="52">
        <v>467</v>
      </c>
      <c r="M102" s="52">
        <v>850</v>
      </c>
      <c r="N102" s="52">
        <v>1033</v>
      </c>
      <c r="O102" s="52">
        <v>760</v>
      </c>
      <c r="P102" s="52">
        <v>771</v>
      </c>
      <c r="Q102" s="52">
        <v>1657</v>
      </c>
      <c r="R102" s="52">
        <v>1346</v>
      </c>
      <c r="S102" s="52">
        <v>1429</v>
      </c>
      <c r="T102" s="52">
        <v>807</v>
      </c>
      <c r="U102" s="52">
        <v>574</v>
      </c>
      <c r="V102" s="52">
        <v>542</v>
      </c>
      <c r="W102" s="52">
        <v>667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122</v>
      </c>
      <c r="D103" s="36">
        <v>153</v>
      </c>
      <c r="E103" s="36">
        <v>178</v>
      </c>
      <c r="F103" s="36">
        <v>316</v>
      </c>
      <c r="G103" s="36">
        <v>420</v>
      </c>
      <c r="H103" s="36">
        <v>359</v>
      </c>
      <c r="I103" s="36">
        <v>906</v>
      </c>
      <c r="J103" s="36">
        <v>1312</v>
      </c>
      <c r="K103" s="36">
        <v>1026</v>
      </c>
      <c r="L103" s="36">
        <v>289</v>
      </c>
      <c r="M103" s="36">
        <v>477</v>
      </c>
      <c r="N103" s="36">
        <v>482</v>
      </c>
      <c r="O103" s="36">
        <v>654</v>
      </c>
      <c r="P103" s="36">
        <v>925</v>
      </c>
      <c r="Q103" s="36">
        <v>1404</v>
      </c>
      <c r="R103" s="36">
        <v>1082</v>
      </c>
      <c r="S103" s="36">
        <v>1199</v>
      </c>
      <c r="T103" s="36">
        <v>807</v>
      </c>
      <c r="U103" s="36">
        <v>421</v>
      </c>
      <c r="V103" s="36">
        <v>577</v>
      </c>
      <c r="W103" s="36">
        <v>1049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24</v>
      </c>
      <c r="D145" s="52">
        <v>55</v>
      </c>
      <c r="E145" s="52">
        <v>57</v>
      </c>
      <c r="F145" s="52">
        <v>63</v>
      </c>
      <c r="G145" s="52">
        <v>120</v>
      </c>
      <c r="H145" s="52">
        <v>149</v>
      </c>
      <c r="I145" s="52">
        <v>368</v>
      </c>
      <c r="J145" s="52">
        <v>682</v>
      </c>
      <c r="K145" s="52">
        <v>785</v>
      </c>
      <c r="L145" s="52">
        <v>1268</v>
      </c>
      <c r="M145" s="52">
        <v>1265</v>
      </c>
      <c r="N145" s="52">
        <v>1390</v>
      </c>
      <c r="O145" s="52">
        <v>748</v>
      </c>
      <c r="P145" s="52">
        <v>614</v>
      </c>
      <c r="Q145" s="52">
        <v>490</v>
      </c>
      <c r="R145" s="52">
        <v>1446</v>
      </c>
      <c r="S145" s="52">
        <v>4698</v>
      </c>
      <c r="T145" s="52">
        <v>10612</v>
      </c>
      <c r="U145" s="52">
        <v>5882</v>
      </c>
      <c r="V145" s="52">
        <v>3158</v>
      </c>
      <c r="W145" s="52">
        <v>1977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47</v>
      </c>
      <c r="E147" s="52">
        <v>50</v>
      </c>
      <c r="F147" s="52">
        <v>61</v>
      </c>
      <c r="G147" s="52">
        <v>120</v>
      </c>
      <c r="H147" s="52">
        <v>149</v>
      </c>
      <c r="I147" s="52">
        <v>368</v>
      </c>
      <c r="J147" s="52">
        <v>682</v>
      </c>
      <c r="K147" s="52">
        <v>785</v>
      </c>
      <c r="L147" s="52">
        <v>1268</v>
      </c>
      <c r="M147" s="52">
        <v>1265</v>
      </c>
      <c r="N147" s="52">
        <v>1390</v>
      </c>
      <c r="O147" s="52">
        <v>748</v>
      </c>
      <c r="P147" s="52">
        <v>614</v>
      </c>
      <c r="Q147" s="52">
        <v>490</v>
      </c>
      <c r="R147" s="52">
        <v>1446</v>
      </c>
      <c r="S147" s="52">
        <v>4698</v>
      </c>
      <c r="T147" s="52">
        <v>10612</v>
      </c>
      <c r="U147" s="52">
        <v>5882</v>
      </c>
      <c r="V147" s="52">
        <v>3158</v>
      </c>
      <c r="W147" s="52">
        <v>1977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</v>
      </c>
      <c r="D149" s="52">
        <v>2</v>
      </c>
      <c r="E149" s="52">
        <v>2</v>
      </c>
      <c r="F149" s="52">
        <v>2</v>
      </c>
      <c r="G149" s="52">
        <v>5</v>
      </c>
      <c r="H149" s="52">
        <v>10</v>
      </c>
      <c r="I149" s="52">
        <v>11</v>
      </c>
      <c r="J149" s="52">
        <v>20</v>
      </c>
      <c r="K149" s="52">
        <v>26</v>
      </c>
      <c r="L149" s="52">
        <v>45</v>
      </c>
      <c r="M149" s="52">
        <v>46</v>
      </c>
      <c r="N149" s="52">
        <v>58</v>
      </c>
      <c r="O149" s="52">
        <v>11</v>
      </c>
      <c r="P149" s="52">
        <v>0</v>
      </c>
      <c r="Q149" s="52">
        <v>31</v>
      </c>
      <c r="R149" s="52">
        <v>47</v>
      </c>
      <c r="S149" s="52">
        <v>140</v>
      </c>
      <c r="T149" s="52">
        <v>287</v>
      </c>
      <c r="U149" s="52">
        <v>219</v>
      </c>
      <c r="V149" s="52">
        <v>97</v>
      </c>
      <c r="W149" s="52">
        <v>33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1</v>
      </c>
      <c r="I150" s="52">
        <v>1</v>
      </c>
      <c r="J150" s="52">
        <v>2</v>
      </c>
      <c r="K150" s="52">
        <v>2</v>
      </c>
      <c r="L150" s="52">
        <v>2</v>
      </c>
      <c r="M150" s="52">
        <v>1</v>
      </c>
      <c r="N150" s="52">
        <v>8</v>
      </c>
      <c r="O150" s="52">
        <v>24</v>
      </c>
      <c r="P150" s="52">
        <v>10</v>
      </c>
      <c r="Q150" s="52">
        <v>0</v>
      </c>
      <c r="R150" s="52">
        <v>0</v>
      </c>
      <c r="S150" s="52">
        <v>0</v>
      </c>
      <c r="T150" s="52">
        <v>0</v>
      </c>
      <c r="U150" s="52">
        <v>7</v>
      </c>
      <c r="V150" s="52">
        <v>19</v>
      </c>
      <c r="W150" s="52">
        <v>33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1</v>
      </c>
      <c r="I153" s="52">
        <v>0</v>
      </c>
      <c r="J153" s="52">
        <v>0</v>
      </c>
      <c r="K153" s="52">
        <v>1</v>
      </c>
      <c r="L153" s="52">
        <v>0</v>
      </c>
      <c r="M153" s="52">
        <v>0</v>
      </c>
      <c r="N153" s="52">
        <v>0</v>
      </c>
      <c r="O153" s="52">
        <v>63</v>
      </c>
      <c r="P153" s="52">
        <v>45</v>
      </c>
      <c r="Q153" s="52">
        <v>0</v>
      </c>
      <c r="R153" s="52">
        <v>0</v>
      </c>
      <c r="S153" s="52">
        <v>0</v>
      </c>
      <c r="T153" s="52">
        <v>0</v>
      </c>
      <c r="U153" s="52">
        <v>93</v>
      </c>
      <c r="V153" s="52">
        <v>11</v>
      </c>
      <c r="W153" s="52">
        <v>40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22</v>
      </c>
      <c r="D154" s="52">
        <v>53</v>
      </c>
      <c r="E154" s="52">
        <v>55</v>
      </c>
      <c r="F154" s="52">
        <v>61</v>
      </c>
      <c r="G154" s="52">
        <v>115</v>
      </c>
      <c r="H154" s="52">
        <v>137</v>
      </c>
      <c r="I154" s="52">
        <v>356</v>
      </c>
      <c r="J154" s="52">
        <v>660</v>
      </c>
      <c r="K154" s="52">
        <v>756</v>
      </c>
      <c r="L154" s="52">
        <v>1221</v>
      </c>
      <c r="M154" s="52">
        <v>1218</v>
      </c>
      <c r="N154" s="52">
        <v>1324</v>
      </c>
      <c r="O154" s="52">
        <v>650</v>
      </c>
      <c r="P154" s="52">
        <v>559</v>
      </c>
      <c r="Q154" s="52">
        <v>459</v>
      </c>
      <c r="R154" s="52">
        <v>1399</v>
      </c>
      <c r="S154" s="52">
        <v>4558</v>
      </c>
      <c r="T154" s="52">
        <v>10325</v>
      </c>
      <c r="U154" s="52">
        <v>5563</v>
      </c>
      <c r="V154" s="52">
        <v>3031</v>
      </c>
      <c r="W154" s="52">
        <v>1871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13</v>
      </c>
      <c r="D158" s="52">
        <v>33</v>
      </c>
      <c r="E158" s="52">
        <v>36</v>
      </c>
      <c r="F158" s="52">
        <v>38</v>
      </c>
      <c r="G158" s="52">
        <v>76</v>
      </c>
      <c r="H158" s="52">
        <v>101</v>
      </c>
      <c r="I158" s="52">
        <v>250</v>
      </c>
      <c r="J158" s="52">
        <v>459</v>
      </c>
      <c r="K158" s="52">
        <v>447</v>
      </c>
      <c r="L158" s="52">
        <v>783</v>
      </c>
      <c r="M158" s="52">
        <v>811</v>
      </c>
      <c r="N158" s="52">
        <v>947</v>
      </c>
      <c r="O158" s="52">
        <v>402</v>
      </c>
      <c r="P158" s="52">
        <v>279</v>
      </c>
      <c r="Q158" s="52">
        <v>265</v>
      </c>
      <c r="R158" s="52">
        <v>802</v>
      </c>
      <c r="S158" s="52">
        <v>2555</v>
      </c>
      <c r="T158" s="52">
        <v>5303</v>
      </c>
      <c r="U158" s="52">
        <v>3393</v>
      </c>
      <c r="V158" s="52">
        <v>1531</v>
      </c>
      <c r="W158" s="52">
        <v>769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11</v>
      </c>
      <c r="D159" s="36">
        <v>22</v>
      </c>
      <c r="E159" s="36">
        <v>21</v>
      </c>
      <c r="F159" s="36">
        <v>25</v>
      </c>
      <c r="G159" s="36">
        <v>44</v>
      </c>
      <c r="H159" s="36">
        <v>48</v>
      </c>
      <c r="I159" s="36">
        <v>118</v>
      </c>
      <c r="J159" s="36">
        <v>223</v>
      </c>
      <c r="K159" s="36">
        <v>338</v>
      </c>
      <c r="L159" s="36">
        <v>485</v>
      </c>
      <c r="M159" s="36">
        <v>454</v>
      </c>
      <c r="N159" s="36">
        <v>443</v>
      </c>
      <c r="O159" s="36">
        <v>346</v>
      </c>
      <c r="P159" s="36">
        <v>335</v>
      </c>
      <c r="Q159" s="36">
        <v>225</v>
      </c>
      <c r="R159" s="36">
        <v>644</v>
      </c>
      <c r="S159" s="36">
        <v>2143</v>
      </c>
      <c r="T159" s="36">
        <v>5309</v>
      </c>
      <c r="U159" s="36">
        <v>2489</v>
      </c>
      <c r="V159" s="36">
        <v>1627</v>
      </c>
      <c r="W159" s="36">
        <v>1208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842</v>
      </c>
      <c r="D163" s="52">
        <v>1332</v>
      </c>
      <c r="E163" s="52">
        <v>1269</v>
      </c>
      <c r="F163" s="52">
        <v>1430</v>
      </c>
      <c r="G163" s="52">
        <v>1580</v>
      </c>
      <c r="H163" s="52">
        <v>1164</v>
      </c>
      <c r="I163" s="52">
        <v>452</v>
      </c>
      <c r="J163" s="52">
        <v>612</v>
      </c>
      <c r="K163" s="52">
        <v>914</v>
      </c>
      <c r="L163" s="52">
        <v>0</v>
      </c>
      <c r="M163" s="52">
        <v>574</v>
      </c>
      <c r="N163" s="52">
        <v>464</v>
      </c>
      <c r="O163" s="52">
        <v>909</v>
      </c>
      <c r="P163" s="52">
        <v>1924</v>
      </c>
      <c r="Q163" s="52">
        <v>1861</v>
      </c>
      <c r="R163" s="52">
        <v>1721</v>
      </c>
      <c r="S163" s="52">
        <v>1786</v>
      </c>
      <c r="T163" s="52">
        <v>2163</v>
      </c>
      <c r="U163" s="52">
        <v>3264</v>
      </c>
      <c r="V163" s="52">
        <v>3176</v>
      </c>
      <c r="W163" s="52">
        <v>1744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1098</v>
      </c>
      <c r="E165" s="52">
        <v>1097</v>
      </c>
      <c r="F165" s="52">
        <v>1311</v>
      </c>
      <c r="G165" s="52">
        <v>1551</v>
      </c>
      <c r="H165" s="52">
        <v>1164</v>
      </c>
      <c r="I165" s="52">
        <v>452</v>
      </c>
      <c r="J165" s="52">
        <v>605</v>
      </c>
      <c r="K165" s="52">
        <v>900</v>
      </c>
      <c r="L165" s="52">
        <v>0</v>
      </c>
      <c r="M165" s="52">
        <v>574</v>
      </c>
      <c r="N165" s="52">
        <v>464</v>
      </c>
      <c r="O165" s="52">
        <v>909</v>
      </c>
      <c r="P165" s="52">
        <v>1924</v>
      </c>
      <c r="Q165" s="52">
        <v>1861</v>
      </c>
      <c r="R165" s="52">
        <v>1721</v>
      </c>
      <c r="S165" s="52">
        <v>1786</v>
      </c>
      <c r="T165" s="52">
        <v>1997</v>
      </c>
      <c r="U165" s="52">
        <v>3264</v>
      </c>
      <c r="V165" s="52">
        <v>3176</v>
      </c>
      <c r="W165" s="52">
        <v>1744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49</v>
      </c>
      <c r="D167" s="52">
        <v>51</v>
      </c>
      <c r="E167" s="52">
        <v>51</v>
      </c>
      <c r="F167" s="52">
        <v>54</v>
      </c>
      <c r="G167" s="52">
        <v>68</v>
      </c>
      <c r="H167" s="52">
        <v>78</v>
      </c>
      <c r="I167" s="52">
        <v>13</v>
      </c>
      <c r="J167" s="52">
        <v>18</v>
      </c>
      <c r="K167" s="52">
        <v>31</v>
      </c>
      <c r="L167" s="52">
        <v>0</v>
      </c>
      <c r="M167" s="52">
        <v>21</v>
      </c>
      <c r="N167" s="52">
        <v>19</v>
      </c>
      <c r="O167" s="52">
        <v>14</v>
      </c>
      <c r="P167" s="52">
        <v>0</v>
      </c>
      <c r="Q167" s="52">
        <v>117</v>
      </c>
      <c r="R167" s="52">
        <v>56</v>
      </c>
      <c r="S167" s="52">
        <v>53</v>
      </c>
      <c r="T167" s="52">
        <v>58</v>
      </c>
      <c r="U167" s="52">
        <v>122</v>
      </c>
      <c r="V167" s="52">
        <v>97</v>
      </c>
      <c r="W167" s="52">
        <v>29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7</v>
      </c>
      <c r="D168" s="52">
        <v>0</v>
      </c>
      <c r="E168" s="52">
        <v>0</v>
      </c>
      <c r="F168" s="52">
        <v>0</v>
      </c>
      <c r="G168" s="52">
        <v>0</v>
      </c>
      <c r="H168" s="52">
        <v>6</v>
      </c>
      <c r="I168" s="52">
        <v>2</v>
      </c>
      <c r="J168" s="52">
        <v>2</v>
      </c>
      <c r="K168" s="52">
        <v>2</v>
      </c>
      <c r="L168" s="52">
        <v>0</v>
      </c>
      <c r="M168" s="52">
        <v>0</v>
      </c>
      <c r="N168" s="52">
        <v>3</v>
      </c>
      <c r="O168" s="52">
        <v>29</v>
      </c>
      <c r="P168" s="52">
        <v>30</v>
      </c>
      <c r="Q168" s="52">
        <v>0</v>
      </c>
      <c r="R168" s="52">
        <v>0</v>
      </c>
      <c r="S168" s="52">
        <v>0</v>
      </c>
      <c r="T168" s="52">
        <v>0</v>
      </c>
      <c r="U168" s="52">
        <v>4</v>
      </c>
      <c r="V168" s="52">
        <v>19</v>
      </c>
      <c r="W168" s="52">
        <v>29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6</v>
      </c>
      <c r="D171" s="52">
        <v>0</v>
      </c>
      <c r="E171" s="52">
        <v>0</v>
      </c>
      <c r="F171" s="52">
        <v>0</v>
      </c>
      <c r="G171" s="52">
        <v>0</v>
      </c>
      <c r="H171" s="52">
        <v>10</v>
      </c>
      <c r="I171" s="52">
        <v>0</v>
      </c>
      <c r="J171" s="52">
        <v>0</v>
      </c>
      <c r="K171" s="52">
        <v>1</v>
      </c>
      <c r="L171" s="52">
        <v>0</v>
      </c>
      <c r="M171" s="52">
        <v>0</v>
      </c>
      <c r="N171" s="52">
        <v>0</v>
      </c>
      <c r="O171" s="52">
        <v>76</v>
      </c>
      <c r="P171" s="52">
        <v>141</v>
      </c>
      <c r="Q171" s="52">
        <v>0</v>
      </c>
      <c r="R171" s="52">
        <v>0</v>
      </c>
      <c r="S171" s="52">
        <v>0</v>
      </c>
      <c r="T171" s="52">
        <v>0</v>
      </c>
      <c r="U171" s="52">
        <v>52</v>
      </c>
      <c r="V171" s="52">
        <v>11</v>
      </c>
      <c r="W171" s="52">
        <v>35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780</v>
      </c>
      <c r="D172" s="52">
        <v>1281</v>
      </c>
      <c r="E172" s="52">
        <v>1218</v>
      </c>
      <c r="F172" s="52">
        <v>1376</v>
      </c>
      <c r="G172" s="52">
        <v>1512</v>
      </c>
      <c r="H172" s="52">
        <v>1070</v>
      </c>
      <c r="I172" s="52">
        <v>437</v>
      </c>
      <c r="J172" s="52">
        <v>592</v>
      </c>
      <c r="K172" s="52">
        <v>880</v>
      </c>
      <c r="L172" s="52">
        <v>0</v>
      </c>
      <c r="M172" s="52">
        <v>553</v>
      </c>
      <c r="N172" s="52">
        <v>442</v>
      </c>
      <c r="O172" s="52">
        <v>790</v>
      </c>
      <c r="P172" s="52">
        <v>1753</v>
      </c>
      <c r="Q172" s="52">
        <v>1744</v>
      </c>
      <c r="R172" s="52">
        <v>1665</v>
      </c>
      <c r="S172" s="52">
        <v>1733</v>
      </c>
      <c r="T172" s="52">
        <v>2105</v>
      </c>
      <c r="U172" s="52">
        <v>3086</v>
      </c>
      <c r="V172" s="52">
        <v>3049</v>
      </c>
      <c r="W172" s="52">
        <v>1651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470</v>
      </c>
      <c r="D176" s="52">
        <v>792</v>
      </c>
      <c r="E176" s="52">
        <v>795</v>
      </c>
      <c r="F176" s="52">
        <v>857</v>
      </c>
      <c r="G176" s="52">
        <v>996</v>
      </c>
      <c r="H176" s="52">
        <v>793</v>
      </c>
      <c r="I176" s="52">
        <v>307</v>
      </c>
      <c r="J176" s="52">
        <v>412</v>
      </c>
      <c r="K176" s="52">
        <v>520</v>
      </c>
      <c r="L176" s="52">
        <v>0</v>
      </c>
      <c r="M176" s="52">
        <v>368</v>
      </c>
      <c r="N176" s="52">
        <v>316</v>
      </c>
      <c r="O176" s="52">
        <v>488</v>
      </c>
      <c r="P176" s="52">
        <v>874</v>
      </c>
      <c r="Q176" s="52">
        <v>1008</v>
      </c>
      <c r="R176" s="52">
        <v>954</v>
      </c>
      <c r="S176" s="52">
        <v>971</v>
      </c>
      <c r="T176" s="52">
        <v>1081</v>
      </c>
      <c r="U176" s="52">
        <v>1883</v>
      </c>
      <c r="V176" s="52">
        <v>1539</v>
      </c>
      <c r="W176" s="52">
        <v>678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372</v>
      </c>
      <c r="D177" s="36">
        <v>540</v>
      </c>
      <c r="E177" s="36">
        <v>474</v>
      </c>
      <c r="F177" s="36">
        <v>573</v>
      </c>
      <c r="G177" s="36">
        <v>584</v>
      </c>
      <c r="H177" s="36">
        <v>371</v>
      </c>
      <c r="I177" s="36">
        <v>145</v>
      </c>
      <c r="J177" s="36">
        <v>200</v>
      </c>
      <c r="K177" s="36">
        <v>394</v>
      </c>
      <c r="L177" s="36">
        <v>0</v>
      </c>
      <c r="M177" s="36">
        <v>206</v>
      </c>
      <c r="N177" s="36">
        <v>148</v>
      </c>
      <c r="O177" s="36">
        <v>421</v>
      </c>
      <c r="P177" s="36">
        <v>1050</v>
      </c>
      <c r="Q177" s="36">
        <v>853</v>
      </c>
      <c r="R177" s="36">
        <v>767</v>
      </c>
      <c r="S177" s="36">
        <v>815</v>
      </c>
      <c r="T177" s="36">
        <v>1082</v>
      </c>
      <c r="U177" s="36">
        <v>1381</v>
      </c>
      <c r="V177" s="36">
        <v>1637</v>
      </c>
      <c r="W177" s="36">
        <v>1066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2466</v>
      </c>
      <c r="D26" s="52">
        <v>3232</v>
      </c>
      <c r="E26" s="52">
        <v>2733</v>
      </c>
      <c r="F26" s="52">
        <v>2359</v>
      </c>
      <c r="G26" s="52">
        <v>1289</v>
      </c>
      <c r="H26" s="52">
        <v>0</v>
      </c>
      <c r="I26" s="52">
        <v>0</v>
      </c>
      <c r="J26" s="52">
        <v>922</v>
      </c>
      <c r="K26" s="52">
        <v>2083</v>
      </c>
      <c r="L26" s="52">
        <v>3861</v>
      </c>
      <c r="M26" s="52">
        <v>3686</v>
      </c>
      <c r="N26" s="52">
        <v>3931</v>
      </c>
      <c r="O26" s="52">
        <v>3666</v>
      </c>
      <c r="P26" s="52">
        <v>780</v>
      </c>
      <c r="Q26" s="52">
        <v>153</v>
      </c>
      <c r="R26" s="52">
        <v>6</v>
      </c>
      <c r="S26" s="52">
        <v>0</v>
      </c>
      <c r="T26" s="52">
        <v>0</v>
      </c>
      <c r="U26" s="52">
        <v>0</v>
      </c>
      <c r="V26" s="52">
        <v>1186</v>
      </c>
      <c r="W26" s="52">
        <v>2650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3659</v>
      </c>
      <c r="D29" s="52">
        <v>3057</v>
      </c>
      <c r="E29" s="52">
        <v>4497</v>
      </c>
      <c r="F29" s="52">
        <v>5130</v>
      </c>
      <c r="G29" s="52">
        <v>7475</v>
      </c>
      <c r="H29" s="52">
        <v>4714</v>
      </c>
      <c r="I29" s="52">
        <v>4657</v>
      </c>
      <c r="J29" s="52">
        <v>1999</v>
      </c>
      <c r="K29" s="52">
        <v>3489</v>
      </c>
      <c r="L29" s="52">
        <v>6292</v>
      </c>
      <c r="M29" s="52">
        <v>9044</v>
      </c>
      <c r="N29" s="52">
        <v>9752</v>
      </c>
      <c r="O29" s="52">
        <v>8647</v>
      </c>
      <c r="P29" s="52">
        <v>5337</v>
      </c>
      <c r="Q29" s="52">
        <v>3654</v>
      </c>
      <c r="R29" s="52">
        <v>2549</v>
      </c>
      <c r="S29" s="52">
        <v>2114</v>
      </c>
      <c r="T29" s="52">
        <v>1482</v>
      </c>
      <c r="U29" s="52">
        <v>2554</v>
      </c>
      <c r="V29" s="52">
        <v>4768</v>
      </c>
      <c r="W29" s="52">
        <v>5922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386</v>
      </c>
      <c r="D31" s="52">
        <f>RES_hhdet_in!D31-RES_hhdet_in_new!D31</f>
        <v>286</v>
      </c>
      <c r="E31" s="52">
        <f>RES_hhdet_in!E31-RES_hhdet_in_new!E31</f>
        <v>281</v>
      </c>
      <c r="F31" s="52">
        <f>RES_hhdet_in!F31-RES_hhdet_in_new!F31</f>
        <v>264</v>
      </c>
      <c r="G31" s="52">
        <f>RES_hhdet_in!G31-RES_hhdet_in_new!G31</f>
        <v>282</v>
      </c>
      <c r="H31" s="52">
        <f>RES_hhdet_in!H31-RES_hhdet_in_new!H31</f>
        <v>165</v>
      </c>
      <c r="I31" s="52">
        <f>RES_hhdet_in!I31-RES_hhdet_in_new!I31</f>
        <v>133</v>
      </c>
      <c r="J31" s="52">
        <f>RES_hhdet_in!J31-RES_hhdet_in_new!J31</f>
        <v>113</v>
      </c>
      <c r="K31" s="52">
        <f>RES_hhdet_in!K31-RES_hhdet_in_new!K31</f>
        <v>226</v>
      </c>
      <c r="L31" s="52">
        <f>RES_hhdet_in!L31-RES_hhdet_in_new!L31</f>
        <v>298</v>
      </c>
      <c r="M31" s="52">
        <f>RES_hhdet_in!M31-RES_hhdet_in_new!M31</f>
        <v>267</v>
      </c>
      <c r="N31" s="52">
        <f>RES_hhdet_in!N31-RES_hhdet_in_new!N31</f>
        <v>275</v>
      </c>
      <c r="O31" s="52">
        <f>RES_hhdet_in!O31-RES_hhdet_in_new!O31</f>
        <v>82</v>
      </c>
      <c r="P31" s="52">
        <f>RES_hhdet_in!P31-RES_hhdet_in_new!P31</f>
        <v>0</v>
      </c>
      <c r="Q31" s="52">
        <f>RES_hhdet_in!Q31-RES_hhdet_in_new!Q31</f>
        <v>209</v>
      </c>
      <c r="R31" s="52">
        <f>RES_hhdet_in!R31-RES_hhdet_in_new!R31</f>
        <v>154</v>
      </c>
      <c r="S31" s="52">
        <f>RES_hhdet_in!S31-RES_hhdet_in_new!S31</f>
        <v>126</v>
      </c>
      <c r="T31" s="52">
        <f>RES_hhdet_in!T31-RES_hhdet_in_new!T31</f>
        <v>117</v>
      </c>
      <c r="U31" s="52">
        <f>RES_hhdet_in!U31-RES_hhdet_in_new!U31</f>
        <v>222</v>
      </c>
      <c r="V31" s="52">
        <f>RES_hhdet_in!V31-RES_hhdet_in_new!V31</f>
        <v>197</v>
      </c>
      <c r="W31" s="52">
        <f>RES_hhdet_in!W31-RES_hhdet_in_new!W31</f>
        <v>75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52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13</v>
      </c>
      <c r="I32" s="52">
        <f>RES_hhdet_in!I32-RES_hhdet_in_new!I32</f>
        <v>18</v>
      </c>
      <c r="J32" s="52">
        <f>RES_hhdet_in!J32-RES_hhdet_in_new!J32</f>
        <v>13</v>
      </c>
      <c r="K32" s="52">
        <f>RES_hhdet_in!K32-RES_hhdet_in_new!K32</f>
        <v>14</v>
      </c>
      <c r="L32" s="52">
        <f>RES_hhdet_in!L32-RES_hhdet_in_new!L32</f>
        <v>14</v>
      </c>
      <c r="M32" s="52">
        <f>RES_hhdet_in!M32-RES_hhdet_in_new!M32</f>
        <v>2</v>
      </c>
      <c r="N32" s="52">
        <f>RES_hhdet_in!N32-RES_hhdet_in_new!N32</f>
        <v>34</v>
      </c>
      <c r="O32" s="52">
        <f>RES_hhdet_in!O32-RES_hhdet_in_new!O32</f>
        <v>174</v>
      </c>
      <c r="P32" s="52">
        <f>RES_hhdet_in!P32-RES_hhdet_in_new!P32</f>
        <v>37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6</v>
      </c>
      <c r="V32" s="52">
        <f>RES_hhdet_in!V32-RES_hhdet_in_new!V32</f>
        <v>29</v>
      </c>
      <c r="W32" s="52">
        <f>RES_hhdet_in!W32-RES_hhdet_in_new!W32</f>
        <v>106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51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0</v>
      </c>
      <c r="G35" s="52">
        <f>RES_hhdet_in!G35-RES_hhdet_in_new!G35</f>
        <v>0</v>
      </c>
      <c r="H35" s="52">
        <f>RES_hhdet_in!H35-RES_hhdet_in_new!H35</f>
        <v>21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9</v>
      </c>
      <c r="L35" s="52">
        <f>RES_hhdet_in!L35-RES_hhdet_in_new!L35</f>
        <v>0</v>
      </c>
      <c r="M35" s="52">
        <f>RES_hhdet_in!M35-RES_hhdet_in_new!M35</f>
        <v>0</v>
      </c>
      <c r="N35" s="52">
        <f>RES_hhdet_in!N35-RES_hhdet_in_new!N35</f>
        <v>0</v>
      </c>
      <c r="O35" s="52">
        <f>RES_hhdet_in!O35-RES_hhdet_in_new!O35</f>
        <v>451</v>
      </c>
      <c r="P35" s="52">
        <f>RES_hhdet_in!P35-RES_hhdet_in_new!P35</f>
        <v>174</v>
      </c>
      <c r="Q35" s="52">
        <f>RES_hhdet_in!Q35-RES_hhdet_in_new!Q35</f>
        <v>0</v>
      </c>
      <c r="R35" s="52">
        <f>RES_hhdet_in!R35-RES_hhdet_in_new!R35</f>
        <v>0</v>
      </c>
      <c r="S35" s="52">
        <f>RES_hhdet_in!S35-RES_hhdet_in_new!S35</f>
        <v>0</v>
      </c>
      <c r="T35" s="52">
        <f>RES_hhdet_in!T35-RES_hhdet_in_new!T35</f>
        <v>0</v>
      </c>
      <c r="U35" s="52">
        <f>RES_hhdet_in!U35-RES_hhdet_in_new!U35</f>
        <v>93</v>
      </c>
      <c r="V35" s="52">
        <f>RES_hhdet_in!V35-RES_hhdet_in_new!V35</f>
        <v>16</v>
      </c>
      <c r="W35" s="52">
        <f>RES_hhdet_in!W35-RES_hhdet_in_new!W35</f>
        <v>108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6133</v>
      </c>
      <c r="D36" s="52">
        <f>RES_hhdet_in!D36-RES_hhdet_in_new!D36</f>
        <v>7116</v>
      </c>
      <c r="E36" s="52">
        <f>RES_hhdet_in!E36-RES_hhdet_in_new!E36</f>
        <v>6737</v>
      </c>
      <c r="F36" s="52">
        <f>RES_hhdet_in!F36-RES_hhdet_in_new!F36</f>
        <v>6705</v>
      </c>
      <c r="G36" s="52">
        <f>RES_hhdet_in!G36-RES_hhdet_in_new!G36</f>
        <v>6240</v>
      </c>
      <c r="H36" s="52">
        <f>RES_hhdet_in!H36-RES_hhdet_in_new!H36</f>
        <v>2264</v>
      </c>
      <c r="I36" s="52">
        <f>RES_hhdet_in!I36-RES_hhdet_in_new!I36</f>
        <v>4310</v>
      </c>
      <c r="J36" s="52">
        <f>RES_hhdet_in!J36-RES_hhdet_in_new!J36</f>
        <v>3683</v>
      </c>
      <c r="K36" s="52">
        <f>RES_hhdet_in!K36-RES_hhdet_in_new!K36</f>
        <v>6512</v>
      </c>
      <c r="L36" s="52">
        <f>RES_hhdet_in!L36-RES_hhdet_in_new!L36</f>
        <v>8184</v>
      </c>
      <c r="M36" s="52">
        <f>RES_hhdet_in!M36-RES_hhdet_in_new!M36</f>
        <v>6992</v>
      </c>
      <c r="N36" s="52">
        <f>RES_hhdet_in!N36-RES_hhdet_in_new!N36</f>
        <v>6259</v>
      </c>
      <c r="O36" s="52">
        <f>RES_hhdet_in!O36-RES_hhdet_in_new!O36</f>
        <v>4746</v>
      </c>
      <c r="P36" s="52">
        <f>RES_hhdet_in!P36-RES_hhdet_in_new!P36</f>
        <v>2235</v>
      </c>
      <c r="Q36" s="52">
        <f>RES_hhdet_in!Q36-RES_hhdet_in_new!Q36</f>
        <v>3146</v>
      </c>
      <c r="R36" s="52">
        <f>RES_hhdet_in!R36-RES_hhdet_in_new!R36</f>
        <v>4837</v>
      </c>
      <c r="S36" s="52">
        <f>RES_hhdet_in!S36-RES_hhdet_in_new!S36</f>
        <v>4301</v>
      </c>
      <c r="T36" s="52">
        <f>RES_hhdet_in!T36-RES_hhdet_in_new!T36</f>
        <v>4362</v>
      </c>
      <c r="U36" s="52">
        <f>RES_hhdet_in!U36-RES_hhdet_in_new!U36</f>
        <v>5811</v>
      </c>
      <c r="V36" s="52">
        <f>RES_hhdet_in!V36-RES_hhdet_in_new!V36</f>
        <v>5891</v>
      </c>
      <c r="W36" s="52">
        <f>RES_hhdet_in!W36-RES_hhdet_in_new!W36</f>
        <v>5219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3692</v>
      </c>
      <c r="D40" s="52">
        <v>4402</v>
      </c>
      <c r="E40" s="52">
        <v>4398</v>
      </c>
      <c r="F40" s="52">
        <v>4172</v>
      </c>
      <c r="G40" s="52">
        <v>4115</v>
      </c>
      <c r="H40" s="52">
        <v>1675</v>
      </c>
      <c r="I40" s="52">
        <v>3030</v>
      </c>
      <c r="J40" s="52">
        <v>2571</v>
      </c>
      <c r="K40" s="52">
        <v>3845</v>
      </c>
      <c r="L40" s="52">
        <v>5250</v>
      </c>
      <c r="M40" s="52">
        <v>4652</v>
      </c>
      <c r="N40" s="52">
        <v>4478</v>
      </c>
      <c r="O40" s="52">
        <v>2941</v>
      </c>
      <c r="P40" s="52">
        <v>1109</v>
      </c>
      <c r="Q40" s="52">
        <v>1823</v>
      </c>
      <c r="R40" s="52">
        <v>2773</v>
      </c>
      <c r="S40" s="52">
        <v>2415</v>
      </c>
      <c r="T40" s="52">
        <v>2222</v>
      </c>
      <c r="U40" s="52">
        <v>3537</v>
      </c>
      <c r="V40" s="52">
        <v>2959</v>
      </c>
      <c r="W40" s="52">
        <v>2143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2929</v>
      </c>
      <c r="D41" s="36">
        <v>3003</v>
      </c>
      <c r="E41" s="36">
        <v>2618</v>
      </c>
      <c r="F41" s="36">
        <v>2796</v>
      </c>
      <c r="G41" s="36">
        <v>2411</v>
      </c>
      <c r="H41" s="36">
        <v>785</v>
      </c>
      <c r="I41" s="36">
        <v>1428</v>
      </c>
      <c r="J41" s="36">
        <v>1244</v>
      </c>
      <c r="K41" s="36">
        <v>2910</v>
      </c>
      <c r="L41" s="36">
        <v>3255</v>
      </c>
      <c r="M41" s="36">
        <v>2608</v>
      </c>
      <c r="N41" s="36">
        <v>2092</v>
      </c>
      <c r="O41" s="36">
        <v>2517</v>
      </c>
      <c r="P41" s="36">
        <v>1337</v>
      </c>
      <c r="Q41" s="36">
        <v>1533</v>
      </c>
      <c r="R41" s="36">
        <v>2217</v>
      </c>
      <c r="S41" s="36">
        <v>2012</v>
      </c>
      <c r="T41" s="36">
        <v>2256</v>
      </c>
      <c r="U41" s="36">
        <v>2587</v>
      </c>
      <c r="V41" s="36">
        <v>3172</v>
      </c>
      <c r="W41" s="36">
        <v>3369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8193</v>
      </c>
      <c r="D45" s="52">
        <v>6707</v>
      </c>
      <c r="E45" s="52">
        <v>7146</v>
      </c>
      <c r="F45" s="52">
        <v>7119</v>
      </c>
      <c r="G45" s="52">
        <v>7822</v>
      </c>
      <c r="H45" s="52">
        <v>12484</v>
      </c>
      <c r="I45" s="52">
        <v>7442</v>
      </c>
      <c r="J45" s="52">
        <v>8479</v>
      </c>
      <c r="K45" s="52">
        <v>7469</v>
      </c>
      <c r="L45" s="52">
        <v>8929</v>
      </c>
      <c r="M45" s="52">
        <v>8278</v>
      </c>
      <c r="N45" s="52">
        <v>9541</v>
      </c>
      <c r="O45" s="52">
        <v>7465</v>
      </c>
      <c r="P45" s="52">
        <v>2828</v>
      </c>
      <c r="Q45" s="52">
        <v>2133</v>
      </c>
      <c r="R45" s="52">
        <v>2946</v>
      </c>
      <c r="S45" s="52">
        <v>3851</v>
      </c>
      <c r="T45" s="52">
        <v>0</v>
      </c>
      <c r="U45" s="52">
        <v>2837</v>
      </c>
      <c r="V45" s="52">
        <v>6218</v>
      </c>
      <c r="W45" s="52">
        <v>8700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10660</v>
      </c>
      <c r="D48" s="52">
        <v>8751</v>
      </c>
      <c r="E48" s="52">
        <v>11854</v>
      </c>
      <c r="F48" s="52">
        <v>13678</v>
      </c>
      <c r="G48" s="52">
        <v>22263</v>
      </c>
      <c r="H48" s="52">
        <v>27130</v>
      </c>
      <c r="I48" s="52">
        <v>25542</v>
      </c>
      <c r="J48" s="52">
        <v>18292</v>
      </c>
      <c r="K48" s="52">
        <v>23739</v>
      </c>
      <c r="L48" s="52">
        <v>22583</v>
      </c>
      <c r="M48" s="52">
        <v>25405</v>
      </c>
      <c r="N48" s="52">
        <v>26538</v>
      </c>
      <c r="O48" s="52">
        <v>24671</v>
      </c>
      <c r="P48" s="52">
        <v>16918</v>
      </c>
      <c r="Q48" s="52">
        <v>17089</v>
      </c>
      <c r="R48" s="52">
        <v>16666</v>
      </c>
      <c r="S48" s="52">
        <v>15757</v>
      </c>
      <c r="T48" s="52">
        <v>10433</v>
      </c>
      <c r="U48" s="52">
        <v>10272</v>
      </c>
      <c r="V48" s="52">
        <v>17811</v>
      </c>
      <c r="W48" s="52">
        <v>19432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398</v>
      </c>
      <c r="D50" s="52">
        <f>RES_hhdet_in!D50-RES_hhdet_in_new!D50</f>
        <v>497</v>
      </c>
      <c r="E50" s="52">
        <f>RES_hhdet_in!E50-RES_hhdet_in_new!E50</f>
        <v>486</v>
      </c>
      <c r="F50" s="52">
        <f>RES_hhdet_in!F50-RES_hhdet_in_new!F50</f>
        <v>568</v>
      </c>
      <c r="G50" s="52">
        <f>RES_hhdet_in!G50-RES_hhdet_in_new!G50</f>
        <v>707</v>
      </c>
      <c r="H50" s="52">
        <f>RES_hhdet_in!H50-RES_hhdet_in_new!H50</f>
        <v>1052</v>
      </c>
      <c r="I50" s="52">
        <f>RES_hhdet_in!I50-RES_hhdet_in_new!I50</f>
        <v>721</v>
      </c>
      <c r="J50" s="52">
        <f>RES_hhdet_in!J50-RES_hhdet_in_new!J50</f>
        <v>827</v>
      </c>
      <c r="K50" s="52">
        <f>RES_hhdet_in!K50-RES_hhdet_in_new!K50</f>
        <v>692</v>
      </c>
      <c r="L50" s="52">
        <f>RES_hhdet_in!L50-RES_hhdet_in_new!L50</f>
        <v>810</v>
      </c>
      <c r="M50" s="52">
        <f>RES_hhdet_in!M50-RES_hhdet_in_new!M50</f>
        <v>1207</v>
      </c>
      <c r="N50" s="52">
        <f>RES_hhdet_in!N50-RES_hhdet_in_new!N50</f>
        <v>1660</v>
      </c>
      <c r="O50" s="52">
        <f>RES_hhdet_in!O50-RES_hhdet_in_new!O50</f>
        <v>629</v>
      </c>
      <c r="P50" s="52">
        <f>RES_hhdet_in!P50-RES_hhdet_in_new!P50</f>
        <v>0</v>
      </c>
      <c r="Q50" s="52">
        <f>RES_hhdet_in!Q50-RES_hhdet_in_new!Q50</f>
        <v>1011</v>
      </c>
      <c r="R50" s="52">
        <f>RES_hhdet_in!R50-RES_hhdet_in_new!R50</f>
        <v>894</v>
      </c>
      <c r="S50" s="52">
        <f>RES_hhdet_in!S50-RES_hhdet_in_new!S50</f>
        <v>1135</v>
      </c>
      <c r="T50" s="52">
        <f>RES_hhdet_in!T50-RES_hhdet_in_new!T50</f>
        <v>2602</v>
      </c>
      <c r="U50" s="52">
        <f>RES_hhdet_in!U50-RES_hhdet_in_new!U50</f>
        <v>2683</v>
      </c>
      <c r="V50" s="52">
        <f>RES_hhdet_in!V50-RES_hhdet_in_new!V50</f>
        <v>1441</v>
      </c>
      <c r="W50" s="52">
        <f>RES_hhdet_in!W50-RES_hhdet_in_new!W50</f>
        <v>1355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63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85</v>
      </c>
      <c r="J51" s="52">
        <f>RES_hhdet_in!J51-RES_hhdet_in_new!J51</f>
        <v>57</v>
      </c>
      <c r="K51" s="52">
        <f>RES_hhdet_in!K51-RES_hhdet_in_new!K51</f>
        <v>40</v>
      </c>
      <c r="L51" s="52">
        <f>RES_hhdet_in!L51-RES_hhdet_in_new!L51</f>
        <v>86</v>
      </c>
      <c r="M51" s="52">
        <f>RES_hhdet_in!M51-RES_hhdet_in_new!M51</f>
        <v>36</v>
      </c>
      <c r="N51" s="52">
        <f>RES_hhdet_in!N51-RES_hhdet_in_new!N51</f>
        <v>236</v>
      </c>
      <c r="O51" s="52">
        <f>RES_hhdet_in!O51-RES_hhdet_in_new!O51</f>
        <v>1332</v>
      </c>
      <c r="P51" s="52">
        <f>RES_hhdet_in!P51-RES_hhdet_in_new!P51</f>
        <v>81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103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157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0</v>
      </c>
      <c r="G54" s="52">
        <f>RES_hhdet_in!G54-RES_hhdet_in_new!G54</f>
        <v>0</v>
      </c>
      <c r="H54" s="52">
        <f>RES_hhdet_in!H54-RES_hhdet_in_new!H54</f>
        <v>264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29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1908</v>
      </c>
      <c r="P54" s="52">
        <f>RES_hhdet_in!P54-RES_hhdet_in_new!P54</f>
        <v>1482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208</v>
      </c>
      <c r="V54" s="52">
        <f>RES_hhdet_in!V54-RES_hhdet_in_new!V54</f>
        <v>50</v>
      </c>
      <c r="W54" s="52">
        <f>RES_hhdet_in!W54-RES_hhdet_in_new!W54</f>
        <v>304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19019</v>
      </c>
      <c r="D55" s="52">
        <f>RES_hhdet_in!D55-RES_hhdet_in_new!D55</f>
        <v>17701</v>
      </c>
      <c r="E55" s="52">
        <f>RES_hhdet_in!E55-RES_hhdet_in_new!E55</f>
        <v>18482</v>
      </c>
      <c r="F55" s="52">
        <f>RES_hhdet_in!F55-RES_hhdet_in_new!F55</f>
        <v>19245</v>
      </c>
      <c r="G55" s="52">
        <f>RES_hhdet_in!G55-RES_hhdet_in_new!G55</f>
        <v>21508</v>
      </c>
      <c r="H55" s="52">
        <f>RES_hhdet_in!H55-RES_hhdet_in_new!H55</f>
        <v>28374</v>
      </c>
      <c r="I55" s="52">
        <f>RES_hhdet_in!I55-RES_hhdet_in_new!I55</f>
        <v>14365</v>
      </c>
      <c r="J55" s="52">
        <f>RES_hhdet_in!J55-RES_hhdet_in_new!J55</f>
        <v>16122</v>
      </c>
      <c r="K55" s="52">
        <f>RES_hhdet_in!K55-RES_hhdet_in_new!K55</f>
        <v>19691</v>
      </c>
      <c r="L55" s="52">
        <f>RES_hhdet_in!L55-RES_hhdet_in_new!L55</f>
        <v>20989</v>
      </c>
      <c r="M55" s="52">
        <f>RES_hhdet_in!M55-RES_hhdet_in_new!M55</f>
        <v>21016</v>
      </c>
      <c r="N55" s="52">
        <f>RES_hhdet_in!N55-RES_hhdet_in_new!N55</f>
        <v>22623</v>
      </c>
      <c r="O55" s="52">
        <f>RES_hhdet_in!O55-RES_hhdet_in_new!O55</f>
        <v>19788</v>
      </c>
      <c r="P55" s="52">
        <f>RES_hhdet_in!P55-RES_hhdet_in_new!P55</f>
        <v>18446</v>
      </c>
      <c r="Q55" s="52">
        <f>RES_hhdet_in!Q55-RES_hhdet_in_new!Q55</f>
        <v>18864</v>
      </c>
      <c r="R55" s="52">
        <f>RES_hhdet_in!R55-RES_hhdet_in_new!R55</f>
        <v>19901</v>
      </c>
      <c r="S55" s="52">
        <f>RES_hhdet_in!S55-RES_hhdet_in_new!S55</f>
        <v>17669</v>
      </c>
      <c r="T55" s="52">
        <f>RES_hhdet_in!T55-RES_hhdet_in_new!T55</f>
        <v>10946</v>
      </c>
      <c r="U55" s="52">
        <f>RES_hhdet_in!U55-RES_hhdet_in_new!U55</f>
        <v>13067</v>
      </c>
      <c r="V55" s="52">
        <f>RES_hhdet_in!V55-RES_hhdet_in_new!V55</f>
        <v>15350</v>
      </c>
      <c r="W55" s="52">
        <f>RES_hhdet_in!W55-RES_hhdet_in_new!W55</f>
        <v>14493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11249</v>
      </c>
      <c r="D59" s="52">
        <v>11137</v>
      </c>
      <c r="E59" s="52">
        <v>12230</v>
      </c>
      <c r="F59" s="52">
        <v>12218</v>
      </c>
      <c r="G59" s="52">
        <v>14421</v>
      </c>
      <c r="H59" s="52">
        <v>20742</v>
      </c>
      <c r="I59" s="52">
        <v>10528</v>
      </c>
      <c r="J59" s="52">
        <v>11498</v>
      </c>
      <c r="K59" s="52">
        <v>11717</v>
      </c>
      <c r="L59" s="52">
        <v>13592</v>
      </c>
      <c r="M59" s="52">
        <v>14372</v>
      </c>
      <c r="N59" s="52">
        <v>16859</v>
      </c>
      <c r="O59" s="52">
        <v>12966</v>
      </c>
      <c r="P59" s="52">
        <v>9320</v>
      </c>
      <c r="Q59" s="52">
        <v>11219</v>
      </c>
      <c r="R59" s="52">
        <v>12020</v>
      </c>
      <c r="S59" s="52">
        <v>10691</v>
      </c>
      <c r="T59" s="52">
        <v>7226</v>
      </c>
      <c r="U59" s="52">
        <v>9919</v>
      </c>
      <c r="V59" s="52">
        <v>8700</v>
      </c>
      <c r="W59" s="52">
        <v>6673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8923</v>
      </c>
      <c r="D60" s="36">
        <v>7598</v>
      </c>
      <c r="E60" s="36">
        <v>7287</v>
      </c>
      <c r="F60" s="36">
        <v>8178</v>
      </c>
      <c r="G60" s="36">
        <v>8452</v>
      </c>
      <c r="H60" s="36">
        <v>9719</v>
      </c>
      <c r="I60" s="36">
        <v>4962</v>
      </c>
      <c r="J60" s="36">
        <v>5574</v>
      </c>
      <c r="K60" s="36">
        <v>8867</v>
      </c>
      <c r="L60" s="36">
        <v>8429</v>
      </c>
      <c r="M60" s="36">
        <v>8061</v>
      </c>
      <c r="N60" s="36">
        <v>7871</v>
      </c>
      <c r="O60" s="36">
        <v>11156</v>
      </c>
      <c r="P60" s="36">
        <v>11208</v>
      </c>
      <c r="Q60" s="36">
        <v>9491</v>
      </c>
      <c r="R60" s="36">
        <v>9659</v>
      </c>
      <c r="S60" s="36">
        <v>8957</v>
      </c>
      <c r="T60" s="36">
        <v>7290</v>
      </c>
      <c r="U60" s="36">
        <v>7271</v>
      </c>
      <c r="V60" s="36">
        <v>9281</v>
      </c>
      <c r="W60" s="36">
        <v>10479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0</v>
      </c>
      <c r="D69" s="52">
        <f>RES_hhdet_in!D69-RES_hhdet_in_new!D69</f>
        <v>0</v>
      </c>
      <c r="E69" s="52">
        <f>RES_hhdet_in!E69-RES_hhdet_in_new!E69</f>
        <v>0</v>
      </c>
      <c r="F69" s="52">
        <f>RES_hhdet_in!F69-RES_hhdet_in_new!F69</f>
        <v>0</v>
      </c>
      <c r="G69" s="52">
        <f>RES_hhdet_in!G69-RES_hhdet_in_new!G69</f>
        <v>0</v>
      </c>
      <c r="H69" s="52">
        <f>RES_hhdet_in!H69-RES_hhdet_in_new!H69</f>
        <v>0</v>
      </c>
      <c r="I69" s="52">
        <f>RES_hhdet_in!I69-RES_hhdet_in_new!I69</f>
        <v>0</v>
      </c>
      <c r="J69" s="52">
        <f>RES_hhdet_in!J69-RES_hhdet_in_new!J69</f>
        <v>0</v>
      </c>
      <c r="K69" s="52">
        <f>RES_hhdet_in!K69-RES_hhdet_in_new!K69</f>
        <v>0</v>
      </c>
      <c r="L69" s="52">
        <f>RES_hhdet_in!L69-RES_hhdet_in_new!L69</f>
        <v>0</v>
      </c>
      <c r="M69" s="52">
        <f>RES_hhdet_in!M69-RES_hhdet_in_new!M69</f>
        <v>0</v>
      </c>
      <c r="N69" s="52">
        <f>RES_hhdet_in!N69-RES_hhdet_in_new!N69</f>
        <v>0</v>
      </c>
      <c r="O69" s="52">
        <f>RES_hhdet_in!O69-RES_hhdet_in_new!O69</f>
        <v>0</v>
      </c>
      <c r="P69" s="52">
        <f>RES_hhdet_in!P69-RES_hhdet_in_new!P69</f>
        <v>0</v>
      </c>
      <c r="Q69" s="52">
        <f>RES_hhdet_in!Q69-RES_hhdet_in_new!Q69</f>
        <v>0</v>
      </c>
      <c r="R69" s="52">
        <f>RES_hhdet_in!R69-RES_hhdet_in_new!R69</f>
        <v>0</v>
      </c>
      <c r="S69" s="52">
        <f>RES_hhdet_in!S69-RES_hhdet_in_new!S69</f>
        <v>0</v>
      </c>
      <c r="T69" s="52">
        <f>RES_hhdet_in!T69-RES_hhdet_in_new!T69</f>
        <v>0</v>
      </c>
      <c r="U69" s="52">
        <f>RES_hhdet_in!U69-RES_hhdet_in_new!U69</f>
        <v>0</v>
      </c>
      <c r="V69" s="52">
        <f>RES_hhdet_in!V69-RES_hhdet_in_new!V69</f>
        <v>0</v>
      </c>
      <c r="W69" s="52">
        <f>RES_hhdet_in!W69-RES_hhdet_in_new!W69</f>
        <v>0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0</v>
      </c>
      <c r="D73" s="52">
        <f>RES_hhdet_in!D73-RES_hhdet_in_new!D73</f>
        <v>0</v>
      </c>
      <c r="E73" s="52">
        <f>RES_hhdet_in!E73-RES_hhdet_in_new!E73</f>
        <v>0</v>
      </c>
      <c r="F73" s="52">
        <f>RES_hhdet_in!F73-RES_hhdet_in_new!F73</f>
        <v>0</v>
      </c>
      <c r="G73" s="52">
        <f>RES_hhdet_in!G73-RES_hhdet_in_new!G73</f>
        <v>0</v>
      </c>
      <c r="H73" s="52">
        <f>RES_hhdet_in!H73-RES_hhdet_in_new!H73</f>
        <v>0</v>
      </c>
      <c r="I73" s="52">
        <f>RES_hhdet_in!I73-RES_hhdet_in_new!I73</f>
        <v>0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0</v>
      </c>
      <c r="M73" s="52">
        <f>RES_hhdet_in!M73-RES_hhdet_in_new!M73</f>
        <v>0</v>
      </c>
      <c r="N73" s="52">
        <f>RES_hhdet_in!N73-RES_hhdet_in_new!N73</f>
        <v>0</v>
      </c>
      <c r="O73" s="52">
        <f>RES_hhdet_in!O73-RES_hhdet_in_new!O73</f>
        <v>0</v>
      </c>
      <c r="P73" s="52">
        <f>RES_hhdet_in!P73-RES_hhdet_in_new!P73</f>
        <v>0</v>
      </c>
      <c r="Q73" s="52">
        <f>RES_hhdet_in!Q73-RES_hhdet_in_new!Q73</f>
        <v>0</v>
      </c>
      <c r="R73" s="52">
        <f>RES_hhdet_in!R73-RES_hhdet_in_new!R73</f>
        <v>0</v>
      </c>
      <c r="S73" s="52">
        <f>RES_hhdet_in!S73-RES_hhdet_in_new!S73</f>
        <v>0</v>
      </c>
      <c r="T73" s="52">
        <f>RES_hhdet_in!T73-RES_hhdet_in_new!T73</f>
        <v>0</v>
      </c>
      <c r="U73" s="52">
        <f>RES_hhdet_in!U73-RES_hhdet_in_new!U73</f>
        <v>0</v>
      </c>
      <c r="V73" s="52">
        <f>RES_hhdet_in!V73-RES_hhdet_in_new!V73</f>
        <v>0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325</v>
      </c>
      <c r="D83" s="52">
        <v>419</v>
      </c>
      <c r="E83" s="52">
        <v>510</v>
      </c>
      <c r="F83" s="52">
        <v>791</v>
      </c>
      <c r="G83" s="52">
        <v>1087</v>
      </c>
      <c r="H83" s="52">
        <v>2100</v>
      </c>
      <c r="I83" s="52">
        <v>2149</v>
      </c>
      <c r="J83" s="52">
        <v>2056</v>
      </c>
      <c r="K83" s="52">
        <v>1972</v>
      </c>
      <c r="L83" s="52">
        <v>776</v>
      </c>
      <c r="M83" s="52">
        <v>1252</v>
      </c>
      <c r="N83" s="52">
        <v>1711</v>
      </c>
      <c r="O83" s="52">
        <v>2394</v>
      </c>
      <c r="P83" s="52">
        <v>1143</v>
      </c>
      <c r="Q83" s="52">
        <v>3363</v>
      </c>
      <c r="R83" s="52">
        <v>4075</v>
      </c>
      <c r="S83" s="52">
        <v>4382</v>
      </c>
      <c r="T83" s="52">
        <v>2368</v>
      </c>
      <c r="U83" s="52">
        <v>1257</v>
      </c>
      <c r="V83" s="52">
        <v>1515</v>
      </c>
      <c r="W83" s="52">
        <v>2315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318</v>
      </c>
      <c r="D86" s="52">
        <v>285</v>
      </c>
      <c r="E86" s="52">
        <v>575</v>
      </c>
      <c r="F86" s="52">
        <v>766</v>
      </c>
      <c r="G86" s="52">
        <v>1514</v>
      </c>
      <c r="H86" s="52">
        <v>2382</v>
      </c>
      <c r="I86" s="52">
        <v>2841</v>
      </c>
      <c r="J86" s="52">
        <v>3785</v>
      </c>
      <c r="K86" s="52">
        <v>5076</v>
      </c>
      <c r="L86" s="52">
        <v>4329</v>
      </c>
      <c r="M86" s="52">
        <v>3056</v>
      </c>
      <c r="N86" s="52">
        <v>3860</v>
      </c>
      <c r="O86" s="52">
        <v>4243</v>
      </c>
      <c r="P86" s="52">
        <v>3763</v>
      </c>
      <c r="Q86" s="52">
        <v>5109</v>
      </c>
      <c r="R86" s="52">
        <v>7947</v>
      </c>
      <c r="S86" s="52">
        <v>7644</v>
      </c>
      <c r="T86" s="52">
        <v>5792</v>
      </c>
      <c r="U86" s="52">
        <v>5120</v>
      </c>
      <c r="V86" s="52">
        <v>5906</v>
      </c>
      <c r="W86" s="52">
        <v>5826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4</v>
      </c>
      <c r="D88" s="52">
        <f>RES_hhdet_in!D88-RES_hhdet_in_new!D88</f>
        <v>11</v>
      </c>
      <c r="E88" s="52">
        <f>RES_hhdet_in!E88-RES_hhdet_in_new!E88</f>
        <v>13</v>
      </c>
      <c r="F88" s="52">
        <f>RES_hhdet_in!F88-RES_hhdet_in_new!F88</f>
        <v>19</v>
      </c>
      <c r="G88" s="52">
        <f>RES_hhdet_in!G88-RES_hhdet_in_new!G88</f>
        <v>27</v>
      </c>
      <c r="H88" s="52">
        <f>RES_hhdet_in!H88-RES_hhdet_in_new!H88</f>
        <v>42</v>
      </c>
      <c r="I88" s="52">
        <f>RES_hhdet_in!I88-RES_hhdet_in_new!I88</f>
        <v>54</v>
      </c>
      <c r="J88" s="52">
        <f>RES_hhdet_in!J88-RES_hhdet_in_new!J88</f>
        <v>61</v>
      </c>
      <c r="K88" s="52">
        <f>RES_hhdet_in!K88-RES_hhdet_in_new!K88</f>
        <v>51</v>
      </c>
      <c r="L88" s="52">
        <f>RES_hhdet_in!L88-RES_hhdet_in_new!L88</f>
        <v>24</v>
      </c>
      <c r="M88" s="52">
        <f>RES_hhdet_in!M88-RES_hhdet_in_new!M88</f>
        <v>27</v>
      </c>
      <c r="N88" s="52">
        <f>RES_hhdet_in!N88-RES_hhdet_in_new!N88</f>
        <v>40</v>
      </c>
      <c r="O88" s="52">
        <f>RES_hhdet_in!O88-RES_hhdet_in_new!O88</f>
        <v>0</v>
      </c>
      <c r="P88" s="52">
        <f>RES_hhdet_in!P88-RES_hhdet_in_new!P88</f>
        <v>0</v>
      </c>
      <c r="Q88" s="52">
        <f>RES_hhdet_in!Q88-RES_hhdet_in_new!Q88</f>
        <v>43</v>
      </c>
      <c r="R88" s="52">
        <f>RES_hhdet_in!R88-RES_hhdet_in_new!R88</f>
        <v>16</v>
      </c>
      <c r="S88" s="52">
        <f>RES_hhdet_in!S88-RES_hhdet_in_new!S88</f>
        <v>28</v>
      </c>
      <c r="T88" s="52">
        <f>RES_hhdet_in!T88-RES_hhdet_in_new!T88</f>
        <v>52</v>
      </c>
      <c r="U88" s="52">
        <f>RES_hhdet_in!U88-RES_hhdet_in_new!U88</f>
        <v>42</v>
      </c>
      <c r="V88" s="52">
        <f>RES_hhdet_in!V88-RES_hhdet_in_new!V88</f>
        <v>52</v>
      </c>
      <c r="W88" s="52">
        <f>RES_hhdet_in!W88-RES_hhdet_in_new!W88</f>
        <v>65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1</v>
      </c>
      <c r="H89" s="52">
        <f>RES_hhdet_in!H89-RES_hhdet_in_new!H89</f>
        <v>0</v>
      </c>
      <c r="I89" s="52">
        <f>RES_hhdet_in!I89-RES_hhdet_in_new!I89</f>
        <v>2</v>
      </c>
      <c r="J89" s="52">
        <f>RES_hhdet_in!J89-RES_hhdet_in_new!J89</f>
        <v>2</v>
      </c>
      <c r="K89" s="52">
        <f>RES_hhdet_in!K89-RES_hhdet_in_new!K89</f>
        <v>6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9</v>
      </c>
      <c r="O89" s="52">
        <f>RES_hhdet_in!O89-RES_hhdet_in_new!O89</f>
        <v>63</v>
      </c>
      <c r="P89" s="52">
        <f>RES_hhdet_in!P89-RES_hhdet_in_new!P89</f>
        <v>7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38</v>
      </c>
      <c r="D92" s="52">
        <f>RES_hhdet_in!D92-RES_hhdet_in_new!D92</f>
        <v>29</v>
      </c>
      <c r="E92" s="52">
        <f>RES_hhdet_in!E92-RES_hhdet_in_new!E92</f>
        <v>34</v>
      </c>
      <c r="F92" s="52">
        <f>RES_hhdet_in!F92-RES_hhdet_in_new!F92</f>
        <v>43</v>
      </c>
      <c r="G92" s="52">
        <f>RES_hhdet_in!G92-RES_hhdet_in_new!G92</f>
        <v>66</v>
      </c>
      <c r="H92" s="52">
        <f>RES_hhdet_in!H92-RES_hhdet_in_new!H92</f>
        <v>178</v>
      </c>
      <c r="I92" s="52">
        <f>RES_hhdet_in!I92-RES_hhdet_in_new!I92</f>
        <v>74</v>
      </c>
      <c r="J92" s="52">
        <f>RES_hhdet_in!J92-RES_hhdet_in_new!J92</f>
        <v>78</v>
      </c>
      <c r="K92" s="52">
        <f>RES_hhdet_in!K92-RES_hhdet_in_new!K92</f>
        <v>100</v>
      </c>
      <c r="L92" s="52">
        <f>RES_hhdet_in!L92-RES_hhdet_in_new!L92</f>
        <v>78</v>
      </c>
      <c r="M92" s="52">
        <f>RES_hhdet_in!M92-RES_hhdet_in_new!M92</f>
        <v>113</v>
      </c>
      <c r="N92" s="52">
        <f>RES_hhdet_in!N92-RES_hhdet_in_new!N92</f>
        <v>175</v>
      </c>
      <c r="O92" s="52">
        <f>RES_hhdet_in!O92-RES_hhdet_in_new!O92</f>
        <v>81</v>
      </c>
      <c r="P92" s="52">
        <f>RES_hhdet_in!P92-RES_hhdet_in_new!P92</f>
        <v>0</v>
      </c>
      <c r="Q92" s="52">
        <f>RES_hhdet_in!Q92-RES_hhdet_in_new!Q92</f>
        <v>469</v>
      </c>
      <c r="R92" s="52">
        <f>RES_hhdet_in!R92-RES_hhdet_in_new!R92</f>
        <v>251</v>
      </c>
      <c r="S92" s="52">
        <f>RES_hhdet_in!S92-RES_hhdet_in_new!S92</f>
        <v>205</v>
      </c>
      <c r="T92" s="52">
        <f>RES_hhdet_in!T92-RES_hhdet_in_new!T92</f>
        <v>121</v>
      </c>
      <c r="U92" s="52">
        <f>RES_hhdet_in!U92-RES_hhdet_in_new!U92</f>
        <v>166</v>
      </c>
      <c r="V92" s="52">
        <f>RES_hhdet_in!V92-RES_hhdet_in_new!V92</f>
        <v>172</v>
      </c>
      <c r="W92" s="52">
        <f>RES_hhdet_in!W92-RES_hhdet_in_new!W92</f>
        <v>86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5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12</v>
      </c>
      <c r="I93" s="52">
        <f>RES_hhdet_in!I93-RES_hhdet_in_new!I93</f>
        <v>8</v>
      </c>
      <c r="J93" s="52">
        <f>RES_hhdet_in!J93-RES_hhdet_in_new!J93</f>
        <v>6</v>
      </c>
      <c r="K93" s="52">
        <f>RES_hhdet_in!K93-RES_hhdet_in_new!K93</f>
        <v>4</v>
      </c>
      <c r="L93" s="52">
        <f>RES_hhdet_in!L93-RES_hhdet_in_new!L93</f>
        <v>1</v>
      </c>
      <c r="M93" s="52">
        <f>RES_hhdet_in!M93-RES_hhdet_in_new!M93</f>
        <v>1</v>
      </c>
      <c r="N93" s="52">
        <f>RES_hhdet_in!N93-RES_hhdet_in_new!N93</f>
        <v>20</v>
      </c>
      <c r="O93" s="52">
        <f>RES_hhdet_in!O93-RES_hhdet_in_new!O93</f>
        <v>173</v>
      </c>
      <c r="P93" s="52">
        <f>RES_hhdet_in!P93-RES_hhdet_in_new!P93</f>
        <v>73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23</v>
      </c>
      <c r="W93" s="52">
        <f>RES_hhdet_in!W93-RES_hhdet_in_new!W93</f>
        <v>130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5</v>
      </c>
      <c r="D96" s="52">
        <f>RES_hhdet_in!D96-RES_hhdet_in_new!D96</f>
        <v>0</v>
      </c>
      <c r="E96" s="52">
        <f>RES_hhdet_in!E96-RES_hhdet_in_new!E96</f>
        <v>0</v>
      </c>
      <c r="F96" s="52">
        <f>RES_hhdet_in!F96-RES_hhdet_in_new!F96</f>
        <v>0</v>
      </c>
      <c r="G96" s="52">
        <f>RES_hhdet_in!G96-RES_hhdet_in_new!G96</f>
        <v>0</v>
      </c>
      <c r="H96" s="52">
        <f>RES_hhdet_in!H96-RES_hhdet_in_new!H96</f>
        <v>20</v>
      </c>
      <c r="I96" s="52">
        <f>RES_hhdet_in!I96-RES_hhdet_in_new!I96</f>
        <v>0</v>
      </c>
      <c r="J96" s="52">
        <f>RES_hhdet_in!J96-RES_hhdet_in_new!J96</f>
        <v>0</v>
      </c>
      <c r="K96" s="52">
        <f>RES_hhdet_in!K96-RES_hhdet_in_new!K96</f>
        <v>3</v>
      </c>
      <c r="L96" s="52">
        <f>RES_hhdet_in!L96-RES_hhdet_in_new!L96</f>
        <v>0</v>
      </c>
      <c r="M96" s="52">
        <f>RES_hhdet_in!M96-RES_hhdet_in_new!M96</f>
        <v>0</v>
      </c>
      <c r="N96" s="52">
        <f>RES_hhdet_in!N96-RES_hhdet_in_new!N96</f>
        <v>0</v>
      </c>
      <c r="O96" s="52">
        <f>RES_hhdet_in!O96-RES_hhdet_in_new!O96</f>
        <v>460</v>
      </c>
      <c r="P96" s="52">
        <f>RES_hhdet_in!P96-RES_hhdet_in_new!P96</f>
        <v>350</v>
      </c>
      <c r="Q96" s="52">
        <f>RES_hhdet_in!Q96-RES_hhdet_in_new!Q96</f>
        <v>0</v>
      </c>
      <c r="R96" s="52">
        <f>RES_hhdet_in!R96-RES_hhdet_in_new!R96</f>
        <v>0</v>
      </c>
      <c r="S96" s="52">
        <f>RES_hhdet_in!S96-RES_hhdet_in_new!S96</f>
        <v>0</v>
      </c>
      <c r="T96" s="52">
        <f>RES_hhdet_in!T96-RES_hhdet_in_new!T96</f>
        <v>0</v>
      </c>
      <c r="U96" s="52">
        <f>RES_hhdet_in!U96-RES_hhdet_in_new!U96</f>
        <v>59</v>
      </c>
      <c r="V96" s="52">
        <f>RES_hhdet_in!V96-RES_hhdet_in_new!V96</f>
        <v>12</v>
      </c>
      <c r="W96" s="52">
        <f>RES_hhdet_in!W96-RES_hhdet_in_new!W96</f>
        <v>131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617</v>
      </c>
      <c r="D97" s="52">
        <f>RES_hhdet_in!D97-RES_hhdet_in_new!D97</f>
        <v>725</v>
      </c>
      <c r="E97" s="52">
        <f>RES_hhdet_in!E97-RES_hhdet_in_new!E97</f>
        <v>819</v>
      </c>
      <c r="F97" s="52">
        <f>RES_hhdet_in!F97-RES_hhdet_in_new!F97</f>
        <v>1122</v>
      </c>
      <c r="G97" s="52">
        <f>RES_hhdet_in!G97-RES_hhdet_in_new!G97</f>
        <v>1456</v>
      </c>
      <c r="H97" s="52">
        <f>RES_hhdet_in!H97-RES_hhdet_in_new!H97</f>
        <v>2445</v>
      </c>
      <c r="I97" s="52">
        <f>RES_hhdet_in!I97-RES_hhdet_in_new!I97</f>
        <v>2412</v>
      </c>
      <c r="J97" s="52">
        <f>RES_hhdet_in!J97-RES_hhdet_in_new!J97</f>
        <v>2488</v>
      </c>
      <c r="K97" s="52">
        <f>RES_hhdet_in!K97-RES_hhdet_in_new!K97</f>
        <v>2803</v>
      </c>
      <c r="L97" s="52">
        <f>RES_hhdet_in!L97-RES_hhdet_in_new!L97</f>
        <v>2055</v>
      </c>
      <c r="M97" s="52">
        <f>RES_hhdet_in!M97-RES_hhdet_in_new!M97</f>
        <v>3008</v>
      </c>
      <c r="N97" s="52">
        <f>RES_hhdet_in!N97-RES_hhdet_in_new!N97</f>
        <v>4016</v>
      </c>
      <c r="O97" s="52">
        <f>RES_hhdet_in!O97-RES_hhdet_in_new!O97</f>
        <v>4786</v>
      </c>
      <c r="P97" s="52">
        <f>RES_hhdet_in!P97-RES_hhdet_in_new!P97</f>
        <v>4403</v>
      </c>
      <c r="Q97" s="52">
        <f>RES_hhdet_in!Q97-RES_hhdet_in_new!Q97</f>
        <v>6952</v>
      </c>
      <c r="R97" s="52">
        <f>RES_hhdet_in!R97-RES_hhdet_in_new!R97</f>
        <v>7589</v>
      </c>
      <c r="S97" s="52">
        <f>RES_hhdet_in!S97-RES_hhdet_in_new!S97</f>
        <v>7072</v>
      </c>
      <c r="T97" s="52">
        <f>RES_hhdet_in!T97-RES_hhdet_in_new!T97</f>
        <v>4779</v>
      </c>
      <c r="U97" s="52">
        <f>RES_hhdet_in!U97-RES_hhdet_in_new!U97</f>
        <v>4303</v>
      </c>
      <c r="V97" s="52">
        <f>RES_hhdet_in!V97-RES_hhdet_in_new!V97</f>
        <v>5220</v>
      </c>
      <c r="W97" s="52">
        <f>RES_hhdet_in!W97-RES_hhdet_in_new!W97</f>
        <v>6392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375</v>
      </c>
      <c r="D102" s="52">
        <v>455</v>
      </c>
      <c r="E102" s="52">
        <v>546</v>
      </c>
      <c r="F102" s="52">
        <v>714</v>
      </c>
      <c r="G102" s="52">
        <v>982</v>
      </c>
      <c r="H102" s="52">
        <v>1834</v>
      </c>
      <c r="I102" s="52">
        <v>1738</v>
      </c>
      <c r="J102" s="52">
        <v>1773</v>
      </c>
      <c r="K102" s="52">
        <v>1694</v>
      </c>
      <c r="L102" s="52">
        <v>1343</v>
      </c>
      <c r="M102" s="52">
        <v>2038</v>
      </c>
      <c r="N102" s="52">
        <v>2917</v>
      </c>
      <c r="O102" s="52">
        <v>3015</v>
      </c>
      <c r="P102" s="52">
        <v>2198</v>
      </c>
      <c r="Q102" s="52">
        <v>4087</v>
      </c>
      <c r="R102" s="52">
        <v>4383</v>
      </c>
      <c r="S102" s="52">
        <v>3999</v>
      </c>
      <c r="T102" s="52">
        <v>2462</v>
      </c>
      <c r="U102" s="52">
        <v>2667</v>
      </c>
      <c r="V102" s="52">
        <v>2665</v>
      </c>
      <c r="W102" s="52">
        <v>2654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298</v>
      </c>
      <c r="D103" s="36">
        <v>310</v>
      </c>
      <c r="E103" s="36">
        <v>324</v>
      </c>
      <c r="F103" s="36">
        <v>477</v>
      </c>
      <c r="G103" s="36">
        <v>575</v>
      </c>
      <c r="H103" s="36">
        <v>863</v>
      </c>
      <c r="I103" s="36">
        <v>817</v>
      </c>
      <c r="J103" s="36">
        <v>861</v>
      </c>
      <c r="K103" s="36">
        <v>1281</v>
      </c>
      <c r="L103" s="36">
        <v>831</v>
      </c>
      <c r="M103" s="36">
        <v>1135</v>
      </c>
      <c r="N103" s="36">
        <v>1366</v>
      </c>
      <c r="O103" s="36">
        <v>2586</v>
      </c>
      <c r="P103" s="36">
        <v>2650</v>
      </c>
      <c r="Q103" s="36">
        <v>3446</v>
      </c>
      <c r="R103" s="36">
        <v>3508</v>
      </c>
      <c r="S103" s="36">
        <v>3354</v>
      </c>
      <c r="T103" s="36">
        <v>2516</v>
      </c>
      <c r="U103" s="36">
        <v>1959</v>
      </c>
      <c r="V103" s="36">
        <v>2855</v>
      </c>
      <c r="W103" s="36">
        <v>4175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29</v>
      </c>
      <c r="D145" s="52">
        <v>61</v>
      </c>
      <c r="E145" s="52">
        <v>62</v>
      </c>
      <c r="F145" s="52">
        <v>64</v>
      </c>
      <c r="G145" s="52">
        <v>116</v>
      </c>
      <c r="H145" s="52">
        <v>279</v>
      </c>
      <c r="I145" s="52">
        <v>280</v>
      </c>
      <c r="J145" s="52">
        <v>349</v>
      </c>
      <c r="K145" s="52">
        <v>650</v>
      </c>
      <c r="L145" s="52">
        <v>1300</v>
      </c>
      <c r="M145" s="52">
        <v>1194</v>
      </c>
      <c r="N145" s="52">
        <v>1570</v>
      </c>
      <c r="O145" s="52">
        <v>1267</v>
      </c>
      <c r="P145" s="52">
        <v>414</v>
      </c>
      <c r="Q145" s="52">
        <v>540</v>
      </c>
      <c r="R145" s="52">
        <v>2432</v>
      </c>
      <c r="S145" s="52">
        <v>7832</v>
      </c>
      <c r="T145" s="52">
        <v>15560</v>
      </c>
      <c r="U145" s="52">
        <v>7427</v>
      </c>
      <c r="V145" s="52">
        <v>4273</v>
      </c>
      <c r="W145" s="52">
        <v>2667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46</v>
      </c>
      <c r="D147" s="52">
        <v>94</v>
      </c>
      <c r="E147" s="52">
        <v>79</v>
      </c>
      <c r="F147" s="52">
        <v>180</v>
      </c>
      <c r="G147" s="52">
        <v>313</v>
      </c>
      <c r="H147" s="52">
        <v>281</v>
      </c>
      <c r="I147" s="52">
        <v>436</v>
      </c>
      <c r="J147" s="52">
        <v>850</v>
      </c>
      <c r="K147" s="52">
        <v>758</v>
      </c>
      <c r="L147" s="52">
        <v>1674</v>
      </c>
      <c r="M147" s="52">
        <v>1543</v>
      </c>
      <c r="N147" s="52">
        <v>2349</v>
      </c>
      <c r="O147" s="52">
        <v>1814</v>
      </c>
      <c r="P147" s="52">
        <v>1647</v>
      </c>
      <c r="Q147" s="52">
        <v>2206</v>
      </c>
      <c r="R147" s="52">
        <v>4812</v>
      </c>
      <c r="S147" s="52">
        <v>11162</v>
      </c>
      <c r="T147" s="52">
        <v>18429</v>
      </c>
      <c r="U147" s="52">
        <v>15743</v>
      </c>
      <c r="V147" s="52">
        <v>9988</v>
      </c>
      <c r="W147" s="52">
        <v>6056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3</v>
      </c>
      <c r="D149" s="52">
        <f>RES_hhdet_in!D149-RES_hhdet_in_new!D149</f>
        <v>3</v>
      </c>
      <c r="E149" s="52">
        <f>RES_hhdet_in!E149-RES_hhdet_in_new!E149</f>
        <v>3</v>
      </c>
      <c r="F149" s="52">
        <f>RES_hhdet_in!F149-RES_hhdet_in_new!F149</f>
        <v>3</v>
      </c>
      <c r="G149" s="52">
        <f>RES_hhdet_in!G149-RES_hhdet_in_new!G149</f>
        <v>6</v>
      </c>
      <c r="H149" s="52">
        <f>RES_hhdet_in!H149-RES_hhdet_in_new!H149</f>
        <v>20</v>
      </c>
      <c r="I149" s="52">
        <f>RES_hhdet_in!I149-RES_hhdet_in_new!I149</f>
        <v>8</v>
      </c>
      <c r="J149" s="52">
        <f>RES_hhdet_in!J149-RES_hhdet_in_new!J149</f>
        <v>10</v>
      </c>
      <c r="K149" s="52">
        <f>RES_hhdet_in!K149-RES_hhdet_in_new!K149</f>
        <v>21</v>
      </c>
      <c r="L149" s="52">
        <f>RES_hhdet_in!L149-RES_hhdet_in_new!L149</f>
        <v>48</v>
      </c>
      <c r="M149" s="52">
        <f>RES_hhdet_in!M149-RES_hhdet_in_new!M149</f>
        <v>54</v>
      </c>
      <c r="N149" s="52">
        <f>RES_hhdet_in!N149-RES_hhdet_in_new!N149</f>
        <v>85</v>
      </c>
      <c r="O149" s="52">
        <f>RES_hhdet_in!O149-RES_hhdet_in_new!O149</f>
        <v>30</v>
      </c>
      <c r="P149" s="52">
        <f>RES_hhdet_in!P149-RES_hhdet_in_new!P149</f>
        <v>0</v>
      </c>
      <c r="Q149" s="52">
        <f>RES_hhdet_in!Q149-RES_hhdet_in_new!Q149</f>
        <v>106</v>
      </c>
      <c r="R149" s="52">
        <f>RES_hhdet_in!R149-RES_hhdet_in_new!R149</f>
        <v>128</v>
      </c>
      <c r="S149" s="52">
        <f>RES_hhdet_in!S149-RES_hhdet_in_new!S149</f>
        <v>280</v>
      </c>
      <c r="T149" s="52">
        <f>RES_hhdet_in!T149-RES_hhdet_in_new!T149</f>
        <v>471</v>
      </c>
      <c r="U149" s="52">
        <f>RES_hhdet_in!U149-RES_hhdet_in_new!U149</f>
        <v>349</v>
      </c>
      <c r="V149" s="52">
        <f>RES_hhdet_in!V149-RES_hhdet_in_new!V149</f>
        <v>213</v>
      </c>
      <c r="W149" s="52">
        <f>RES_hhdet_in!W149-RES_hhdet_in_new!W149</f>
        <v>69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1</v>
      </c>
      <c r="I150" s="52">
        <f>RES_hhdet_in!I150-RES_hhdet_in_new!I150</f>
        <v>1</v>
      </c>
      <c r="J150" s="52">
        <f>RES_hhdet_in!J150-RES_hhdet_in_new!J150</f>
        <v>1</v>
      </c>
      <c r="K150" s="52">
        <f>RES_hhdet_in!K150-RES_hhdet_in_new!K150</f>
        <v>1</v>
      </c>
      <c r="L150" s="52">
        <f>RES_hhdet_in!L150-RES_hhdet_in_new!L150</f>
        <v>2</v>
      </c>
      <c r="M150" s="52">
        <f>RES_hhdet_in!M150-RES_hhdet_in_new!M150</f>
        <v>1</v>
      </c>
      <c r="N150" s="52">
        <f>RES_hhdet_in!N150-RES_hhdet_in_new!N150</f>
        <v>7</v>
      </c>
      <c r="O150" s="52">
        <f>RES_hhdet_in!O150-RES_hhdet_in_new!O150</f>
        <v>58</v>
      </c>
      <c r="P150" s="52">
        <f>RES_hhdet_in!P150-RES_hhdet_in_new!P150</f>
        <v>18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8</v>
      </c>
      <c r="V150" s="52">
        <f>RES_hhdet_in!V150-RES_hhdet_in_new!V150</f>
        <v>33</v>
      </c>
      <c r="W150" s="52">
        <f>RES_hhdet_in!W150-RES_hhdet_in_new!W150</f>
        <v>118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2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1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153</v>
      </c>
      <c r="P153" s="52">
        <f>RES_hhdet_in!P153-RES_hhdet_in_new!P153</f>
        <v>89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0</v>
      </c>
      <c r="U153" s="52">
        <f>RES_hhdet_in!U153-RES_hhdet_in_new!U153</f>
        <v>144</v>
      </c>
      <c r="V153" s="52">
        <f>RES_hhdet_in!V153-RES_hhdet_in_new!V153</f>
        <v>20</v>
      </c>
      <c r="W153" s="52">
        <f>RES_hhdet_in!W153-RES_hhdet_in_new!W153</f>
        <v>109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48</v>
      </c>
      <c r="D154" s="52">
        <f>RES_hhdet_in!D154-RES_hhdet_in_new!D154</f>
        <v>80</v>
      </c>
      <c r="E154" s="52">
        <f>RES_hhdet_in!E154-RES_hhdet_in_new!E154</f>
        <v>81</v>
      </c>
      <c r="F154" s="52">
        <f>RES_hhdet_in!F154-RES_hhdet_in_new!F154</f>
        <v>91</v>
      </c>
      <c r="G154" s="52">
        <f>RES_hhdet_in!G154-RES_hhdet_in_new!G154</f>
        <v>146</v>
      </c>
      <c r="H154" s="52">
        <f>RES_hhdet_in!H154-RES_hhdet_in_new!H154</f>
        <v>299</v>
      </c>
      <c r="I154" s="52">
        <f>RES_hhdet_in!I154-RES_hhdet_in_new!I154</f>
        <v>309</v>
      </c>
      <c r="J154" s="52">
        <f>RES_hhdet_in!J154-RES_hhdet_in_new!J154</f>
        <v>402</v>
      </c>
      <c r="K154" s="52">
        <f>RES_hhdet_in!K154-RES_hhdet_in_new!K154</f>
        <v>737</v>
      </c>
      <c r="L154" s="52">
        <f>RES_hhdet_in!L154-RES_hhdet_in_new!L154</f>
        <v>1415</v>
      </c>
      <c r="M154" s="52">
        <f>RES_hhdet_in!M154-RES_hhdet_in_new!M154</f>
        <v>1382</v>
      </c>
      <c r="N154" s="52">
        <f>RES_hhdet_in!N154-RES_hhdet_in_new!N154</f>
        <v>1852</v>
      </c>
      <c r="O154" s="52">
        <f>RES_hhdet_in!O154-RES_hhdet_in_new!O154</f>
        <v>1627</v>
      </c>
      <c r="P154" s="52">
        <f>RES_hhdet_in!P154-RES_hhdet_in_new!P154</f>
        <v>1147</v>
      </c>
      <c r="Q154" s="52">
        <f>RES_hhdet_in!Q154-RES_hhdet_in_new!Q154</f>
        <v>1664</v>
      </c>
      <c r="R154" s="52">
        <f>RES_hhdet_in!R154-RES_hhdet_in_new!R154</f>
        <v>3885</v>
      </c>
      <c r="S154" s="52">
        <f>RES_hhdet_in!S154-RES_hhdet_in_new!S154</f>
        <v>9451</v>
      </c>
      <c r="T154" s="52">
        <f>RES_hhdet_in!T154-RES_hhdet_in_new!T154</f>
        <v>17294</v>
      </c>
      <c r="U154" s="52">
        <f>RES_hhdet_in!U154-RES_hhdet_in_new!U154</f>
        <v>9170</v>
      </c>
      <c r="V154" s="52">
        <f>RES_hhdet_in!V154-RES_hhdet_in_new!V154</f>
        <v>6679</v>
      </c>
      <c r="W154" s="52">
        <f>RES_hhdet_in!W154-RES_hhdet_in_new!W154</f>
        <v>5678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28</v>
      </c>
      <c r="D158" s="52">
        <v>50</v>
      </c>
      <c r="E158" s="52">
        <v>52</v>
      </c>
      <c r="F158" s="52">
        <v>57</v>
      </c>
      <c r="G158" s="52">
        <v>95</v>
      </c>
      <c r="H158" s="52">
        <v>219</v>
      </c>
      <c r="I158" s="52">
        <v>216</v>
      </c>
      <c r="J158" s="52">
        <v>279</v>
      </c>
      <c r="K158" s="52">
        <v>430</v>
      </c>
      <c r="L158" s="52">
        <v>903</v>
      </c>
      <c r="M158" s="52">
        <v>920</v>
      </c>
      <c r="N158" s="52">
        <v>1325</v>
      </c>
      <c r="O158" s="52">
        <v>1000</v>
      </c>
      <c r="P158" s="52">
        <v>563</v>
      </c>
      <c r="Q158" s="52">
        <v>967</v>
      </c>
      <c r="R158" s="52">
        <v>2242</v>
      </c>
      <c r="S158" s="52">
        <v>5302</v>
      </c>
      <c r="T158" s="52">
        <v>8860</v>
      </c>
      <c r="U158" s="52">
        <v>5585</v>
      </c>
      <c r="V158" s="52">
        <v>3342</v>
      </c>
      <c r="W158" s="52">
        <v>2313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23</v>
      </c>
      <c r="D159" s="36">
        <v>35</v>
      </c>
      <c r="E159" s="36">
        <v>31</v>
      </c>
      <c r="F159" s="36">
        <v>38</v>
      </c>
      <c r="G159" s="36">
        <v>55</v>
      </c>
      <c r="H159" s="36">
        <v>104</v>
      </c>
      <c r="I159" s="36">
        <v>104</v>
      </c>
      <c r="J159" s="36">
        <v>135</v>
      </c>
      <c r="K159" s="36">
        <v>324</v>
      </c>
      <c r="L159" s="36">
        <v>566</v>
      </c>
      <c r="M159" s="36">
        <v>514</v>
      </c>
      <c r="N159" s="36">
        <v>616</v>
      </c>
      <c r="O159" s="36">
        <v>854</v>
      </c>
      <c r="P159" s="36">
        <v>701</v>
      </c>
      <c r="Q159" s="36">
        <v>800</v>
      </c>
      <c r="R159" s="36">
        <v>1784</v>
      </c>
      <c r="S159" s="36">
        <v>4435</v>
      </c>
      <c r="T159" s="36">
        <v>8909</v>
      </c>
      <c r="U159" s="36">
        <v>4105</v>
      </c>
      <c r="V159" s="36">
        <v>3585</v>
      </c>
      <c r="W159" s="36">
        <v>3645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991</v>
      </c>
      <c r="D163" s="52">
        <v>1473</v>
      </c>
      <c r="E163" s="52">
        <v>1350</v>
      </c>
      <c r="F163" s="52">
        <v>1436</v>
      </c>
      <c r="G163" s="52">
        <v>1509</v>
      </c>
      <c r="H163" s="52">
        <v>2171</v>
      </c>
      <c r="I163" s="52">
        <v>344</v>
      </c>
      <c r="J163" s="52">
        <v>314</v>
      </c>
      <c r="K163" s="52">
        <v>758</v>
      </c>
      <c r="L163" s="52">
        <v>0</v>
      </c>
      <c r="M163" s="52">
        <v>543</v>
      </c>
      <c r="N163" s="52">
        <v>526</v>
      </c>
      <c r="O163" s="52">
        <v>1540</v>
      </c>
      <c r="P163" s="52">
        <v>1297</v>
      </c>
      <c r="Q163" s="52">
        <v>2048</v>
      </c>
      <c r="R163" s="52">
        <v>2893</v>
      </c>
      <c r="S163" s="52">
        <v>2978</v>
      </c>
      <c r="T163" s="52">
        <v>3173</v>
      </c>
      <c r="U163" s="52">
        <v>4125</v>
      </c>
      <c r="V163" s="52">
        <v>4296</v>
      </c>
      <c r="W163" s="52">
        <v>2354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806</v>
      </c>
      <c r="D165" s="52">
        <v>1550</v>
      </c>
      <c r="E165" s="52">
        <v>2064</v>
      </c>
      <c r="F165" s="52">
        <v>3071</v>
      </c>
      <c r="G165" s="52">
        <v>6128</v>
      </c>
      <c r="H165" s="52">
        <v>5566</v>
      </c>
      <c r="I165" s="52">
        <v>1169</v>
      </c>
      <c r="J165" s="52">
        <v>798</v>
      </c>
      <c r="K165" s="52">
        <v>1544</v>
      </c>
      <c r="L165" s="52">
        <v>2586</v>
      </c>
      <c r="M165" s="52">
        <v>3940</v>
      </c>
      <c r="N165" s="52">
        <v>3547</v>
      </c>
      <c r="O165" s="52">
        <v>4621</v>
      </c>
      <c r="P165" s="52">
        <v>3179</v>
      </c>
      <c r="Q165" s="52">
        <v>3257</v>
      </c>
      <c r="R165" s="52">
        <v>4240</v>
      </c>
      <c r="S165" s="52">
        <v>4338</v>
      </c>
      <c r="T165" s="52">
        <v>3910</v>
      </c>
      <c r="U165" s="52">
        <v>8546</v>
      </c>
      <c r="V165" s="52">
        <v>8149</v>
      </c>
      <c r="W165" s="52">
        <v>5842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91</v>
      </c>
      <c r="D167" s="52">
        <f>RES_hhdet_in!D167-RES_hhdet_in_new!D167</f>
        <v>80</v>
      </c>
      <c r="E167" s="52">
        <f>RES_hhdet_in!E167-RES_hhdet_in_new!E167</f>
        <v>78</v>
      </c>
      <c r="F167" s="52">
        <f>RES_hhdet_in!F167-RES_hhdet_in_new!F167</f>
        <v>81</v>
      </c>
      <c r="G167" s="52">
        <f>RES_hhdet_in!G167-RES_hhdet_in_new!G167</f>
        <v>105</v>
      </c>
      <c r="H167" s="52">
        <f>RES_hhdet_in!H167-RES_hhdet_in_new!H167</f>
        <v>226</v>
      </c>
      <c r="I167" s="52">
        <f>RES_hhdet_in!I167-RES_hhdet_in_new!I167</f>
        <v>42</v>
      </c>
      <c r="J167" s="52">
        <f>RES_hhdet_in!J167-RES_hhdet_in_new!J167</f>
        <v>53</v>
      </c>
      <c r="K167" s="52">
        <f>RES_hhdet_in!K167-RES_hhdet_in_new!K167</f>
        <v>101</v>
      </c>
      <c r="L167" s="52">
        <f>RES_hhdet_in!L167-RES_hhdet_in_new!L167</f>
        <v>64</v>
      </c>
      <c r="M167" s="52">
        <f>RES_hhdet_in!M167-RES_hhdet_in_new!M167</f>
        <v>119</v>
      </c>
      <c r="N167" s="52">
        <f>RES_hhdet_in!N167-RES_hhdet_in_new!N167</f>
        <v>122</v>
      </c>
      <c r="O167" s="52">
        <f>RES_hhdet_in!O167-RES_hhdet_in_new!O167</f>
        <v>54</v>
      </c>
      <c r="P167" s="52">
        <f>RES_hhdet_in!P167-RES_hhdet_in_new!P167</f>
        <v>0</v>
      </c>
      <c r="Q167" s="52">
        <f>RES_hhdet_in!Q167-RES_hhdet_in_new!Q167</f>
        <v>194</v>
      </c>
      <c r="R167" s="52">
        <f>RES_hhdet_in!R167-RES_hhdet_in_new!R167</f>
        <v>129</v>
      </c>
      <c r="S167" s="52">
        <f>RES_hhdet_in!S167-RES_hhdet_in_new!S167</f>
        <v>121</v>
      </c>
      <c r="T167" s="52">
        <f>RES_hhdet_in!T167-RES_hhdet_in_new!T167</f>
        <v>110</v>
      </c>
      <c r="U167" s="52">
        <f>RES_hhdet_in!U167-RES_hhdet_in_new!U167</f>
        <v>228</v>
      </c>
      <c r="V167" s="52">
        <f>RES_hhdet_in!V167-RES_hhdet_in_new!V167</f>
        <v>209</v>
      </c>
      <c r="W167" s="52">
        <f>RES_hhdet_in!W167-RES_hhdet_in_new!W167</f>
        <v>67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13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17</v>
      </c>
      <c r="I168" s="52">
        <f>RES_hhdet_in!I168-RES_hhdet_in_new!I168</f>
        <v>6</v>
      </c>
      <c r="J168" s="52">
        <f>RES_hhdet_in!J168-RES_hhdet_in_new!J168</f>
        <v>5</v>
      </c>
      <c r="K168" s="52">
        <f>RES_hhdet_in!K168-RES_hhdet_in_new!K168</f>
        <v>4</v>
      </c>
      <c r="L168" s="52">
        <f>RES_hhdet_in!L168-RES_hhdet_in_new!L168</f>
        <v>2</v>
      </c>
      <c r="M168" s="52">
        <f>RES_hhdet_in!M168-RES_hhdet_in_new!M168</f>
        <v>0</v>
      </c>
      <c r="N168" s="52">
        <f>RES_hhdet_in!N168-RES_hhdet_in_new!N168</f>
        <v>15</v>
      </c>
      <c r="O168" s="52">
        <f>RES_hhdet_in!O168-RES_hhdet_in_new!O168</f>
        <v>118</v>
      </c>
      <c r="P168" s="52">
        <f>RES_hhdet_in!P168-RES_hhdet_in_new!P168</f>
        <v>47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5</v>
      </c>
      <c r="V168" s="52">
        <f>RES_hhdet_in!V168-RES_hhdet_in_new!V168</f>
        <v>31</v>
      </c>
      <c r="W168" s="52">
        <f>RES_hhdet_in!W168-RES_hhdet_in_new!W168</f>
        <v>107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12</v>
      </c>
      <c r="D171" s="52">
        <f>RES_hhdet_in!D171-RES_hhdet_in_new!D171</f>
        <v>0</v>
      </c>
      <c r="E171" s="52">
        <f>RES_hhdet_in!E171-RES_hhdet_in_new!E171</f>
        <v>0</v>
      </c>
      <c r="F171" s="52">
        <f>RES_hhdet_in!F171-RES_hhdet_in_new!F171</f>
        <v>0</v>
      </c>
      <c r="G171" s="52">
        <f>RES_hhdet_in!G171-RES_hhdet_in_new!G171</f>
        <v>0</v>
      </c>
      <c r="H171" s="52">
        <f>RES_hhdet_in!H171-RES_hhdet_in_new!H171</f>
        <v>27</v>
      </c>
      <c r="I171" s="52">
        <f>RES_hhdet_in!I171-RES_hhdet_in_new!I171</f>
        <v>0</v>
      </c>
      <c r="J171" s="52">
        <f>RES_hhdet_in!J171-RES_hhdet_in_new!J171</f>
        <v>0</v>
      </c>
      <c r="K171" s="52">
        <f>RES_hhdet_in!K171-RES_hhdet_in_new!K171</f>
        <v>1</v>
      </c>
      <c r="L171" s="52">
        <f>RES_hhdet_in!L171-RES_hhdet_in_new!L171</f>
        <v>0</v>
      </c>
      <c r="M171" s="52">
        <f>RES_hhdet_in!M171-RES_hhdet_in_new!M171</f>
        <v>0</v>
      </c>
      <c r="N171" s="52">
        <f>RES_hhdet_in!N171-RES_hhdet_in_new!N171</f>
        <v>0</v>
      </c>
      <c r="O171" s="52">
        <f>RES_hhdet_in!O171-RES_hhdet_in_new!O171</f>
        <v>308</v>
      </c>
      <c r="P171" s="52">
        <f>RES_hhdet_in!P171-RES_hhdet_in_new!P171</f>
        <v>218</v>
      </c>
      <c r="Q171" s="52">
        <f>RES_hhdet_in!Q171-RES_hhdet_in_new!Q171</f>
        <v>0</v>
      </c>
      <c r="R171" s="52">
        <f>RES_hhdet_in!R171-RES_hhdet_in_new!R171</f>
        <v>0</v>
      </c>
      <c r="S171" s="52">
        <f>RES_hhdet_in!S171-RES_hhdet_in_new!S171</f>
        <v>0</v>
      </c>
      <c r="T171" s="52">
        <f>RES_hhdet_in!T171-RES_hhdet_in_new!T171</f>
        <v>0</v>
      </c>
      <c r="U171" s="52">
        <f>RES_hhdet_in!U171-RES_hhdet_in_new!U171</f>
        <v>88</v>
      </c>
      <c r="V171" s="52">
        <f>RES_hhdet_in!V171-RES_hhdet_in_new!V171</f>
        <v>19</v>
      </c>
      <c r="W171" s="52">
        <f>RES_hhdet_in!W171-RES_hhdet_in_new!W171</f>
        <v>106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1464</v>
      </c>
      <c r="D172" s="52">
        <f>RES_hhdet_in!D172-RES_hhdet_in_new!D172</f>
        <v>1983</v>
      </c>
      <c r="E172" s="52">
        <f>RES_hhdet_in!E172-RES_hhdet_in_new!E172</f>
        <v>1896</v>
      </c>
      <c r="F172" s="52">
        <f>RES_hhdet_in!F172-RES_hhdet_in_new!F172</f>
        <v>2066</v>
      </c>
      <c r="G172" s="52">
        <f>RES_hhdet_in!G172-RES_hhdet_in_new!G172</f>
        <v>2313</v>
      </c>
      <c r="H172" s="52">
        <f>RES_hhdet_in!H172-RES_hhdet_in_new!H172</f>
        <v>3121</v>
      </c>
      <c r="I172" s="52">
        <f>RES_hhdet_in!I172-RES_hhdet_in_new!I172</f>
        <v>1323</v>
      </c>
      <c r="J172" s="52">
        <f>RES_hhdet_in!J172-RES_hhdet_in_new!J172</f>
        <v>1713</v>
      </c>
      <c r="K172" s="52">
        <f>RES_hhdet_in!K172-RES_hhdet_in_new!K172</f>
        <v>2870</v>
      </c>
      <c r="L172" s="52">
        <f>RES_hhdet_in!L172-RES_hhdet_in_new!L172</f>
        <v>1732</v>
      </c>
      <c r="M172" s="52">
        <f>RES_hhdet_in!M172-RES_hhdet_in_new!M172</f>
        <v>3137</v>
      </c>
      <c r="N172" s="52">
        <f>RES_hhdet_in!N172-RES_hhdet_in_new!N172</f>
        <v>2833</v>
      </c>
      <c r="O172" s="52">
        <f>RES_hhdet_in!O172-RES_hhdet_in_new!O172</f>
        <v>3203</v>
      </c>
      <c r="P172" s="52">
        <f>RES_hhdet_in!P172-RES_hhdet_in_new!P172</f>
        <v>2733</v>
      </c>
      <c r="Q172" s="52">
        <f>RES_hhdet_in!Q172-RES_hhdet_in_new!Q172</f>
        <v>2908</v>
      </c>
      <c r="R172" s="52">
        <f>RES_hhdet_in!R172-RES_hhdet_in_new!R172</f>
        <v>3904</v>
      </c>
      <c r="S172" s="52">
        <f>RES_hhdet_in!S172-RES_hhdet_in_new!S172</f>
        <v>4118</v>
      </c>
      <c r="T172" s="52">
        <f>RES_hhdet_in!T172-RES_hhdet_in_new!T172</f>
        <v>4284</v>
      </c>
      <c r="U172" s="52">
        <f>RES_hhdet_in!U172-RES_hhdet_in_new!U172</f>
        <v>5847</v>
      </c>
      <c r="V172" s="52">
        <f>RES_hhdet_in!V172-RES_hhdet_in_new!V172</f>
        <v>6512</v>
      </c>
      <c r="W172" s="52">
        <f>RES_hhdet_in!W172-RES_hhdet_in_new!W172</f>
        <v>5294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881</v>
      </c>
      <c r="D176" s="52">
        <v>1228</v>
      </c>
      <c r="E176" s="52">
        <v>1237</v>
      </c>
      <c r="F176" s="52">
        <v>1289</v>
      </c>
      <c r="G176" s="52">
        <v>1519</v>
      </c>
      <c r="H176" s="52">
        <v>2316</v>
      </c>
      <c r="I176" s="52">
        <v>928</v>
      </c>
      <c r="J176" s="52">
        <v>1187</v>
      </c>
      <c r="K176" s="52">
        <v>1705</v>
      </c>
      <c r="L176" s="52">
        <v>1111</v>
      </c>
      <c r="M176" s="52">
        <v>2095</v>
      </c>
      <c r="N176" s="52">
        <v>2024</v>
      </c>
      <c r="O176" s="52">
        <v>1984</v>
      </c>
      <c r="P176" s="52">
        <v>1356</v>
      </c>
      <c r="Q176" s="52">
        <v>1691</v>
      </c>
      <c r="R176" s="52">
        <v>2244</v>
      </c>
      <c r="S176" s="52">
        <v>2313</v>
      </c>
      <c r="T176" s="52">
        <v>2178</v>
      </c>
      <c r="U176" s="52">
        <v>3559</v>
      </c>
      <c r="V176" s="52">
        <v>3267</v>
      </c>
      <c r="W176" s="52">
        <v>2156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698</v>
      </c>
      <c r="D177" s="36">
        <v>837</v>
      </c>
      <c r="E177" s="36">
        <v>735</v>
      </c>
      <c r="F177" s="36">
        <v>862</v>
      </c>
      <c r="G177" s="36">
        <v>892</v>
      </c>
      <c r="H177" s="36">
        <v>1083</v>
      </c>
      <c r="I177" s="36">
        <v>438</v>
      </c>
      <c r="J177" s="36">
        <v>575</v>
      </c>
      <c r="K177" s="36">
        <v>1287</v>
      </c>
      <c r="L177" s="36">
        <v>686</v>
      </c>
      <c r="M177" s="36">
        <v>1168</v>
      </c>
      <c r="N177" s="36">
        <v>948</v>
      </c>
      <c r="O177" s="36">
        <v>1700</v>
      </c>
      <c r="P177" s="36">
        <v>1638</v>
      </c>
      <c r="Q177" s="36">
        <v>1421</v>
      </c>
      <c r="R177" s="36">
        <v>1787</v>
      </c>
      <c r="S177" s="36">
        <v>1919</v>
      </c>
      <c r="T177" s="36">
        <v>2233</v>
      </c>
      <c r="U177" s="36">
        <v>2605</v>
      </c>
      <c r="V177" s="36">
        <v>3489</v>
      </c>
      <c r="W177" s="36">
        <v>3404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1262</v>
      </c>
      <c r="K26" s="52">
        <v>2657</v>
      </c>
      <c r="L26" s="52">
        <v>5151</v>
      </c>
      <c r="M26" s="52">
        <v>5743</v>
      </c>
      <c r="N26" s="52">
        <v>6092</v>
      </c>
      <c r="O26" s="52">
        <v>4952</v>
      </c>
      <c r="P26" s="52">
        <v>1658</v>
      </c>
      <c r="Q26" s="52">
        <v>252</v>
      </c>
      <c r="R26" s="52">
        <v>9</v>
      </c>
      <c r="S26" s="52">
        <v>0</v>
      </c>
      <c r="T26" s="52">
        <v>0</v>
      </c>
      <c r="U26" s="52">
        <v>0</v>
      </c>
      <c r="V26" s="52">
        <v>2062</v>
      </c>
      <c r="W26" s="52">
        <v>4614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1505</v>
      </c>
      <c r="Q29" s="52">
        <v>1756</v>
      </c>
      <c r="R29" s="52">
        <v>1680</v>
      </c>
      <c r="S29" s="52">
        <v>1791</v>
      </c>
      <c r="T29" s="52">
        <v>1404</v>
      </c>
      <c r="U29" s="52">
        <v>2508</v>
      </c>
      <c r="V29" s="52">
        <v>5071</v>
      </c>
      <c r="W29" s="52">
        <v>6613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123</v>
      </c>
      <c r="R31" s="52">
        <v>108</v>
      </c>
      <c r="S31" s="52">
        <v>104</v>
      </c>
      <c r="T31" s="52">
        <v>107</v>
      </c>
      <c r="U31" s="52">
        <v>208</v>
      </c>
      <c r="V31" s="52">
        <v>222</v>
      </c>
      <c r="W31" s="52">
        <v>107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18</v>
      </c>
      <c r="Q32" s="52">
        <v>0</v>
      </c>
      <c r="R32" s="52">
        <v>0</v>
      </c>
      <c r="S32" s="52">
        <v>0</v>
      </c>
      <c r="T32" s="52">
        <v>0</v>
      </c>
      <c r="U32" s="52">
        <v>6</v>
      </c>
      <c r="V32" s="52">
        <v>34</v>
      </c>
      <c r="W32" s="52">
        <v>139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85</v>
      </c>
      <c r="Q35" s="52">
        <v>0</v>
      </c>
      <c r="R35" s="52">
        <v>0</v>
      </c>
      <c r="S35" s="52">
        <v>0</v>
      </c>
      <c r="T35" s="52">
        <v>0</v>
      </c>
      <c r="U35" s="52">
        <v>89</v>
      </c>
      <c r="V35" s="52">
        <v>19</v>
      </c>
      <c r="W35" s="52">
        <v>148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1083</v>
      </c>
      <c r="Q36" s="52">
        <v>1779</v>
      </c>
      <c r="R36" s="52">
        <v>3367</v>
      </c>
      <c r="S36" s="52">
        <v>3576</v>
      </c>
      <c r="T36" s="52">
        <v>3955</v>
      </c>
      <c r="U36" s="52">
        <v>5410</v>
      </c>
      <c r="V36" s="52">
        <v>6687</v>
      </c>
      <c r="W36" s="52">
        <v>7078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534</v>
      </c>
      <c r="Q40" s="52">
        <v>1034</v>
      </c>
      <c r="R40" s="52">
        <v>1933</v>
      </c>
      <c r="S40" s="52">
        <v>2003</v>
      </c>
      <c r="T40" s="52">
        <v>2022</v>
      </c>
      <c r="U40" s="52">
        <v>3291</v>
      </c>
      <c r="V40" s="52">
        <v>3362</v>
      </c>
      <c r="W40" s="52">
        <v>2907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644</v>
      </c>
      <c r="Q41" s="36">
        <v>872</v>
      </c>
      <c r="R41" s="36">
        <v>1548</v>
      </c>
      <c r="S41" s="36">
        <v>1675</v>
      </c>
      <c r="T41" s="36">
        <v>2047</v>
      </c>
      <c r="U41" s="36">
        <v>2414</v>
      </c>
      <c r="V41" s="36">
        <v>3597</v>
      </c>
      <c r="W41" s="36">
        <v>4569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3376</v>
      </c>
      <c r="I45" s="52">
        <v>5690</v>
      </c>
      <c r="J45" s="52">
        <v>11617</v>
      </c>
      <c r="K45" s="52">
        <v>9538</v>
      </c>
      <c r="L45" s="52">
        <v>11917</v>
      </c>
      <c r="M45" s="52">
        <v>12898</v>
      </c>
      <c r="N45" s="52">
        <v>14790</v>
      </c>
      <c r="O45" s="52">
        <v>10395</v>
      </c>
      <c r="P45" s="52">
        <v>6442</v>
      </c>
      <c r="Q45" s="52">
        <v>3857</v>
      </c>
      <c r="R45" s="52">
        <v>4555</v>
      </c>
      <c r="S45" s="52">
        <v>6064</v>
      </c>
      <c r="T45" s="52">
        <v>0</v>
      </c>
      <c r="U45" s="52">
        <v>5072</v>
      </c>
      <c r="V45" s="52">
        <v>10817</v>
      </c>
      <c r="W45" s="52">
        <v>15154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4303</v>
      </c>
      <c r="Q48" s="52">
        <v>8013</v>
      </c>
      <c r="R48" s="52">
        <v>11155</v>
      </c>
      <c r="S48" s="52">
        <v>13136</v>
      </c>
      <c r="T48" s="52">
        <v>9090</v>
      </c>
      <c r="U48" s="52">
        <v>10399</v>
      </c>
      <c r="V48" s="52">
        <v>18979</v>
      </c>
      <c r="W48" s="52">
        <v>21703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28</v>
      </c>
      <c r="I50" s="52">
        <v>47</v>
      </c>
      <c r="J50" s="52">
        <v>281</v>
      </c>
      <c r="K50" s="52">
        <v>240</v>
      </c>
      <c r="L50" s="52">
        <v>387</v>
      </c>
      <c r="M50" s="52">
        <v>722</v>
      </c>
      <c r="N50" s="52">
        <v>1208</v>
      </c>
      <c r="O50" s="52">
        <v>510</v>
      </c>
      <c r="P50" s="52">
        <v>0</v>
      </c>
      <c r="Q50" s="52">
        <v>887</v>
      </c>
      <c r="R50" s="52">
        <v>790</v>
      </c>
      <c r="S50" s="52">
        <v>1047</v>
      </c>
      <c r="T50" s="52">
        <v>2242</v>
      </c>
      <c r="U50" s="52">
        <v>2696</v>
      </c>
      <c r="V50" s="52">
        <v>1652</v>
      </c>
      <c r="W50" s="52">
        <v>1672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6</v>
      </c>
      <c r="J51" s="52">
        <v>18</v>
      </c>
      <c r="K51" s="52">
        <v>15</v>
      </c>
      <c r="L51" s="52">
        <v>41</v>
      </c>
      <c r="M51" s="52">
        <v>26</v>
      </c>
      <c r="N51" s="52">
        <v>173</v>
      </c>
      <c r="O51" s="52">
        <v>1087</v>
      </c>
      <c r="P51" s="52">
        <v>80</v>
      </c>
      <c r="Q51" s="52">
        <v>0</v>
      </c>
      <c r="R51" s="52">
        <v>0</v>
      </c>
      <c r="S51" s="52">
        <v>0</v>
      </c>
      <c r="T51" s="52">
        <v>0</v>
      </c>
      <c r="U51" s="52">
        <v>105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573</v>
      </c>
      <c r="Q54" s="52">
        <v>0</v>
      </c>
      <c r="R54" s="52">
        <v>0</v>
      </c>
      <c r="S54" s="52">
        <v>0</v>
      </c>
      <c r="T54" s="52">
        <v>0</v>
      </c>
      <c r="U54" s="52">
        <v>230</v>
      </c>
      <c r="V54" s="52">
        <v>66</v>
      </c>
      <c r="W54" s="52">
        <v>432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7144</v>
      </c>
      <c r="Q55" s="52">
        <v>11536</v>
      </c>
      <c r="R55" s="52">
        <v>15706</v>
      </c>
      <c r="S55" s="52">
        <v>16580</v>
      </c>
      <c r="T55" s="52">
        <v>9703</v>
      </c>
      <c r="U55" s="52">
        <v>14232</v>
      </c>
      <c r="V55" s="52">
        <v>19518</v>
      </c>
      <c r="W55" s="52">
        <v>20502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3582</v>
      </c>
      <c r="Q59" s="52">
        <v>6711</v>
      </c>
      <c r="R59" s="52">
        <v>9329</v>
      </c>
      <c r="S59" s="52">
        <v>9839</v>
      </c>
      <c r="T59" s="52">
        <v>6308</v>
      </c>
      <c r="U59" s="52">
        <v>10543</v>
      </c>
      <c r="V59" s="52">
        <v>10847</v>
      </c>
      <c r="W59" s="52">
        <v>9183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4308</v>
      </c>
      <c r="Q60" s="36">
        <v>5683</v>
      </c>
      <c r="R60" s="36">
        <v>7503</v>
      </c>
      <c r="S60" s="36">
        <v>8250</v>
      </c>
      <c r="T60" s="36">
        <v>6366</v>
      </c>
      <c r="U60" s="36">
        <v>7751</v>
      </c>
      <c r="V60" s="36">
        <v>11556</v>
      </c>
      <c r="W60" s="36">
        <v>14423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568</v>
      </c>
      <c r="I83" s="52">
        <v>1643</v>
      </c>
      <c r="J83" s="52">
        <v>2815</v>
      </c>
      <c r="K83" s="52">
        <v>2515</v>
      </c>
      <c r="L83" s="52">
        <v>1034</v>
      </c>
      <c r="M83" s="52">
        <v>1951</v>
      </c>
      <c r="N83" s="52">
        <v>2651</v>
      </c>
      <c r="O83" s="52">
        <v>3333</v>
      </c>
      <c r="P83" s="52">
        <v>2601</v>
      </c>
      <c r="Q83" s="52">
        <v>6085</v>
      </c>
      <c r="R83" s="52">
        <v>6308</v>
      </c>
      <c r="S83" s="52">
        <v>6900</v>
      </c>
      <c r="T83" s="52">
        <v>3956</v>
      </c>
      <c r="U83" s="52">
        <v>2250</v>
      </c>
      <c r="V83" s="52">
        <v>2634</v>
      </c>
      <c r="W83" s="52">
        <v>4031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1193</v>
      </c>
      <c r="Q86" s="52">
        <v>3149</v>
      </c>
      <c r="R86" s="52">
        <v>6346</v>
      </c>
      <c r="S86" s="52">
        <v>6852</v>
      </c>
      <c r="T86" s="52">
        <v>5119</v>
      </c>
      <c r="U86" s="52">
        <v>4929</v>
      </c>
      <c r="V86" s="52">
        <v>6116</v>
      </c>
      <c r="W86" s="52">
        <v>6430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3</v>
      </c>
      <c r="I88" s="52">
        <v>12</v>
      </c>
      <c r="J88" s="52">
        <v>15</v>
      </c>
      <c r="K88" s="52">
        <v>26</v>
      </c>
      <c r="L88" s="52">
        <v>13</v>
      </c>
      <c r="M88" s="52">
        <v>22</v>
      </c>
      <c r="N88" s="52">
        <v>31</v>
      </c>
      <c r="O88" s="52">
        <v>0</v>
      </c>
      <c r="P88" s="52">
        <v>0</v>
      </c>
      <c r="Q88" s="52">
        <v>51</v>
      </c>
      <c r="R88" s="52">
        <v>19</v>
      </c>
      <c r="S88" s="52">
        <v>34</v>
      </c>
      <c r="T88" s="52">
        <v>57</v>
      </c>
      <c r="U88" s="52">
        <v>47</v>
      </c>
      <c r="V88" s="52">
        <v>56</v>
      </c>
      <c r="W88" s="52">
        <v>72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1</v>
      </c>
      <c r="K89" s="52">
        <v>7</v>
      </c>
      <c r="L89" s="52">
        <v>0</v>
      </c>
      <c r="M89" s="52">
        <v>0</v>
      </c>
      <c r="N89" s="52">
        <v>10</v>
      </c>
      <c r="O89" s="52">
        <v>58</v>
      </c>
      <c r="P89" s="52">
        <v>9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384</v>
      </c>
      <c r="R92" s="52">
        <v>249</v>
      </c>
      <c r="S92" s="52">
        <v>248</v>
      </c>
      <c r="T92" s="52">
        <v>157</v>
      </c>
      <c r="U92" s="52">
        <v>200</v>
      </c>
      <c r="V92" s="52">
        <v>206</v>
      </c>
      <c r="W92" s="52">
        <v>114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31</v>
      </c>
      <c r="Q93" s="52">
        <v>0</v>
      </c>
      <c r="R93" s="52">
        <v>0</v>
      </c>
      <c r="S93" s="52">
        <v>0</v>
      </c>
      <c r="T93" s="52">
        <v>0</v>
      </c>
      <c r="U93" s="52">
        <v>1</v>
      </c>
      <c r="V93" s="52">
        <v>30</v>
      </c>
      <c r="W93" s="52">
        <v>159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154</v>
      </c>
      <c r="Q96" s="52">
        <v>0</v>
      </c>
      <c r="R96" s="52">
        <v>0</v>
      </c>
      <c r="S96" s="52">
        <v>0</v>
      </c>
      <c r="T96" s="52">
        <v>0</v>
      </c>
      <c r="U96" s="52">
        <v>73</v>
      </c>
      <c r="V96" s="52">
        <v>16</v>
      </c>
      <c r="W96" s="52">
        <v>166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1944</v>
      </c>
      <c r="Q97" s="52">
        <v>5650</v>
      </c>
      <c r="R97" s="52">
        <v>7459</v>
      </c>
      <c r="S97" s="52">
        <v>8321</v>
      </c>
      <c r="T97" s="52">
        <v>5860</v>
      </c>
      <c r="U97" s="52">
        <v>5049</v>
      </c>
      <c r="V97" s="52">
        <v>6251</v>
      </c>
      <c r="W97" s="52">
        <v>8009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973</v>
      </c>
      <c r="Q102" s="52">
        <v>3307</v>
      </c>
      <c r="R102" s="52">
        <v>4297</v>
      </c>
      <c r="S102" s="52">
        <v>4688</v>
      </c>
      <c r="T102" s="52">
        <v>3028</v>
      </c>
      <c r="U102" s="52">
        <v>3121</v>
      </c>
      <c r="V102" s="52">
        <v>3192</v>
      </c>
      <c r="W102" s="52">
        <v>3321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1161</v>
      </c>
      <c r="Q103" s="36">
        <v>2795</v>
      </c>
      <c r="R103" s="36">
        <v>3445</v>
      </c>
      <c r="S103" s="36">
        <v>3937</v>
      </c>
      <c r="T103" s="36">
        <v>3075</v>
      </c>
      <c r="U103" s="36">
        <v>2304</v>
      </c>
      <c r="V103" s="36">
        <v>3407</v>
      </c>
      <c r="W103" s="36">
        <v>5224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75</v>
      </c>
      <c r="I145" s="52">
        <v>213</v>
      </c>
      <c r="J145" s="52">
        <v>476</v>
      </c>
      <c r="K145" s="52">
        <v>830</v>
      </c>
      <c r="L145" s="52">
        <v>1734</v>
      </c>
      <c r="M145" s="52">
        <v>1859</v>
      </c>
      <c r="N145" s="52">
        <v>2434</v>
      </c>
      <c r="O145" s="52">
        <v>1763</v>
      </c>
      <c r="P145" s="52">
        <v>942</v>
      </c>
      <c r="Q145" s="52">
        <v>976</v>
      </c>
      <c r="R145" s="52">
        <v>3761</v>
      </c>
      <c r="S145" s="52">
        <v>12335</v>
      </c>
      <c r="T145" s="52">
        <v>25998</v>
      </c>
      <c r="U145" s="52">
        <v>13283</v>
      </c>
      <c r="V145" s="52">
        <v>7430</v>
      </c>
      <c r="W145" s="52">
        <v>4644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685</v>
      </c>
      <c r="Q147" s="52">
        <v>1411</v>
      </c>
      <c r="R147" s="52">
        <v>4230</v>
      </c>
      <c r="S147" s="52">
        <v>12791</v>
      </c>
      <c r="T147" s="52">
        <v>24203</v>
      </c>
      <c r="U147" s="52">
        <v>17670</v>
      </c>
      <c r="V147" s="52">
        <v>12240</v>
      </c>
      <c r="W147" s="52">
        <v>8033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82</v>
      </c>
      <c r="R149" s="52">
        <v>134</v>
      </c>
      <c r="S149" s="52">
        <v>370</v>
      </c>
      <c r="T149" s="52">
        <v>720</v>
      </c>
      <c r="U149" s="52">
        <v>563</v>
      </c>
      <c r="V149" s="52">
        <v>310</v>
      </c>
      <c r="W149" s="52">
        <v>102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4</v>
      </c>
      <c r="Q150" s="52">
        <v>0</v>
      </c>
      <c r="R150" s="52">
        <v>0</v>
      </c>
      <c r="S150" s="52">
        <v>0</v>
      </c>
      <c r="T150" s="52">
        <v>0</v>
      </c>
      <c r="U150" s="52">
        <v>15</v>
      </c>
      <c r="V150" s="52">
        <v>52</v>
      </c>
      <c r="W150" s="52">
        <v>151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44</v>
      </c>
      <c r="Q153" s="52">
        <v>0</v>
      </c>
      <c r="R153" s="52">
        <v>0</v>
      </c>
      <c r="S153" s="52">
        <v>0</v>
      </c>
      <c r="T153" s="52">
        <v>0</v>
      </c>
      <c r="U153" s="52">
        <v>236</v>
      </c>
      <c r="V153" s="52">
        <v>31</v>
      </c>
      <c r="W153" s="52">
        <v>149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552</v>
      </c>
      <c r="Q154" s="52">
        <v>1226</v>
      </c>
      <c r="R154" s="52">
        <v>3988</v>
      </c>
      <c r="S154" s="52">
        <v>12237</v>
      </c>
      <c r="T154" s="52">
        <v>26110</v>
      </c>
      <c r="U154" s="52">
        <v>14459</v>
      </c>
      <c r="V154" s="52">
        <v>9669</v>
      </c>
      <c r="W154" s="52">
        <v>7549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278</v>
      </c>
      <c r="Q158" s="52">
        <v>712</v>
      </c>
      <c r="R158" s="52">
        <v>2292</v>
      </c>
      <c r="S158" s="52">
        <v>6862</v>
      </c>
      <c r="T158" s="52">
        <v>13393</v>
      </c>
      <c r="U158" s="52">
        <v>8808</v>
      </c>
      <c r="V158" s="52">
        <v>4851</v>
      </c>
      <c r="W158" s="52">
        <v>3082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329</v>
      </c>
      <c r="Q159" s="36">
        <v>595</v>
      </c>
      <c r="R159" s="36">
        <v>1833</v>
      </c>
      <c r="S159" s="36">
        <v>5754</v>
      </c>
      <c r="T159" s="36">
        <v>13445</v>
      </c>
      <c r="U159" s="36">
        <v>6477</v>
      </c>
      <c r="V159" s="36">
        <v>5189</v>
      </c>
      <c r="W159" s="36">
        <v>4853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587</v>
      </c>
      <c r="I163" s="52">
        <v>262</v>
      </c>
      <c r="J163" s="52">
        <v>429</v>
      </c>
      <c r="K163" s="52">
        <v>967</v>
      </c>
      <c r="L163" s="52">
        <v>0</v>
      </c>
      <c r="M163" s="52">
        <v>844</v>
      </c>
      <c r="N163" s="52">
        <v>814</v>
      </c>
      <c r="O163" s="52">
        <v>2144</v>
      </c>
      <c r="P163" s="52">
        <v>2952</v>
      </c>
      <c r="Q163" s="52">
        <v>3703</v>
      </c>
      <c r="R163" s="52">
        <v>4473</v>
      </c>
      <c r="S163" s="52">
        <v>4691</v>
      </c>
      <c r="T163" s="52">
        <v>5300</v>
      </c>
      <c r="U163" s="52">
        <v>7375</v>
      </c>
      <c r="V163" s="52">
        <v>7471</v>
      </c>
      <c r="W163" s="52">
        <v>4098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1586</v>
      </c>
      <c r="Q165" s="52">
        <v>2937</v>
      </c>
      <c r="R165" s="52">
        <v>4451</v>
      </c>
      <c r="S165" s="52">
        <v>5262</v>
      </c>
      <c r="T165" s="52">
        <v>4653</v>
      </c>
      <c r="U165" s="52">
        <v>9973</v>
      </c>
      <c r="V165" s="52">
        <v>11126</v>
      </c>
      <c r="W165" s="52">
        <v>7586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176</v>
      </c>
      <c r="R167" s="52">
        <v>140</v>
      </c>
      <c r="S167" s="52">
        <v>152</v>
      </c>
      <c r="T167" s="52">
        <v>160</v>
      </c>
      <c r="U167" s="52">
        <v>341</v>
      </c>
      <c r="V167" s="52">
        <v>306</v>
      </c>
      <c r="W167" s="52">
        <v>96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24</v>
      </c>
      <c r="Q168" s="52">
        <v>0</v>
      </c>
      <c r="R168" s="52">
        <v>0</v>
      </c>
      <c r="S168" s="52">
        <v>0</v>
      </c>
      <c r="T168" s="52">
        <v>0</v>
      </c>
      <c r="U168" s="52">
        <v>9</v>
      </c>
      <c r="V168" s="52">
        <v>50</v>
      </c>
      <c r="W168" s="52">
        <v>136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116</v>
      </c>
      <c r="Q171" s="52">
        <v>0</v>
      </c>
      <c r="R171" s="52">
        <v>0</v>
      </c>
      <c r="S171" s="52">
        <v>0</v>
      </c>
      <c r="T171" s="52">
        <v>0</v>
      </c>
      <c r="U171" s="52">
        <v>137</v>
      </c>
      <c r="V171" s="52">
        <v>30</v>
      </c>
      <c r="W171" s="52">
        <v>141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1434</v>
      </c>
      <c r="Q172" s="52">
        <v>2596</v>
      </c>
      <c r="R172" s="52">
        <v>4088</v>
      </c>
      <c r="S172" s="52">
        <v>4982</v>
      </c>
      <c r="T172" s="52">
        <v>5895</v>
      </c>
      <c r="U172" s="52">
        <v>8634</v>
      </c>
      <c r="V172" s="52">
        <v>9522</v>
      </c>
      <c r="W172" s="52">
        <v>6945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716</v>
      </c>
      <c r="Q176" s="52">
        <v>1504</v>
      </c>
      <c r="R176" s="52">
        <v>2353</v>
      </c>
      <c r="S176" s="52">
        <v>2800</v>
      </c>
      <c r="T176" s="52">
        <v>3011</v>
      </c>
      <c r="U176" s="52">
        <v>5256</v>
      </c>
      <c r="V176" s="52">
        <v>4791</v>
      </c>
      <c r="W176" s="52">
        <v>2834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856</v>
      </c>
      <c r="Q177" s="36">
        <v>1273</v>
      </c>
      <c r="R177" s="36">
        <v>1883</v>
      </c>
      <c r="S177" s="36">
        <v>2335</v>
      </c>
      <c r="T177" s="36">
        <v>3062</v>
      </c>
      <c r="U177" s="36">
        <v>3857</v>
      </c>
      <c r="V177" s="36">
        <v>5109</v>
      </c>
      <c r="W177" s="36">
        <v>4470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63.46751943600546</v>
      </c>
      <c r="C24" s="117">
        <f t="shared" si="7"/>
        <v>62.24409819772066</v>
      </c>
      <c r="D24" s="117">
        <f t="shared" si="7"/>
        <v>65.069047398126855</v>
      </c>
      <c r="E24" s="117">
        <f t="shared" si="7"/>
        <v>71.179734428140151</v>
      </c>
      <c r="F24" s="117">
        <f t="shared" si="7"/>
        <v>68.806979386519629</v>
      </c>
      <c r="G24" s="117">
        <f t="shared" si="7"/>
        <v>66.530299254674631</v>
      </c>
      <c r="H24" s="117">
        <f t="shared" si="7"/>
        <v>43.646349980628536</v>
      </c>
      <c r="I24" s="117">
        <f t="shared" si="7"/>
        <v>44.858293979211645</v>
      </c>
      <c r="J24" s="117">
        <f t="shared" si="7"/>
        <v>41.864996333799816</v>
      </c>
      <c r="K24" s="117">
        <f t="shared" si="7"/>
        <v>43.832946241836488</v>
      </c>
      <c r="L24" s="117">
        <f t="shared" si="7"/>
        <v>42.817981301634518</v>
      </c>
      <c r="M24" s="117">
        <f t="shared" si="7"/>
        <v>46.855841429729821</v>
      </c>
      <c r="N24" s="117">
        <f t="shared" si="7"/>
        <v>45.94909373053072</v>
      </c>
      <c r="O24" s="117">
        <f t="shared" si="7"/>
        <v>39.153024239283205</v>
      </c>
      <c r="P24" s="117">
        <f t="shared" si="7"/>
        <v>36.878960170860722</v>
      </c>
      <c r="Q24" s="117">
        <f t="shared" si="7"/>
        <v>40.112301137869245</v>
      </c>
      <c r="R24" s="117">
        <f t="shared" ref="R24:V24" si="8">R25+R28+R30+R39</f>
        <v>41.230249552184148</v>
      </c>
      <c r="S24" s="117">
        <f t="shared" si="8"/>
        <v>36.106747171940214</v>
      </c>
      <c r="T24" s="117">
        <f t="shared" si="8"/>
        <v>28.291388667081545</v>
      </c>
      <c r="U24" s="117">
        <f t="shared" si="8"/>
        <v>29.458371701079834</v>
      </c>
      <c r="V24" s="117">
        <f t="shared" si="8"/>
        <v>29.439791330094156</v>
      </c>
      <c r="W24" s="117">
        <f t="shared" ref="W24" si="9">W25+W28+W30+W39</f>
        <v>31.349080117832209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41.417801513295977</v>
      </c>
      <c r="C25" s="122">
        <f t="shared" si="10"/>
        <v>41.499430842392449</v>
      </c>
      <c r="D25" s="122">
        <f t="shared" si="10"/>
        <v>42.62286055984444</v>
      </c>
      <c r="E25" s="122">
        <f t="shared" si="10"/>
        <v>46.382237843480418</v>
      </c>
      <c r="F25" s="122">
        <f t="shared" si="10"/>
        <v>43.841794768392788</v>
      </c>
      <c r="G25" s="122">
        <f t="shared" si="10"/>
        <v>40.901270120406551</v>
      </c>
      <c r="H25" s="122">
        <f t="shared" si="10"/>
        <v>22.100823802736215</v>
      </c>
      <c r="I25" s="122">
        <f t="shared" si="10"/>
        <v>22.453874763205576</v>
      </c>
      <c r="J25" s="122">
        <f t="shared" si="10"/>
        <v>20.369788268458944</v>
      </c>
      <c r="K25" s="122">
        <f t="shared" si="10"/>
        <v>22.488344005053868</v>
      </c>
      <c r="L25" s="122">
        <f t="shared" si="10"/>
        <v>20.219447662829264</v>
      </c>
      <c r="M25" s="122">
        <f t="shared" si="10"/>
        <v>23.779914171801579</v>
      </c>
      <c r="N25" s="122">
        <f t="shared" si="10"/>
        <v>22.852014402314705</v>
      </c>
      <c r="O25" s="122">
        <f t="shared" si="10"/>
        <v>18.66443078252572</v>
      </c>
      <c r="P25" s="122">
        <f t="shared" si="10"/>
        <v>16.695457798578982</v>
      </c>
      <c r="Q25" s="122">
        <f t="shared" si="10"/>
        <v>19.669773976235955</v>
      </c>
      <c r="R25" s="122">
        <f t="shared" ref="R25:V25" si="11">SUM(R26:R27)</f>
        <v>20.944235810699482</v>
      </c>
      <c r="S25" s="122">
        <f t="shared" si="11"/>
        <v>17.803732204048345</v>
      </c>
      <c r="T25" s="122">
        <f t="shared" si="11"/>
        <v>13.154654418853919</v>
      </c>
      <c r="U25" s="122">
        <f t="shared" si="11"/>
        <v>15.689374865462444</v>
      </c>
      <c r="V25" s="122">
        <f t="shared" si="11"/>
        <v>15.992357484593059</v>
      </c>
      <c r="W25" s="122">
        <f t="shared" ref="W25" si="12">SUM(W26:W27)</f>
        <v>17.095565983305562</v>
      </c>
      <c r="DA25" s="130" t="s">
        <v>1592</v>
      </c>
    </row>
    <row r="26" spans="1:105" ht="12" customHeight="1" x14ac:dyDescent="0.25">
      <c r="A26" s="97" t="s">
        <v>74</v>
      </c>
      <c r="B26" s="98">
        <v>41.289089767299735</v>
      </c>
      <c r="C26" s="98">
        <v>41.345718564025013</v>
      </c>
      <c r="D26" s="98">
        <v>42.45019092278288</v>
      </c>
      <c r="E26" s="98">
        <v>46.202495667549023</v>
      </c>
      <c r="F26" s="98">
        <v>43.654840088903427</v>
      </c>
      <c r="G26" s="98">
        <v>40.728280346361885</v>
      </c>
      <c r="H26" s="98">
        <v>22.016415083324308</v>
      </c>
      <c r="I26" s="98">
        <v>22.377190875957037</v>
      </c>
      <c r="J26" s="98">
        <v>20.303867976576353</v>
      </c>
      <c r="K26" s="98">
        <v>22.409910799503834</v>
      </c>
      <c r="L26" s="98">
        <v>20.149694777804694</v>
      </c>
      <c r="M26" s="98">
        <v>23.68329703737669</v>
      </c>
      <c r="N26" s="98">
        <v>22.77754225045538</v>
      </c>
      <c r="O26" s="98">
        <v>18.591270999421752</v>
      </c>
      <c r="P26" s="98">
        <v>16.611076876525825</v>
      </c>
      <c r="Q26" s="98">
        <v>19.579407882642879</v>
      </c>
      <c r="R26" s="98">
        <v>20.847963685199865</v>
      </c>
      <c r="S26" s="98">
        <v>17.712159457349507</v>
      </c>
      <c r="T26" s="98">
        <v>13.093689691411093</v>
      </c>
      <c r="U26" s="98">
        <v>15.616434986146929</v>
      </c>
      <c r="V26" s="98">
        <v>15.916905512563298</v>
      </c>
      <c r="W26" s="98">
        <v>17.012802140059222</v>
      </c>
      <c r="DA26" s="63" t="s">
        <v>1593</v>
      </c>
    </row>
    <row r="27" spans="1:105" ht="12" customHeight="1" x14ac:dyDescent="0.25">
      <c r="A27" s="97" t="s">
        <v>53</v>
      </c>
      <c r="B27" s="98">
        <v>0.12871174599624163</v>
      </c>
      <c r="C27" s="98">
        <v>0.15371227836743306</v>
      </c>
      <c r="D27" s="98">
        <v>0.17266963706156102</v>
      </c>
      <c r="E27" s="98">
        <v>0.17974217593139388</v>
      </c>
      <c r="F27" s="98">
        <v>0.18695467948936384</v>
      </c>
      <c r="G27" s="98">
        <v>0.17298977404466395</v>
      </c>
      <c r="H27" s="98">
        <v>8.4408719411908112E-2</v>
      </c>
      <c r="I27" s="98">
        <v>7.6683887248537461E-2</v>
      </c>
      <c r="J27" s="98">
        <v>6.5920291882591478E-2</v>
      </c>
      <c r="K27" s="98">
        <v>7.8433205550032942E-2</v>
      </c>
      <c r="L27" s="98">
        <v>6.9752885024571276E-2</v>
      </c>
      <c r="M27" s="98">
        <v>9.6617134424890949E-2</v>
      </c>
      <c r="N27" s="98">
        <v>7.4472151859323446E-2</v>
      </c>
      <c r="O27" s="98">
        <v>7.3159783103968923E-2</v>
      </c>
      <c r="P27" s="98">
        <v>8.4380922053157226E-2</v>
      </c>
      <c r="Q27" s="98">
        <v>9.0366093593077054E-2</v>
      </c>
      <c r="R27" s="98">
        <v>9.6272125499617445E-2</v>
      </c>
      <c r="S27" s="98">
        <v>9.1572746698835666E-2</v>
      </c>
      <c r="T27" s="98">
        <v>6.096472744282691E-2</v>
      </c>
      <c r="U27" s="98">
        <v>7.2939879315513684E-2</v>
      </c>
      <c r="V27" s="98">
        <v>7.5451972029760367E-2</v>
      </c>
      <c r="W27" s="98">
        <v>8.27638432463393E-2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5.5592994584119291</v>
      </c>
      <c r="C28" s="122">
        <f t="shared" si="13"/>
        <v>4.7615321492225942</v>
      </c>
      <c r="D28" s="122">
        <f t="shared" si="13"/>
        <v>4.51662417120908</v>
      </c>
      <c r="E28" s="122">
        <f t="shared" si="13"/>
        <v>5.1863360307255677</v>
      </c>
      <c r="F28" s="122">
        <f t="shared" si="13"/>
        <v>4.6037157614395809</v>
      </c>
      <c r="G28" s="122">
        <f t="shared" si="13"/>
        <v>4.450710509521862</v>
      </c>
      <c r="H28" s="122">
        <f t="shared" si="13"/>
        <v>4.6154582305532417</v>
      </c>
      <c r="I28" s="122">
        <f t="shared" si="13"/>
        <v>5.3775109622380963</v>
      </c>
      <c r="J28" s="122">
        <f t="shared" si="13"/>
        <v>5.6676817836048423</v>
      </c>
      <c r="K28" s="122">
        <f t="shared" si="13"/>
        <v>5.4245783736369244</v>
      </c>
      <c r="L28" s="122">
        <f t="shared" si="13"/>
        <v>6.0007483328186293</v>
      </c>
      <c r="M28" s="122">
        <f t="shared" si="13"/>
        <v>5.27575175917013</v>
      </c>
      <c r="N28" s="122">
        <f t="shared" si="13"/>
        <v>6.4046594403811632</v>
      </c>
      <c r="O28" s="122">
        <f t="shared" si="13"/>
        <v>5.3649302495860915</v>
      </c>
      <c r="P28" s="122">
        <f t="shared" si="13"/>
        <v>4.9749361151057423</v>
      </c>
      <c r="Q28" s="122">
        <f t="shared" si="13"/>
        <v>5.3024005386565776</v>
      </c>
      <c r="R28" s="122">
        <f t="shared" si="13"/>
        <v>5.6335510065916159</v>
      </c>
      <c r="S28" s="122">
        <f t="shared" si="13"/>
        <v>4.6133724033005059</v>
      </c>
      <c r="T28" s="122">
        <f t="shared" si="13"/>
        <v>4.0521434526609097</v>
      </c>
      <c r="U28" s="122">
        <f t="shared" si="13"/>
        <v>3.2784781136205132</v>
      </c>
      <c r="V28" s="122">
        <f t="shared" si="13"/>
        <v>2.839790535910077</v>
      </c>
      <c r="W28" s="122">
        <f t="shared" si="13"/>
        <v>2.9443696200572176</v>
      </c>
      <c r="DA28" s="130" t="s">
        <v>1595</v>
      </c>
    </row>
    <row r="29" spans="1:105" ht="12" customHeight="1" x14ac:dyDescent="0.25">
      <c r="A29" s="97" t="s">
        <v>53</v>
      </c>
      <c r="B29" s="98">
        <v>5.5592994584119291</v>
      </c>
      <c r="C29" s="98">
        <v>4.7615321492225942</v>
      </c>
      <c r="D29" s="98">
        <v>4.51662417120908</v>
      </c>
      <c r="E29" s="98">
        <v>5.1863360307255677</v>
      </c>
      <c r="F29" s="98">
        <v>4.6037157614395809</v>
      </c>
      <c r="G29" s="98">
        <v>4.450710509521862</v>
      </c>
      <c r="H29" s="98">
        <v>4.6154582305532417</v>
      </c>
      <c r="I29" s="98">
        <v>5.3775109622380963</v>
      </c>
      <c r="J29" s="98">
        <v>5.6676817836048423</v>
      </c>
      <c r="K29" s="98">
        <v>5.4245783736369244</v>
      </c>
      <c r="L29" s="98">
        <v>6.0007483328186293</v>
      </c>
      <c r="M29" s="98">
        <v>5.27575175917013</v>
      </c>
      <c r="N29" s="98">
        <v>6.4046594403811632</v>
      </c>
      <c r="O29" s="98">
        <v>5.3649302495860915</v>
      </c>
      <c r="P29" s="98">
        <v>4.9749361151057423</v>
      </c>
      <c r="Q29" s="98">
        <v>5.3024005386565776</v>
      </c>
      <c r="R29" s="98">
        <v>5.6335510065916159</v>
      </c>
      <c r="S29" s="98">
        <v>4.6133724033005059</v>
      </c>
      <c r="T29" s="98">
        <v>4.0521434526609097</v>
      </c>
      <c r="U29" s="98">
        <v>3.2784781136205132</v>
      </c>
      <c r="V29" s="98">
        <v>2.839790535910077</v>
      </c>
      <c r="W29" s="98">
        <v>2.9443696200572176</v>
      </c>
      <c r="DA29" s="63" t="s">
        <v>1596</v>
      </c>
    </row>
    <row r="30" spans="1:105" ht="12" customHeight="1" x14ac:dyDescent="0.25">
      <c r="A30" s="121" t="s">
        <v>55</v>
      </c>
      <c r="B30" s="122">
        <v>11.30124028907553</v>
      </c>
      <c r="C30" s="122">
        <v>10.535137474681472</v>
      </c>
      <c r="D30" s="122">
        <v>12.260969524987992</v>
      </c>
      <c r="E30" s="122">
        <v>13.768284535244632</v>
      </c>
      <c r="F30" s="122">
        <v>14.333205737274708</v>
      </c>
      <c r="G30" s="122">
        <v>15.567308623502958</v>
      </c>
      <c r="H30" s="122">
        <v>12.670482624559517</v>
      </c>
      <c r="I30" s="122">
        <v>13.058612052729288</v>
      </c>
      <c r="J30" s="122">
        <v>12.271540337836283</v>
      </c>
      <c r="K30" s="122">
        <v>12.332572443463905</v>
      </c>
      <c r="L30" s="122">
        <v>12.865130410567994</v>
      </c>
      <c r="M30" s="122">
        <v>13.631058930500286</v>
      </c>
      <c r="N30" s="122">
        <v>12.832023190031091</v>
      </c>
      <c r="O30" s="122">
        <v>11.114221181361188</v>
      </c>
      <c r="P30" s="122">
        <v>10.9200743906461</v>
      </c>
      <c r="Q30" s="122">
        <v>11.107177801605392</v>
      </c>
      <c r="R30" s="122">
        <v>10.906217899254489</v>
      </c>
      <c r="S30" s="122">
        <v>10.274214863529766</v>
      </c>
      <c r="T30" s="122">
        <v>8.3446187184307394</v>
      </c>
      <c r="U30" s="122">
        <v>7.5909694487180941</v>
      </c>
      <c r="V30" s="122">
        <v>7.7148700014276468</v>
      </c>
      <c r="W30" s="122">
        <v>8.286163994319633</v>
      </c>
      <c r="DA30" s="130" t="s">
        <v>1597</v>
      </c>
    </row>
    <row r="31" spans="1:105" ht="12" customHeight="1" x14ac:dyDescent="0.25">
      <c r="A31" s="97" t="s">
        <v>141</v>
      </c>
      <c r="B31" s="98">
        <v>1.4874144189586902</v>
      </c>
      <c r="C31" s="98">
        <v>1.4189373176119697</v>
      </c>
      <c r="D31" s="98">
        <v>1.4340252186067954</v>
      </c>
      <c r="E31" s="98">
        <v>1.4192358408380625</v>
      </c>
      <c r="F31" s="98">
        <v>1.3354952557699489</v>
      </c>
      <c r="G31" s="98">
        <v>1.3071917059440183</v>
      </c>
      <c r="H31" s="98">
        <v>1.0391712177724792</v>
      </c>
      <c r="I31" s="98">
        <v>0.94232592855651132</v>
      </c>
      <c r="J31" s="98">
        <v>0.90277111961380097</v>
      </c>
      <c r="K31" s="98">
        <v>0.85067705375555425</v>
      </c>
      <c r="L31" s="98">
        <v>0.85926658686995516</v>
      </c>
      <c r="M31" s="98">
        <v>0.85286694218291026</v>
      </c>
      <c r="N31" s="98">
        <v>0.83234556636688239</v>
      </c>
      <c r="O31" s="98">
        <v>0.79887507054953</v>
      </c>
      <c r="P31" s="98">
        <v>0.86248623515066858</v>
      </c>
      <c r="Q31" s="98">
        <v>0.7463750940926448</v>
      </c>
      <c r="R31" s="98">
        <v>0.67777926631736674</v>
      </c>
      <c r="S31" s="98">
        <v>0.56645098329496879</v>
      </c>
      <c r="T31" s="98">
        <v>0.42957649349048194</v>
      </c>
      <c r="U31" s="98">
        <v>0.36803621978381396</v>
      </c>
      <c r="V31" s="98">
        <v>0.33150270456126657</v>
      </c>
      <c r="W31" s="98">
        <v>0.41043660265650694</v>
      </c>
      <c r="DA31" s="63" t="s">
        <v>1598</v>
      </c>
    </row>
    <row r="32" spans="1:105" ht="12" customHeight="1" x14ac:dyDescent="0.25">
      <c r="A32" s="97" t="s">
        <v>140</v>
      </c>
      <c r="B32" s="98">
        <v>5.0673852456148666E-2</v>
      </c>
      <c r="C32" s="98">
        <v>5.4609620974676615E-2</v>
      </c>
      <c r="D32" s="98">
        <v>5.623462726087633E-2</v>
      </c>
      <c r="E32" s="98">
        <v>5.1975757386038032E-2</v>
      </c>
      <c r="F32" s="98">
        <v>4.0439832389301267E-2</v>
      </c>
      <c r="G32" s="98">
        <v>3.3483861086107E-2</v>
      </c>
      <c r="H32" s="98">
        <v>2.2582328610497991E-2</v>
      </c>
      <c r="I32" s="98">
        <v>1.9361631209519954E-2</v>
      </c>
      <c r="J32" s="98">
        <v>1.9747426508995983E-2</v>
      </c>
      <c r="K32" s="98">
        <v>1.8272459094290771E-2</v>
      </c>
      <c r="L32" s="98">
        <v>2.2211576134783913E-2</v>
      </c>
      <c r="M32" s="98">
        <v>2.1907194491568138E-2</v>
      </c>
      <c r="N32" s="98">
        <v>2.9994078820975278E-2</v>
      </c>
      <c r="O32" s="98">
        <v>8.4248004737954102E-2</v>
      </c>
      <c r="P32" s="98">
        <v>0.1124578600377768</v>
      </c>
      <c r="Q32" s="98">
        <v>0.10354986109284431</v>
      </c>
      <c r="R32" s="98">
        <v>9.9064092593631609E-2</v>
      </c>
      <c r="S32" s="98">
        <v>9.3566175139048524E-2</v>
      </c>
      <c r="T32" s="98">
        <v>7.2337423605768336E-2</v>
      </c>
      <c r="U32" s="98">
        <v>4.9031632022907119E-2</v>
      </c>
      <c r="V32" s="98">
        <v>3.3651202726352386E-2</v>
      </c>
      <c r="W32" s="98">
        <v>5.7464793605740375E-2</v>
      </c>
      <c r="DA32" s="63" t="s">
        <v>1599</v>
      </c>
    </row>
    <row r="33" spans="1:105" ht="12" customHeight="1" x14ac:dyDescent="0.25">
      <c r="A33" s="100" t="s">
        <v>50</v>
      </c>
      <c r="B33" s="101">
        <v>1.4124892134049482E-2</v>
      </c>
      <c r="C33" s="101">
        <v>1.4794896962401993E-2</v>
      </c>
      <c r="D33" s="101">
        <v>2.3912502603103531E-2</v>
      </c>
      <c r="E33" s="101">
        <v>2.54578714051065E-2</v>
      </c>
      <c r="F33" s="101">
        <v>1.7923733441618617E-2</v>
      </c>
      <c r="G33" s="101">
        <v>1.6391710718033459E-2</v>
      </c>
      <c r="H33" s="101">
        <v>1.0005787363970099E-2</v>
      </c>
      <c r="I33" s="101">
        <v>7.122040635644946E-3</v>
      </c>
      <c r="J33" s="101">
        <v>7.2572098988597632E-3</v>
      </c>
      <c r="K33" s="101">
        <v>6.6188800661577153E-3</v>
      </c>
      <c r="L33" s="101">
        <v>7.1550269280982303E-3</v>
      </c>
      <c r="M33" s="101">
        <v>6.9846107364931152E-3</v>
      </c>
      <c r="N33" s="101">
        <v>6.6416889271533053E-3</v>
      </c>
      <c r="O33" s="101">
        <v>1.2112315280661685E-2</v>
      </c>
      <c r="P33" s="101">
        <v>1.9210774449895687E-2</v>
      </c>
      <c r="Q33" s="101">
        <v>3.6101482626592497E-2</v>
      </c>
      <c r="R33" s="101">
        <v>4.0129586822074972E-2</v>
      </c>
      <c r="S33" s="101">
        <v>4.4736262565101534E-2</v>
      </c>
      <c r="T33" s="101">
        <v>2.4078447201135802E-2</v>
      </c>
      <c r="U33" s="101">
        <v>5.9162161540658332E-3</v>
      </c>
      <c r="V33" s="101">
        <v>3.167598090469357E-3</v>
      </c>
      <c r="W33" s="101">
        <v>1.3749523945666016E-2</v>
      </c>
      <c r="DA33" s="131" t="s">
        <v>1600</v>
      </c>
    </row>
    <row r="34" spans="1:105" ht="12" customHeight="1" x14ac:dyDescent="0.25">
      <c r="A34" s="103" t="s">
        <v>52</v>
      </c>
      <c r="B34" s="104">
        <v>3.6548960322099186E-2</v>
      </c>
      <c r="C34" s="104">
        <v>3.9814724012274622E-2</v>
      </c>
      <c r="D34" s="104">
        <v>3.2322124657772795E-2</v>
      </c>
      <c r="E34" s="104">
        <v>2.6517885980931535E-2</v>
      </c>
      <c r="F34" s="104">
        <v>2.2516098947682649E-2</v>
      </c>
      <c r="G34" s="104">
        <v>1.7092150368073537E-2</v>
      </c>
      <c r="H34" s="104">
        <v>1.2576541246527894E-2</v>
      </c>
      <c r="I34" s="104">
        <v>1.2239590573875008E-2</v>
      </c>
      <c r="J34" s="104">
        <v>1.2490216610136219E-2</v>
      </c>
      <c r="K34" s="104">
        <v>1.1653579028133056E-2</v>
      </c>
      <c r="L34" s="104">
        <v>1.5056549206685683E-2</v>
      </c>
      <c r="M34" s="104">
        <v>1.4922583755075025E-2</v>
      </c>
      <c r="N34" s="104">
        <v>2.3352389893821972E-2</v>
      </c>
      <c r="O34" s="104">
        <v>7.2135689457292415E-2</v>
      </c>
      <c r="P34" s="104">
        <v>9.3247085587881112E-2</v>
      </c>
      <c r="Q34" s="104">
        <v>6.7448378466251804E-2</v>
      </c>
      <c r="R34" s="104">
        <v>5.8934505771556643E-2</v>
      </c>
      <c r="S34" s="104">
        <v>4.8829912573946997E-2</v>
      </c>
      <c r="T34" s="104">
        <v>4.8258976404632531E-2</v>
      </c>
      <c r="U34" s="104">
        <v>4.3115415868841288E-2</v>
      </c>
      <c r="V34" s="104">
        <v>3.0483604635883028E-2</v>
      </c>
      <c r="W34" s="104">
        <v>4.3715269660074357E-2</v>
      </c>
      <c r="DA34" s="132" t="s">
        <v>1601</v>
      </c>
    </row>
    <row r="35" spans="1:105" ht="12" customHeight="1" x14ac:dyDescent="0.25">
      <c r="A35" s="106" t="s">
        <v>122</v>
      </c>
      <c r="B35" s="101">
        <v>4.4286258784175518E-2</v>
      </c>
      <c r="C35" s="101">
        <v>5.6855402352481973E-2</v>
      </c>
      <c r="D35" s="101">
        <v>5.4103785078063862E-2</v>
      </c>
      <c r="E35" s="101">
        <v>5.0258074354383203E-2</v>
      </c>
      <c r="F35" s="101">
        <v>4.3436822197331242E-2</v>
      </c>
      <c r="G35" s="101">
        <v>3.6856044934276543E-2</v>
      </c>
      <c r="H35" s="101">
        <v>3.3876861819588849E-2</v>
      </c>
      <c r="I35" s="101">
        <v>2.9000331596999412E-2</v>
      </c>
      <c r="J35" s="101">
        <v>1.9568948434236722E-2</v>
      </c>
      <c r="K35" s="101">
        <v>1.4616990889768179E-2</v>
      </c>
      <c r="L35" s="101">
        <v>1.3616313558287099E-2</v>
      </c>
      <c r="M35" s="101">
        <v>1.2319699326251753E-2</v>
      </c>
      <c r="N35" s="101">
        <v>9.0311269287247104E-3</v>
      </c>
      <c r="O35" s="101">
        <v>0.23748922113545889</v>
      </c>
      <c r="P35" s="101">
        <v>0.33058641702883818</v>
      </c>
      <c r="Q35" s="101">
        <v>0.33816145603031766</v>
      </c>
      <c r="R35" s="101">
        <v>0.33536021443379999</v>
      </c>
      <c r="S35" s="101">
        <v>0.32589214568611641</v>
      </c>
      <c r="T35" s="101">
        <v>0.27885059696255554</v>
      </c>
      <c r="U35" s="101">
        <v>0.25550112486316173</v>
      </c>
      <c r="V35" s="101">
        <v>0.18364557789456898</v>
      </c>
      <c r="W35" s="101">
        <v>0.12198454864672885</v>
      </c>
      <c r="DA35" s="131" t="s">
        <v>1602</v>
      </c>
    </row>
    <row r="36" spans="1:105" ht="12" customHeight="1" x14ac:dyDescent="0.25">
      <c r="A36" s="107" t="s">
        <v>121</v>
      </c>
      <c r="B36" s="104">
        <v>9.7188657588765146</v>
      </c>
      <c r="C36" s="104">
        <v>9.0047351337423436</v>
      </c>
      <c r="D36" s="104">
        <v>10.716605894042257</v>
      </c>
      <c r="E36" s="104">
        <v>12.246814862666149</v>
      </c>
      <c r="F36" s="104">
        <v>12.913833826918127</v>
      </c>
      <c r="G36" s="104">
        <v>14.189777011538556</v>
      </c>
      <c r="H36" s="104">
        <v>11.57485221635695</v>
      </c>
      <c r="I36" s="104">
        <v>12.067924161366257</v>
      </c>
      <c r="J36" s="104">
        <v>11.329452843279249</v>
      </c>
      <c r="K36" s="104">
        <v>11.449005939724291</v>
      </c>
      <c r="L36" s="104">
        <v>11.970035934004969</v>
      </c>
      <c r="M36" s="104">
        <v>12.743965094499556</v>
      </c>
      <c r="N36" s="104">
        <v>11.960652417914508</v>
      </c>
      <c r="O36" s="104">
        <v>9.9936088849382454</v>
      </c>
      <c r="P36" s="104">
        <v>9.6145438784288171</v>
      </c>
      <c r="Q36" s="104">
        <v>9.9190913903895854</v>
      </c>
      <c r="R36" s="104">
        <v>9.794014325909691</v>
      </c>
      <c r="S36" s="104">
        <v>9.2883055594096327</v>
      </c>
      <c r="T36" s="104">
        <v>7.5638542043719337</v>
      </c>
      <c r="U36" s="104">
        <v>6.9184004720482113</v>
      </c>
      <c r="V36" s="104">
        <v>7.1660705162454583</v>
      </c>
      <c r="W36" s="104">
        <v>7.6962780494106564</v>
      </c>
      <c r="DA36" s="132" t="s">
        <v>1603</v>
      </c>
    </row>
    <row r="37" spans="1:105" ht="12" customHeight="1" x14ac:dyDescent="0.25">
      <c r="A37" s="108" t="s">
        <v>53</v>
      </c>
      <c r="B37" s="98">
        <v>2.5482501540125817</v>
      </c>
      <c r="C37" s="98">
        <v>2.1592617975573871</v>
      </c>
      <c r="D37" s="98">
        <v>3.589572031151127</v>
      </c>
      <c r="E37" s="98">
        <v>4.9337793684234486</v>
      </c>
      <c r="F37" s="98">
        <v>5.0000192695039329</v>
      </c>
      <c r="G37" s="98">
        <v>6.3531259212326097</v>
      </c>
      <c r="H37" s="98">
        <v>4.7833855254830295</v>
      </c>
      <c r="I37" s="98">
        <v>4.2770499438125142</v>
      </c>
      <c r="J37" s="98">
        <v>3.8814507263491551</v>
      </c>
      <c r="K37" s="98">
        <v>3.9103015526916272</v>
      </c>
      <c r="L37" s="98">
        <v>3.6896700566106242</v>
      </c>
      <c r="M37" s="98">
        <v>3.9592141299770662</v>
      </c>
      <c r="N37" s="98">
        <v>2.7945185376921771</v>
      </c>
      <c r="O37" s="98">
        <v>0.63541520471266899</v>
      </c>
      <c r="P37" s="98">
        <v>0.24191566521893881</v>
      </c>
      <c r="Q37" s="98">
        <v>0.77198654920937948</v>
      </c>
      <c r="R37" s="98">
        <v>1.0939823974510221</v>
      </c>
      <c r="S37" s="98">
        <v>1.644370897622097</v>
      </c>
      <c r="T37" s="98">
        <v>1.0505954776526951</v>
      </c>
      <c r="U37" s="98">
        <v>0.76459882395774292</v>
      </c>
      <c r="V37" s="98">
        <v>0.95689555796111647</v>
      </c>
      <c r="W37" s="98">
        <v>1.055547647377145</v>
      </c>
      <c r="DA37" s="63" t="s">
        <v>1604</v>
      </c>
    </row>
    <row r="38" spans="1:105" ht="12" customHeight="1" x14ac:dyDescent="0.25">
      <c r="A38" s="108" t="s">
        <v>52</v>
      </c>
      <c r="B38" s="98">
        <v>7.1706156048639338</v>
      </c>
      <c r="C38" s="98">
        <v>6.8454733361849556</v>
      </c>
      <c r="D38" s="98">
        <v>7.1270338628911301</v>
      </c>
      <c r="E38" s="98">
        <v>7.3130354942427003</v>
      </c>
      <c r="F38" s="98">
        <v>7.9138145574141943</v>
      </c>
      <c r="G38" s="98">
        <v>7.8366510903059465</v>
      </c>
      <c r="H38" s="98">
        <v>6.7914666908739205</v>
      </c>
      <c r="I38" s="98">
        <v>7.7908742175537427</v>
      </c>
      <c r="J38" s="98">
        <v>7.4480021169300938</v>
      </c>
      <c r="K38" s="98">
        <v>7.5387043870326638</v>
      </c>
      <c r="L38" s="98">
        <v>8.2803658773943436</v>
      </c>
      <c r="M38" s="98">
        <v>8.7847509645224893</v>
      </c>
      <c r="N38" s="98">
        <v>9.1661338802223309</v>
      </c>
      <c r="O38" s="98">
        <v>9.3581936802255772</v>
      </c>
      <c r="P38" s="98">
        <v>9.3726282132098788</v>
      </c>
      <c r="Q38" s="98">
        <v>9.1471048411802052</v>
      </c>
      <c r="R38" s="98">
        <v>8.7000319284586691</v>
      </c>
      <c r="S38" s="98">
        <v>7.6439346617875357</v>
      </c>
      <c r="T38" s="98">
        <v>6.5132587267192381</v>
      </c>
      <c r="U38" s="98">
        <v>6.153801648090468</v>
      </c>
      <c r="V38" s="98">
        <v>6.2091749582843416</v>
      </c>
      <c r="W38" s="98">
        <v>6.6407304020335109</v>
      </c>
      <c r="DA38" s="63" t="s">
        <v>1605</v>
      </c>
    </row>
    <row r="39" spans="1:105" ht="12" customHeight="1" x14ac:dyDescent="0.25">
      <c r="A39" s="121" t="s">
        <v>54</v>
      </c>
      <c r="B39" s="122">
        <v>5.189178175222029</v>
      </c>
      <c r="C39" s="122">
        <v>5.447997731424147</v>
      </c>
      <c r="D39" s="122">
        <v>5.6685931420853377</v>
      </c>
      <c r="E39" s="122">
        <v>5.8428760186895294</v>
      </c>
      <c r="F39" s="122">
        <v>6.0282631194125429</v>
      </c>
      <c r="G39" s="122">
        <v>5.6110100012432609</v>
      </c>
      <c r="H39" s="122">
        <v>4.2595853227795635</v>
      </c>
      <c r="I39" s="122">
        <v>3.9682962010386804</v>
      </c>
      <c r="J39" s="122">
        <v>3.5559859438997461</v>
      </c>
      <c r="K39" s="122">
        <v>3.587451419681793</v>
      </c>
      <c r="L39" s="122">
        <v>3.7326548954186345</v>
      </c>
      <c r="M39" s="122">
        <v>4.1691165682578299</v>
      </c>
      <c r="N39" s="122">
        <v>3.8603966978037674</v>
      </c>
      <c r="O39" s="122">
        <v>4.0094420258102117</v>
      </c>
      <c r="P39" s="122">
        <v>4.2884918665298937</v>
      </c>
      <c r="Q39" s="122">
        <v>4.0329488213713205</v>
      </c>
      <c r="R39" s="122">
        <v>3.7462448356385667</v>
      </c>
      <c r="S39" s="122">
        <v>3.4154277010615948</v>
      </c>
      <c r="T39" s="122">
        <v>2.7399720771359783</v>
      </c>
      <c r="U39" s="122">
        <v>2.8995492732787849</v>
      </c>
      <c r="V39" s="122">
        <v>2.8927733081633753</v>
      </c>
      <c r="W39" s="122">
        <v>3.0229805201497992</v>
      </c>
      <c r="DA39" s="130" t="s">
        <v>1606</v>
      </c>
    </row>
    <row r="40" spans="1:105" ht="12" customHeight="1" x14ac:dyDescent="0.25">
      <c r="A40" s="97" t="s">
        <v>50</v>
      </c>
      <c r="B40" s="98">
        <v>4.0705718039502541</v>
      </c>
      <c r="C40" s="98">
        <v>4.0190569798563622</v>
      </c>
      <c r="D40" s="98">
        <v>4.0499686851614403</v>
      </c>
      <c r="E40" s="98">
        <v>4.2102125447683472</v>
      </c>
      <c r="F40" s="98">
        <v>4.2234721520213885</v>
      </c>
      <c r="G40" s="98">
        <v>3.869600428095727</v>
      </c>
      <c r="H40" s="98">
        <v>2.8431863340412353</v>
      </c>
      <c r="I40" s="98">
        <v>2.7431893135484344</v>
      </c>
      <c r="J40" s="98">
        <v>2.4714912249768628</v>
      </c>
      <c r="K40" s="98">
        <v>2.4371044984266854</v>
      </c>
      <c r="L40" s="98">
        <v>2.5566115562228839</v>
      </c>
      <c r="M40" s="98">
        <v>2.7926870962514663</v>
      </c>
      <c r="N40" s="98">
        <v>2.811466574353866</v>
      </c>
      <c r="O40" s="98">
        <v>2.7976321175133192</v>
      </c>
      <c r="P40" s="98">
        <v>2.7630435161445974</v>
      </c>
      <c r="Q40" s="98">
        <v>2.7200418130033022</v>
      </c>
      <c r="R40" s="98">
        <v>2.5198119844255671</v>
      </c>
      <c r="S40" s="98">
        <v>2.2056802464716108</v>
      </c>
      <c r="T40" s="98">
        <v>1.8390770397139224</v>
      </c>
      <c r="U40" s="98">
        <v>1.8316035109255606</v>
      </c>
      <c r="V40" s="98">
        <v>1.6569255046036908</v>
      </c>
      <c r="W40" s="98">
        <v>1.7879179074060485</v>
      </c>
      <c r="DA40" s="63" t="s">
        <v>1607</v>
      </c>
    </row>
    <row r="41" spans="1:105" ht="12" customHeight="1" x14ac:dyDescent="0.25">
      <c r="A41" s="109" t="s">
        <v>120</v>
      </c>
      <c r="B41" s="33">
        <v>1.1186063712717753</v>
      </c>
      <c r="C41" s="33">
        <v>1.4289407515677852</v>
      </c>
      <c r="D41" s="33">
        <v>1.6186244569238972</v>
      </c>
      <c r="E41" s="33">
        <v>1.6326634739211823</v>
      </c>
      <c r="F41" s="33">
        <v>1.8047909673911544</v>
      </c>
      <c r="G41" s="33">
        <v>1.7414095731475336</v>
      </c>
      <c r="H41" s="33">
        <v>1.4163989887383279</v>
      </c>
      <c r="I41" s="33">
        <v>1.2251068874902458</v>
      </c>
      <c r="J41" s="33">
        <v>1.0844947189228833</v>
      </c>
      <c r="K41" s="33">
        <v>1.1503469212551078</v>
      </c>
      <c r="L41" s="33">
        <v>1.1760433391957508</v>
      </c>
      <c r="M41" s="33">
        <v>1.3764294720063637</v>
      </c>
      <c r="N41" s="33">
        <v>1.0489301234499013</v>
      </c>
      <c r="O41" s="33">
        <v>1.2118099082968927</v>
      </c>
      <c r="P41" s="33">
        <v>1.5254483503852967</v>
      </c>
      <c r="Q41" s="33">
        <v>1.3129070083680183</v>
      </c>
      <c r="R41" s="33">
        <v>1.2264328512129996</v>
      </c>
      <c r="S41" s="33">
        <v>1.2097474545899838</v>
      </c>
      <c r="T41" s="33">
        <v>0.9008950374220559</v>
      </c>
      <c r="U41" s="33">
        <v>1.0679457623532242</v>
      </c>
      <c r="V41" s="33">
        <v>1.2358478035596845</v>
      </c>
      <c r="W41" s="33">
        <v>1.2350626127437507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189.27548115161983</v>
      </c>
      <c r="C43" s="117">
        <f t="shared" si="14"/>
        <v>187.36110230836098</v>
      </c>
      <c r="D43" s="117">
        <f t="shared" si="14"/>
        <v>193.68925366432649</v>
      </c>
      <c r="E43" s="117">
        <f t="shared" si="14"/>
        <v>202.33380791710411</v>
      </c>
      <c r="F43" s="117">
        <f t="shared" si="14"/>
        <v>185.33454553017614</v>
      </c>
      <c r="G43" s="117">
        <f t="shared" si="14"/>
        <v>171.60955296594159</v>
      </c>
      <c r="H43" s="117">
        <f t="shared" si="14"/>
        <v>193.75709094234384</v>
      </c>
      <c r="I43" s="117">
        <f t="shared" si="14"/>
        <v>194.52838782942786</v>
      </c>
      <c r="J43" s="117">
        <f t="shared" si="14"/>
        <v>184.81670965038484</v>
      </c>
      <c r="K43" s="117">
        <f t="shared" si="14"/>
        <v>195.6744390273721</v>
      </c>
      <c r="L43" s="117">
        <f t="shared" si="14"/>
        <v>177.83433839919522</v>
      </c>
      <c r="M43" s="117">
        <f t="shared" si="14"/>
        <v>187.95971562963152</v>
      </c>
      <c r="N43" s="117">
        <f t="shared" si="14"/>
        <v>182.36415771773153</v>
      </c>
      <c r="O43" s="117">
        <f t="shared" si="14"/>
        <v>149.47257215019258</v>
      </c>
      <c r="P43" s="117">
        <f t="shared" si="14"/>
        <v>138.44479087722331</v>
      </c>
      <c r="Q43" s="117">
        <f t="shared" si="14"/>
        <v>152.93542989160386</v>
      </c>
      <c r="R43" s="117">
        <f t="shared" ref="R43:V43" si="15">R44+R47+R49+R58</f>
        <v>153.18566160958372</v>
      </c>
      <c r="S43" s="117">
        <f t="shared" si="15"/>
        <v>151.37618980907979</v>
      </c>
      <c r="T43" s="117">
        <f t="shared" si="15"/>
        <v>125.67645114327745</v>
      </c>
      <c r="U43" s="117">
        <f t="shared" si="15"/>
        <v>131.34797848543198</v>
      </c>
      <c r="V43" s="117">
        <f t="shared" si="15"/>
        <v>128.20861550318699</v>
      </c>
      <c r="W43" s="117">
        <f t="shared" ref="W43" si="16">W44+W47+W49+W58</f>
        <v>115.01236022334004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126.50508184029981</v>
      </c>
      <c r="C44" s="122">
        <f t="shared" si="17"/>
        <v>127.90908552812049</v>
      </c>
      <c r="D44" s="122">
        <f t="shared" si="17"/>
        <v>130.7114608706953</v>
      </c>
      <c r="E44" s="122">
        <f t="shared" si="17"/>
        <v>133.17137228814801</v>
      </c>
      <c r="F44" s="122">
        <f t="shared" si="17"/>
        <v>115.47521591482806</v>
      </c>
      <c r="G44" s="122">
        <f t="shared" si="17"/>
        <v>96.093781461150769</v>
      </c>
      <c r="H44" s="122">
        <f t="shared" si="17"/>
        <v>113.98648412478677</v>
      </c>
      <c r="I44" s="122">
        <f t="shared" si="17"/>
        <v>104.28067530517116</v>
      </c>
      <c r="J44" s="122">
        <f t="shared" si="17"/>
        <v>90.829651954740271</v>
      </c>
      <c r="K44" s="122">
        <f t="shared" si="17"/>
        <v>101.13184335615857</v>
      </c>
      <c r="L44" s="122">
        <f t="shared" si="17"/>
        <v>82.591064368305013</v>
      </c>
      <c r="M44" s="122">
        <f t="shared" si="17"/>
        <v>94.996593563452876</v>
      </c>
      <c r="N44" s="122">
        <f t="shared" si="17"/>
        <v>91.722816399705579</v>
      </c>
      <c r="O44" s="122">
        <f t="shared" si="17"/>
        <v>72.011306778630257</v>
      </c>
      <c r="P44" s="122">
        <f t="shared" si="17"/>
        <v>63.834422090760242</v>
      </c>
      <c r="Q44" s="122">
        <f t="shared" si="17"/>
        <v>77.292338671408672</v>
      </c>
      <c r="R44" s="122">
        <f t="shared" ref="R44:V44" si="18">SUM(R45:R46)</f>
        <v>77.129918947182617</v>
      </c>
      <c r="S44" s="122">
        <f t="shared" si="18"/>
        <v>77.240167638122003</v>
      </c>
      <c r="T44" s="122">
        <f t="shared" si="18"/>
        <v>60.040843508434719</v>
      </c>
      <c r="U44" s="122">
        <f t="shared" si="18"/>
        <v>68.443344007836657</v>
      </c>
      <c r="V44" s="122">
        <f t="shared" si="18"/>
        <v>67.976501164180874</v>
      </c>
      <c r="W44" s="122">
        <f t="shared" ref="W44" si="19">SUM(W45:W46)</f>
        <v>57.253703216974742</v>
      </c>
      <c r="DA44" s="130" t="s">
        <v>1610</v>
      </c>
    </row>
    <row r="45" spans="1:105" ht="12" customHeight="1" x14ac:dyDescent="0.25">
      <c r="A45" s="97" t="s">
        <v>216</v>
      </c>
      <c r="B45" s="98">
        <v>126.13134764953548</v>
      </c>
      <c r="C45" s="98">
        <v>127.45780415672023</v>
      </c>
      <c r="D45" s="98">
        <v>130.20853308340122</v>
      </c>
      <c r="E45" s="98">
        <v>132.68094940748912</v>
      </c>
      <c r="F45" s="98">
        <v>115.00606439469666</v>
      </c>
      <c r="G45" s="98">
        <v>95.703301630552019</v>
      </c>
      <c r="H45" s="98">
        <v>113.56129103824745</v>
      </c>
      <c r="I45" s="98">
        <v>103.92640600885217</v>
      </c>
      <c r="J45" s="98">
        <v>90.533921304806185</v>
      </c>
      <c r="K45" s="98">
        <v>100.7777333578821</v>
      </c>
      <c r="L45" s="98">
        <v>82.307469333336499</v>
      </c>
      <c r="M45" s="98">
        <v>94.614936717360905</v>
      </c>
      <c r="N45" s="98">
        <v>91.428414839962755</v>
      </c>
      <c r="O45" s="98">
        <v>71.734506054503314</v>
      </c>
      <c r="P45" s="98">
        <v>63.517300437522287</v>
      </c>
      <c r="Q45" s="98">
        <v>76.941807424765216</v>
      </c>
      <c r="R45" s="98">
        <v>76.777525498840276</v>
      </c>
      <c r="S45" s="98">
        <v>76.841296685311448</v>
      </c>
      <c r="T45" s="98">
        <v>59.760824496035191</v>
      </c>
      <c r="U45" s="98">
        <v>68.118758956721067</v>
      </c>
      <c r="V45" s="98">
        <v>67.644539982803011</v>
      </c>
      <c r="W45" s="98">
        <v>56.962988439858592</v>
      </c>
      <c r="DA45" s="63" t="s">
        <v>1611</v>
      </c>
    </row>
    <row r="46" spans="1:105" ht="12" customHeight="1" x14ac:dyDescent="0.25">
      <c r="A46" s="97" t="s">
        <v>53</v>
      </c>
      <c r="B46" s="98">
        <v>0.37373419076431735</v>
      </c>
      <c r="C46" s="98">
        <v>0.45128137140025548</v>
      </c>
      <c r="D46" s="98">
        <v>0.50292778729408449</v>
      </c>
      <c r="E46" s="98">
        <v>0.4904228806588749</v>
      </c>
      <c r="F46" s="98">
        <v>0.46915152013138722</v>
      </c>
      <c r="G46" s="98">
        <v>0.39047983059875058</v>
      </c>
      <c r="H46" s="98">
        <v>0.42519308653931875</v>
      </c>
      <c r="I46" s="98">
        <v>0.35426929631898646</v>
      </c>
      <c r="J46" s="98">
        <v>0.29573064993408837</v>
      </c>
      <c r="K46" s="98">
        <v>0.35410999827646811</v>
      </c>
      <c r="L46" s="98">
        <v>0.28359503496850724</v>
      </c>
      <c r="M46" s="98">
        <v>0.38165684609196693</v>
      </c>
      <c r="N46" s="98">
        <v>0.29440155974282783</v>
      </c>
      <c r="O46" s="98">
        <v>0.2768007241269424</v>
      </c>
      <c r="P46" s="98">
        <v>0.31712165323795322</v>
      </c>
      <c r="Q46" s="98">
        <v>0.35053124664345703</v>
      </c>
      <c r="R46" s="98">
        <v>0.35239344834234476</v>
      </c>
      <c r="S46" s="98">
        <v>0.39887095281055895</v>
      </c>
      <c r="T46" s="98">
        <v>0.28001901239953048</v>
      </c>
      <c r="U46" s="98">
        <v>0.32458505111558822</v>
      </c>
      <c r="V46" s="98">
        <v>0.33196118137786285</v>
      </c>
      <c r="W46" s="98">
        <v>0.29071477711615107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16.024144359595386</v>
      </c>
      <c r="C47" s="122">
        <f t="shared" si="20"/>
        <v>13.745726293046451</v>
      </c>
      <c r="D47" s="122">
        <f t="shared" si="20"/>
        <v>12.959933232434093</v>
      </c>
      <c r="E47" s="122">
        <f t="shared" si="20"/>
        <v>14.607467746471519</v>
      </c>
      <c r="F47" s="122">
        <f t="shared" si="20"/>
        <v>12.859260413713777</v>
      </c>
      <c r="G47" s="122">
        <f t="shared" si="20"/>
        <v>13.141501711895307</v>
      </c>
      <c r="H47" s="122">
        <f t="shared" si="20"/>
        <v>16.879561779876568</v>
      </c>
      <c r="I47" s="122">
        <f t="shared" si="20"/>
        <v>21.790234402140914</v>
      </c>
      <c r="J47" s="122">
        <f t="shared" si="20"/>
        <v>24.820117486488677</v>
      </c>
      <c r="K47" s="122">
        <f t="shared" si="20"/>
        <v>24.515958204079769</v>
      </c>
      <c r="L47" s="122">
        <f t="shared" si="20"/>
        <v>26.079170200323826</v>
      </c>
      <c r="M47" s="122">
        <f t="shared" si="20"/>
        <v>22.3218631591226</v>
      </c>
      <c r="N47" s="122">
        <f t="shared" si="20"/>
        <v>26.546787265682116</v>
      </c>
      <c r="O47" s="122">
        <f t="shared" si="20"/>
        <v>21.249110586997116</v>
      </c>
      <c r="P47" s="122">
        <f t="shared" si="20"/>
        <v>18.220812932909677</v>
      </c>
      <c r="Q47" s="122">
        <f t="shared" si="20"/>
        <v>18.476420619921917</v>
      </c>
      <c r="R47" s="122">
        <f t="shared" si="20"/>
        <v>19.326209939007967</v>
      </c>
      <c r="S47" s="122">
        <f t="shared" si="20"/>
        <v>16.735608262145956</v>
      </c>
      <c r="T47" s="122">
        <f t="shared" si="20"/>
        <v>16.276159509199047</v>
      </c>
      <c r="U47" s="122">
        <f t="shared" si="20"/>
        <v>14.16240365867154</v>
      </c>
      <c r="V47" s="122">
        <f t="shared" si="20"/>
        <v>12.983321809402753</v>
      </c>
      <c r="W47" s="122">
        <f t="shared" si="20"/>
        <v>12.747130729942212</v>
      </c>
      <c r="DA47" s="130" t="s">
        <v>1613</v>
      </c>
    </row>
    <row r="48" spans="1:105" ht="12" customHeight="1" x14ac:dyDescent="0.25">
      <c r="A48" s="97" t="s">
        <v>53</v>
      </c>
      <c r="B48" s="98">
        <v>16.024144359595386</v>
      </c>
      <c r="C48" s="98">
        <v>13.745726293046451</v>
      </c>
      <c r="D48" s="98">
        <v>12.959933232434093</v>
      </c>
      <c r="E48" s="98">
        <v>14.607467746471519</v>
      </c>
      <c r="F48" s="98">
        <v>12.859260413713777</v>
      </c>
      <c r="G48" s="98">
        <v>13.141501711895307</v>
      </c>
      <c r="H48" s="98">
        <v>16.879561779876568</v>
      </c>
      <c r="I48" s="98">
        <v>21.790234402140914</v>
      </c>
      <c r="J48" s="98">
        <v>24.820117486488677</v>
      </c>
      <c r="K48" s="98">
        <v>24.515958204079769</v>
      </c>
      <c r="L48" s="98">
        <v>26.079170200323826</v>
      </c>
      <c r="M48" s="98">
        <v>22.3218631591226</v>
      </c>
      <c r="N48" s="98">
        <v>26.546787265682116</v>
      </c>
      <c r="O48" s="98">
        <v>21.249110586997116</v>
      </c>
      <c r="P48" s="98">
        <v>18.220812932909677</v>
      </c>
      <c r="Q48" s="98">
        <v>18.476420619921917</v>
      </c>
      <c r="R48" s="98">
        <v>19.326209939007967</v>
      </c>
      <c r="S48" s="98">
        <v>16.735608262145956</v>
      </c>
      <c r="T48" s="98">
        <v>16.276159509199047</v>
      </c>
      <c r="U48" s="98">
        <v>14.16240365867154</v>
      </c>
      <c r="V48" s="98">
        <v>12.983321809402753</v>
      </c>
      <c r="W48" s="98">
        <v>12.747130729942212</v>
      </c>
      <c r="DA48" s="63" t="s">
        <v>1614</v>
      </c>
    </row>
    <row r="49" spans="1:105" ht="12" customHeight="1" x14ac:dyDescent="0.25">
      <c r="A49" s="121" t="s">
        <v>55</v>
      </c>
      <c r="B49" s="122">
        <v>31.78874856044926</v>
      </c>
      <c r="C49" s="122">
        <v>29.806896990728195</v>
      </c>
      <c r="D49" s="122">
        <v>33.97318473260983</v>
      </c>
      <c r="E49" s="122">
        <v>38.155022762997547</v>
      </c>
      <c r="F49" s="122">
        <v>40.012701610707275</v>
      </c>
      <c r="G49" s="122">
        <v>45.731570001268686</v>
      </c>
      <c r="H49" s="122">
        <v>47.064883229248338</v>
      </c>
      <c r="I49" s="122">
        <v>52.531077753403494</v>
      </c>
      <c r="J49" s="122">
        <v>53.591133166139713</v>
      </c>
      <c r="K49" s="122">
        <v>54.244917542973283</v>
      </c>
      <c r="L49" s="122">
        <v>53.636600588080483</v>
      </c>
      <c r="M49" s="122">
        <v>54.165001629240791</v>
      </c>
      <c r="N49" s="122">
        <v>49.354642534143636</v>
      </c>
      <c r="O49" s="122">
        <v>41.48068847269802</v>
      </c>
      <c r="P49" s="122">
        <v>40.716175883339709</v>
      </c>
      <c r="Q49" s="122">
        <v>42.260028419477166</v>
      </c>
      <c r="R49" s="122">
        <v>42.544308343169767</v>
      </c>
      <c r="S49" s="122">
        <v>43.373398330951986</v>
      </c>
      <c r="T49" s="122">
        <v>37.444687448623235</v>
      </c>
      <c r="U49" s="122">
        <v>36.128878895797143</v>
      </c>
      <c r="V49" s="122">
        <v>35.155084859740207</v>
      </c>
      <c r="W49" s="122">
        <v>33.312385401730985</v>
      </c>
      <c r="DA49" s="130" t="s">
        <v>1615</v>
      </c>
    </row>
    <row r="50" spans="1:105" ht="12" customHeight="1" x14ac:dyDescent="0.25">
      <c r="A50" s="97" t="s">
        <v>138</v>
      </c>
      <c r="B50" s="98">
        <v>2.6541042905205061</v>
      </c>
      <c r="C50" s="98">
        <v>2.4167166630865045</v>
      </c>
      <c r="D50" s="98">
        <v>2.6250659592555872</v>
      </c>
      <c r="E50" s="98">
        <v>2.8565361466754853</v>
      </c>
      <c r="F50" s="98">
        <v>2.9016138417672481</v>
      </c>
      <c r="G50" s="98">
        <v>3.0913622030000516</v>
      </c>
      <c r="H50" s="98">
        <v>3.7851632500204606</v>
      </c>
      <c r="I50" s="98">
        <v>4.1758150371296221</v>
      </c>
      <c r="J50" s="98">
        <v>4.1457091307444944</v>
      </c>
      <c r="K50" s="98">
        <v>4.1899647529205417</v>
      </c>
      <c r="L50" s="98">
        <v>4.1631581193142742</v>
      </c>
      <c r="M50" s="98">
        <v>4.1417525065975838</v>
      </c>
      <c r="N50" s="98">
        <v>4.1154242589486483</v>
      </c>
      <c r="O50" s="98">
        <v>3.98260794743666</v>
      </c>
      <c r="P50" s="98">
        <v>4.1634586977351837</v>
      </c>
      <c r="Q50" s="98">
        <v>4.2007185706022776</v>
      </c>
      <c r="R50" s="98">
        <v>4.2889502834697524</v>
      </c>
      <c r="S50" s="98">
        <v>4.3893570620949536</v>
      </c>
      <c r="T50" s="98">
        <v>4.530102608739023</v>
      </c>
      <c r="U50" s="98">
        <v>6.7408106521688875</v>
      </c>
      <c r="V50" s="98">
        <v>6.6672982403959127</v>
      </c>
      <c r="W50" s="98">
        <v>5.612275417930138</v>
      </c>
      <c r="DA50" s="63" t="s">
        <v>1616</v>
      </c>
    </row>
    <row r="51" spans="1:105" ht="12" customHeight="1" x14ac:dyDescent="0.25">
      <c r="A51" s="97" t="s">
        <v>137</v>
      </c>
      <c r="B51" s="98">
        <v>9.2621063981894403E-2</v>
      </c>
      <c r="C51" s="98">
        <v>8.9830864030246496E-2</v>
      </c>
      <c r="D51" s="98">
        <v>0.1022016489824541</v>
      </c>
      <c r="E51" s="98">
        <v>0.10887526718232121</v>
      </c>
      <c r="F51" s="98">
        <v>9.6911754951041526E-2</v>
      </c>
      <c r="G51" s="98">
        <v>9.4495834590891142E-2</v>
      </c>
      <c r="H51" s="98">
        <v>9.0723602024397054E-2</v>
      </c>
      <c r="I51" s="98">
        <v>0.10901473788558098</v>
      </c>
      <c r="J51" s="98">
        <v>0.11146829439646225</v>
      </c>
      <c r="K51" s="98">
        <v>0.11298966761036416</v>
      </c>
      <c r="L51" s="98">
        <v>0.12267620653279421</v>
      </c>
      <c r="M51" s="98">
        <v>0.11483163761561363</v>
      </c>
      <c r="N51" s="98">
        <v>0.15133078514126208</v>
      </c>
      <c r="O51" s="98">
        <v>0.491800297180774</v>
      </c>
      <c r="P51" s="98">
        <v>0.52101892436168229</v>
      </c>
      <c r="Q51" s="98">
        <v>0.54789142863509377</v>
      </c>
      <c r="R51" s="98">
        <v>0.54792841618740029</v>
      </c>
      <c r="S51" s="98">
        <v>0.56822324554447845</v>
      </c>
      <c r="T51" s="98">
        <v>0.45424160860061175</v>
      </c>
      <c r="U51" s="98">
        <v>0.56259919140712067</v>
      </c>
      <c r="V51" s="98">
        <v>0.52787286777253106</v>
      </c>
      <c r="W51" s="98">
        <v>0.36780412910852622</v>
      </c>
      <c r="DA51" s="63" t="s">
        <v>1617</v>
      </c>
    </row>
    <row r="52" spans="1:105" ht="12" customHeight="1" x14ac:dyDescent="0.25">
      <c r="A52" s="100" t="s">
        <v>216</v>
      </c>
      <c r="B52" s="101">
        <v>2.663944639761566E-2</v>
      </c>
      <c r="C52" s="101">
        <v>2.3487718785285289E-2</v>
      </c>
      <c r="D52" s="101">
        <v>4.378473948811544E-2</v>
      </c>
      <c r="E52" s="101">
        <v>5.4668379933593136E-2</v>
      </c>
      <c r="F52" s="101">
        <v>4.5287085391010541E-2</v>
      </c>
      <c r="G52" s="101">
        <v>4.9360242114270265E-2</v>
      </c>
      <c r="H52" s="101">
        <v>4.1593863064756251E-2</v>
      </c>
      <c r="I52" s="101">
        <v>4.249090586687447E-2</v>
      </c>
      <c r="J52" s="101">
        <v>4.1779710623016018E-2</v>
      </c>
      <c r="K52" s="101">
        <v>4.2190109317729312E-2</v>
      </c>
      <c r="L52" s="101">
        <v>4.1238411493661697E-2</v>
      </c>
      <c r="M52" s="101">
        <v>3.7635797537649514E-2</v>
      </c>
      <c r="N52" s="101">
        <v>3.5868553711183152E-2</v>
      </c>
      <c r="O52" s="101">
        <v>8.2026152832195304E-2</v>
      </c>
      <c r="P52" s="101">
        <v>1.021248985001179E-2</v>
      </c>
      <c r="Q52" s="101">
        <v>0.17243531159725167</v>
      </c>
      <c r="R52" s="101">
        <v>0.21589739051881307</v>
      </c>
      <c r="S52" s="101">
        <v>0.28121211673796698</v>
      </c>
      <c r="T52" s="101">
        <v>0.16281322196699732</v>
      </c>
      <c r="U52" s="101">
        <v>0.12254561037050499</v>
      </c>
      <c r="V52" s="101">
        <v>0.13364758935472668</v>
      </c>
      <c r="W52" s="101">
        <v>6.9964001196637746E-2</v>
      </c>
      <c r="DA52" s="131" t="s">
        <v>1618</v>
      </c>
    </row>
    <row r="53" spans="1:105" ht="12" customHeight="1" x14ac:dyDescent="0.25">
      <c r="A53" s="103" t="s">
        <v>52</v>
      </c>
      <c r="B53" s="104">
        <v>6.5981617584278743E-2</v>
      </c>
      <c r="C53" s="104">
        <v>6.634314524496121E-2</v>
      </c>
      <c r="D53" s="104">
        <v>5.8416909494338649E-2</v>
      </c>
      <c r="E53" s="104">
        <v>5.4206887248728082E-2</v>
      </c>
      <c r="F53" s="104">
        <v>5.1624669560030985E-2</v>
      </c>
      <c r="G53" s="104">
        <v>4.5135592476620877E-2</v>
      </c>
      <c r="H53" s="104">
        <v>4.9129738959640797E-2</v>
      </c>
      <c r="I53" s="104">
        <v>6.6523832018706514E-2</v>
      </c>
      <c r="J53" s="104">
        <v>6.9688583773446236E-2</v>
      </c>
      <c r="K53" s="104">
        <v>7.0799558292634845E-2</v>
      </c>
      <c r="L53" s="104">
        <v>8.143779503913251E-2</v>
      </c>
      <c r="M53" s="104">
        <v>7.7195840077964123E-2</v>
      </c>
      <c r="N53" s="104">
        <v>0.11546223143007893</v>
      </c>
      <c r="O53" s="104">
        <v>0.40977414434857873</v>
      </c>
      <c r="P53" s="104">
        <v>0.51080643451167052</v>
      </c>
      <c r="Q53" s="104">
        <v>0.37545611703784204</v>
      </c>
      <c r="R53" s="104">
        <v>0.33203102566858722</v>
      </c>
      <c r="S53" s="104">
        <v>0.28701112880651142</v>
      </c>
      <c r="T53" s="104">
        <v>0.29142838663361442</v>
      </c>
      <c r="U53" s="104">
        <v>0.44005358103661574</v>
      </c>
      <c r="V53" s="104">
        <v>0.39422527841780436</v>
      </c>
      <c r="W53" s="104">
        <v>0.29784012791188846</v>
      </c>
      <c r="DA53" s="132" t="s">
        <v>1619</v>
      </c>
    </row>
    <row r="54" spans="1:105" ht="12" customHeight="1" x14ac:dyDescent="0.25">
      <c r="A54" s="106" t="s">
        <v>122</v>
      </c>
      <c r="B54" s="101">
        <v>0.13212677207510215</v>
      </c>
      <c r="C54" s="101">
        <v>0.17449553077106048</v>
      </c>
      <c r="D54" s="101">
        <v>0.16653207800374745</v>
      </c>
      <c r="E54" s="101">
        <v>0.15453597889065079</v>
      </c>
      <c r="F54" s="101">
        <v>0.13545212248073335</v>
      </c>
      <c r="G54" s="101">
        <v>0.11572285987348496</v>
      </c>
      <c r="H54" s="101">
        <v>0.21619551369788628</v>
      </c>
      <c r="I54" s="101">
        <v>0.21492522281251497</v>
      </c>
      <c r="J54" s="101">
        <v>0.1758537347756691</v>
      </c>
      <c r="K54" s="101">
        <v>0.15594329292382658</v>
      </c>
      <c r="L54" s="101">
        <v>0.14362040931405815</v>
      </c>
      <c r="M54" s="101">
        <v>0.12475063167524872</v>
      </c>
      <c r="N54" s="101">
        <v>8.6644919109123031E-2</v>
      </c>
      <c r="O54" s="101">
        <v>0.8831109038442182</v>
      </c>
      <c r="P54" s="101">
        <v>1.5035228764525597</v>
      </c>
      <c r="Q54" s="101">
        <v>1.5299514406970216</v>
      </c>
      <c r="R54" s="101">
        <v>1.5243079458900211</v>
      </c>
      <c r="S54" s="101">
        <v>1.4886072856273758</v>
      </c>
      <c r="T54" s="101">
        <v>1.2932525894917564</v>
      </c>
      <c r="U54" s="101">
        <v>1.1264180619318478</v>
      </c>
      <c r="V54" s="101">
        <v>0.81787067224845511</v>
      </c>
      <c r="W54" s="101">
        <v>0.47914617588374941</v>
      </c>
      <c r="DA54" s="131" t="s">
        <v>1620</v>
      </c>
    </row>
    <row r="55" spans="1:105" ht="12" customHeight="1" x14ac:dyDescent="0.25">
      <c r="A55" s="107" t="s">
        <v>121</v>
      </c>
      <c r="B55" s="104">
        <v>28.909896433871758</v>
      </c>
      <c r="C55" s="104">
        <v>27.125853932840382</v>
      </c>
      <c r="D55" s="104">
        <v>31.079385046368039</v>
      </c>
      <c r="E55" s="104">
        <v>35.035075370249089</v>
      </c>
      <c r="F55" s="104">
        <v>36.878723891508251</v>
      </c>
      <c r="G55" s="104">
        <v>42.42998910380426</v>
      </c>
      <c r="H55" s="104">
        <v>42.972800863505597</v>
      </c>
      <c r="I55" s="104">
        <v>48.031322755575779</v>
      </c>
      <c r="J55" s="104">
        <v>49.158102006223089</v>
      </c>
      <c r="K55" s="104">
        <v>49.786019829518551</v>
      </c>
      <c r="L55" s="104">
        <v>49.207145852919354</v>
      </c>
      <c r="M55" s="104">
        <v>49.783666853352344</v>
      </c>
      <c r="N55" s="104">
        <v>45.001242570944605</v>
      </c>
      <c r="O55" s="104">
        <v>36.123169324236365</v>
      </c>
      <c r="P55" s="104">
        <v>34.528175384790281</v>
      </c>
      <c r="Q55" s="104">
        <v>35.981466979542773</v>
      </c>
      <c r="R55" s="104">
        <v>36.183121697622596</v>
      </c>
      <c r="S55" s="104">
        <v>36.927210737685179</v>
      </c>
      <c r="T55" s="104">
        <v>31.167090641791845</v>
      </c>
      <c r="U55" s="104">
        <v>27.699050990289287</v>
      </c>
      <c r="V55" s="104">
        <v>27.142043079323308</v>
      </c>
      <c r="W55" s="104">
        <v>26.85315967880857</v>
      </c>
      <c r="DA55" s="132" t="s">
        <v>1621</v>
      </c>
    </row>
    <row r="56" spans="1:105" ht="12" customHeight="1" x14ac:dyDescent="0.25">
      <c r="A56" s="108" t="s">
        <v>53</v>
      </c>
      <c r="B56" s="98">
        <v>7.580066426251121</v>
      </c>
      <c r="C56" s="98">
        <v>6.5026404760839354</v>
      </c>
      <c r="D56" s="98">
        <v>10.41535403891422</v>
      </c>
      <c r="E56" s="98">
        <v>14.121932071701714</v>
      </c>
      <c r="F56" s="98">
        <v>14.284480323540938</v>
      </c>
      <c r="G56" s="98">
        <v>18.991988208097428</v>
      </c>
      <c r="H56" s="98">
        <v>17.726213588116671</v>
      </c>
      <c r="I56" s="98">
        <v>16.990051422922381</v>
      </c>
      <c r="J56" s="98">
        <v>16.803257365392231</v>
      </c>
      <c r="K56" s="98">
        <v>16.987352772503097</v>
      </c>
      <c r="L56" s="98">
        <v>15.185714124253952</v>
      </c>
      <c r="M56" s="98">
        <v>15.508610630524792</v>
      </c>
      <c r="N56" s="98">
        <v>10.553424025139877</v>
      </c>
      <c r="O56" s="98">
        <v>2.3051542294000735</v>
      </c>
      <c r="P56" s="98">
        <v>0.86594026748312403</v>
      </c>
      <c r="Q56" s="98">
        <v>2.7726924724209199</v>
      </c>
      <c r="R56" s="98">
        <v>3.9901038634557406</v>
      </c>
      <c r="S56" s="98">
        <v>6.4571655768328604</v>
      </c>
      <c r="T56" s="98">
        <v>4.3078177026829954</v>
      </c>
      <c r="U56" s="98">
        <v>3.0784595125949994</v>
      </c>
      <c r="V56" s="98">
        <v>3.664495816295537</v>
      </c>
      <c r="W56" s="98">
        <v>3.7237257378404918</v>
      </c>
      <c r="DA56" s="63" t="s">
        <v>1622</v>
      </c>
    </row>
    <row r="57" spans="1:105" ht="12" customHeight="1" x14ac:dyDescent="0.25">
      <c r="A57" s="108" t="s">
        <v>52</v>
      </c>
      <c r="B57" s="98">
        <v>21.329830007620636</v>
      </c>
      <c r="C57" s="98">
        <v>20.623213456756446</v>
      </c>
      <c r="D57" s="98">
        <v>20.664031007453818</v>
      </c>
      <c r="E57" s="98">
        <v>20.913143298547379</v>
      </c>
      <c r="F57" s="98">
        <v>22.594243567967311</v>
      </c>
      <c r="G57" s="98">
        <v>23.438000895706832</v>
      </c>
      <c r="H57" s="98">
        <v>25.246587275388922</v>
      </c>
      <c r="I57" s="98">
        <v>31.041271332653398</v>
      </c>
      <c r="J57" s="98">
        <v>32.354844640830862</v>
      </c>
      <c r="K57" s="98">
        <v>32.798667057015457</v>
      </c>
      <c r="L57" s="98">
        <v>34.021431728665405</v>
      </c>
      <c r="M57" s="98">
        <v>34.275056222827551</v>
      </c>
      <c r="N57" s="98">
        <v>34.447818545804729</v>
      </c>
      <c r="O57" s="98">
        <v>33.818015094836291</v>
      </c>
      <c r="P57" s="98">
        <v>33.662235117307155</v>
      </c>
      <c r="Q57" s="98">
        <v>33.208774507121852</v>
      </c>
      <c r="R57" s="98">
        <v>32.193017834166852</v>
      </c>
      <c r="S57" s="98">
        <v>30.470045160852319</v>
      </c>
      <c r="T57" s="98">
        <v>26.859272939108848</v>
      </c>
      <c r="U57" s="98">
        <v>24.620591477694287</v>
      </c>
      <c r="V57" s="98">
        <v>23.47754726302777</v>
      </c>
      <c r="W57" s="98">
        <v>23.129433940968077</v>
      </c>
      <c r="DA57" s="63" t="s">
        <v>1623</v>
      </c>
    </row>
    <row r="58" spans="1:105" ht="12" customHeight="1" x14ac:dyDescent="0.25">
      <c r="A58" s="121" t="s">
        <v>54</v>
      </c>
      <c r="B58" s="122">
        <v>14.957506391275373</v>
      </c>
      <c r="C58" s="122">
        <v>15.899393496465837</v>
      </c>
      <c r="D58" s="122">
        <v>16.044674828587247</v>
      </c>
      <c r="E58" s="122">
        <v>16.399945119487064</v>
      </c>
      <c r="F58" s="122">
        <v>16.98736759092704</v>
      </c>
      <c r="G58" s="122">
        <v>16.642699791626832</v>
      </c>
      <c r="H58" s="122">
        <v>15.826161808432165</v>
      </c>
      <c r="I58" s="122">
        <v>15.926400368712269</v>
      </c>
      <c r="J58" s="122">
        <v>15.575807043016159</v>
      </c>
      <c r="K58" s="122">
        <v>15.781719924160491</v>
      </c>
      <c r="L58" s="122">
        <v>15.527503242485897</v>
      </c>
      <c r="M58" s="122">
        <v>16.476257277815243</v>
      </c>
      <c r="N58" s="122">
        <v>14.739911518200193</v>
      </c>
      <c r="O58" s="122">
        <v>14.7314663118672</v>
      </c>
      <c r="P58" s="122">
        <v>15.673379970213686</v>
      </c>
      <c r="Q58" s="122">
        <v>14.906642180796092</v>
      </c>
      <c r="R58" s="122">
        <v>14.18522438022335</v>
      </c>
      <c r="S58" s="122">
        <v>14.027015577859849</v>
      </c>
      <c r="T58" s="122">
        <v>11.914760677020453</v>
      </c>
      <c r="U58" s="122">
        <v>12.613351923126654</v>
      </c>
      <c r="V58" s="122">
        <v>12.093707669863157</v>
      </c>
      <c r="W58" s="122">
        <v>11.699140874692088</v>
      </c>
      <c r="DA58" s="130" t="s">
        <v>1624</v>
      </c>
    </row>
    <row r="59" spans="1:105" ht="12" customHeight="1" x14ac:dyDescent="0.25">
      <c r="A59" s="97" t="s">
        <v>50</v>
      </c>
      <c r="B59" s="98">
        <v>11.733044932880535</v>
      </c>
      <c r="C59" s="98">
        <v>11.705305362239733</v>
      </c>
      <c r="D59" s="98">
        <v>11.476039149595147</v>
      </c>
      <c r="E59" s="98">
        <v>11.829840894530784</v>
      </c>
      <c r="F59" s="98">
        <v>11.906053816544276</v>
      </c>
      <c r="G59" s="98">
        <v>11.482413731220541</v>
      </c>
      <c r="H59" s="98">
        <v>10.743479988550545</v>
      </c>
      <c r="I59" s="98">
        <v>11.239230675733921</v>
      </c>
      <c r="J59" s="98">
        <v>11.057017314809331</v>
      </c>
      <c r="K59" s="98">
        <v>10.966339481174174</v>
      </c>
      <c r="L59" s="98">
        <v>10.851863564648189</v>
      </c>
      <c r="M59" s="98">
        <v>11.231816174579301</v>
      </c>
      <c r="N59" s="98">
        <v>10.847685056882554</v>
      </c>
      <c r="O59" s="98">
        <v>10.370266172624584</v>
      </c>
      <c r="P59" s="98">
        <v>9.9943304985894876</v>
      </c>
      <c r="Q59" s="98">
        <v>9.8703242920805287</v>
      </c>
      <c r="R59" s="98">
        <v>9.3310026516261519</v>
      </c>
      <c r="S59" s="98">
        <v>8.8385177229048111</v>
      </c>
      <c r="T59" s="98">
        <v>7.8673367253942041</v>
      </c>
      <c r="U59" s="98">
        <v>7.8695370393090922</v>
      </c>
      <c r="V59" s="98">
        <v>6.9051284707747413</v>
      </c>
      <c r="W59" s="98">
        <v>6.9699544650201126</v>
      </c>
      <c r="DA59" s="63" t="s">
        <v>1625</v>
      </c>
    </row>
    <row r="60" spans="1:105" ht="12" customHeight="1" x14ac:dyDescent="0.25">
      <c r="A60" s="109" t="s">
        <v>120</v>
      </c>
      <c r="B60" s="33">
        <v>3.2244614583948379</v>
      </c>
      <c r="C60" s="33">
        <v>4.1940881342261038</v>
      </c>
      <c r="D60" s="33">
        <v>4.5686356789920985</v>
      </c>
      <c r="E60" s="33">
        <v>4.5701042249562818</v>
      </c>
      <c r="F60" s="33">
        <v>5.0813137743827639</v>
      </c>
      <c r="G60" s="33">
        <v>5.1602860604062899</v>
      </c>
      <c r="H60" s="33">
        <v>5.0826818198816204</v>
      </c>
      <c r="I60" s="33">
        <v>4.6871696929783466</v>
      </c>
      <c r="J60" s="33">
        <v>4.5187897282068281</v>
      </c>
      <c r="K60" s="33">
        <v>4.8153804429863163</v>
      </c>
      <c r="L60" s="33">
        <v>4.6756396778377081</v>
      </c>
      <c r="M60" s="33">
        <v>5.2444411032359435</v>
      </c>
      <c r="N60" s="33">
        <v>3.8922264613176396</v>
      </c>
      <c r="O60" s="33">
        <v>4.3612001392426158</v>
      </c>
      <c r="P60" s="33">
        <v>5.6790494716241984</v>
      </c>
      <c r="Q60" s="33">
        <v>5.0363178887155637</v>
      </c>
      <c r="R60" s="33">
        <v>4.8542217285971976</v>
      </c>
      <c r="S60" s="33">
        <v>5.1884978549550382</v>
      </c>
      <c r="T60" s="33">
        <v>4.0474239516262482</v>
      </c>
      <c r="U60" s="33">
        <v>4.7438148838175609</v>
      </c>
      <c r="V60" s="33">
        <v>5.1885791990884149</v>
      </c>
      <c r="W60" s="33">
        <v>4.729186409671974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1628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1629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1631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1632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1633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1637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1641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1642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1643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5.46382893651929</v>
      </c>
      <c r="C81" s="117">
        <f t="shared" si="28"/>
        <v>5.4696913361216737</v>
      </c>
      <c r="D81" s="117">
        <f t="shared" si="28"/>
        <v>6.2746043485538943</v>
      </c>
      <c r="E81" s="117">
        <f t="shared" si="28"/>
        <v>6.5611675561517284</v>
      </c>
      <c r="F81" s="117">
        <f t="shared" si="28"/>
        <v>7.4276808636330287</v>
      </c>
      <c r="G81" s="117">
        <f t="shared" si="28"/>
        <v>9.1479214471718819</v>
      </c>
      <c r="H81" s="117">
        <f t="shared" si="28"/>
        <v>10.909744796162643</v>
      </c>
      <c r="I81" s="117">
        <f t="shared" si="28"/>
        <v>14.944775327128443</v>
      </c>
      <c r="J81" s="117">
        <f t="shared" si="28"/>
        <v>20.79819784998071</v>
      </c>
      <c r="K81" s="117">
        <f t="shared" si="28"/>
        <v>25.808545375337555</v>
      </c>
      <c r="L81" s="117">
        <f t="shared" si="28"/>
        <v>21.733658685637788</v>
      </c>
      <c r="M81" s="117">
        <f t="shared" si="28"/>
        <v>24.359207436972284</v>
      </c>
      <c r="N81" s="117">
        <f t="shared" si="28"/>
        <v>26.68522046711152</v>
      </c>
      <c r="O81" s="117">
        <f t="shared" si="28"/>
        <v>24.466041839658406</v>
      </c>
      <c r="P81" s="117">
        <f t="shared" si="28"/>
        <v>22.312884247730519</v>
      </c>
      <c r="Q81" s="117">
        <f t="shared" si="28"/>
        <v>30.628855292177274</v>
      </c>
      <c r="R81" s="117">
        <f t="shared" ref="R81:V81" si="29">R82+R85+R87+R100</f>
        <v>35.01038424617203</v>
      </c>
      <c r="S81" s="117">
        <f t="shared" si="29"/>
        <v>41.122962179969527</v>
      </c>
      <c r="T81" s="117">
        <f t="shared" si="29"/>
        <v>42.410034170685684</v>
      </c>
      <c r="U81" s="117">
        <f t="shared" si="29"/>
        <v>43.253427458514508</v>
      </c>
      <c r="V81" s="117">
        <f t="shared" si="29"/>
        <v>44.41647734794465</v>
      </c>
      <c r="W81" s="117">
        <f t="shared" ref="W81" si="30">W82+W85+W87+W100</f>
        <v>42.795780191706399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3.6158320166311548</v>
      </c>
      <c r="C82" s="122">
        <f t="shared" si="31"/>
        <v>3.6649256161387775</v>
      </c>
      <c r="D82" s="122">
        <f t="shared" si="31"/>
        <v>4.2237923376144293</v>
      </c>
      <c r="E82" s="122">
        <f t="shared" si="31"/>
        <v>4.0547298271658407</v>
      </c>
      <c r="F82" s="122">
        <f t="shared" si="31"/>
        <v>4.3830647573387642</v>
      </c>
      <c r="G82" s="122">
        <f t="shared" si="31"/>
        <v>5.0341538082948425</v>
      </c>
      <c r="H82" s="122">
        <f t="shared" si="31"/>
        <v>5.4102140241045262</v>
      </c>
      <c r="I82" s="122">
        <f t="shared" si="31"/>
        <v>6.6228813875745844</v>
      </c>
      <c r="J82" s="122">
        <f t="shared" si="31"/>
        <v>9.8722965890125671</v>
      </c>
      <c r="K82" s="122">
        <f t="shared" si="31"/>
        <v>13.173891785106422</v>
      </c>
      <c r="L82" s="122">
        <f t="shared" si="31"/>
        <v>8.6386595004696218</v>
      </c>
      <c r="M82" s="122">
        <f t="shared" si="31"/>
        <v>10.801089796891898</v>
      </c>
      <c r="N82" s="122">
        <f t="shared" si="31"/>
        <v>12.356338064069279</v>
      </c>
      <c r="O82" s="122">
        <f t="shared" si="31"/>
        <v>10.899464501185898</v>
      </c>
      <c r="P82" s="122">
        <f t="shared" si="31"/>
        <v>8.5053051991189239</v>
      </c>
      <c r="Q82" s="122">
        <f t="shared" si="31"/>
        <v>14.58316197713097</v>
      </c>
      <c r="R82" s="122">
        <f t="shared" ref="R82:V82" si="32">SUM(R83:R84)</f>
        <v>16.261955527237163</v>
      </c>
      <c r="S82" s="122">
        <f t="shared" si="32"/>
        <v>19.718775640668898</v>
      </c>
      <c r="T82" s="122">
        <f t="shared" si="32"/>
        <v>20.613782191294796</v>
      </c>
      <c r="U82" s="122">
        <f t="shared" si="32"/>
        <v>21.299797524383532</v>
      </c>
      <c r="V82" s="122">
        <f t="shared" si="32"/>
        <v>22.426255144351437</v>
      </c>
      <c r="W82" s="122">
        <f t="shared" ref="W82" si="33">SUM(W83:W84)</f>
        <v>20.619979963107504</v>
      </c>
      <c r="DA82" s="130" t="s">
        <v>1646</v>
      </c>
    </row>
    <row r="83" spans="1:105" ht="12" customHeight="1" x14ac:dyDescent="0.25">
      <c r="A83" s="97" t="s">
        <v>204</v>
      </c>
      <c r="B83" s="98">
        <v>3.6115471817761486</v>
      </c>
      <c r="C83" s="98">
        <v>3.6596583895727601</v>
      </c>
      <c r="D83" s="98">
        <v>4.2170137515161068</v>
      </c>
      <c r="E83" s="98">
        <v>4.0483419209843694</v>
      </c>
      <c r="F83" s="98">
        <v>4.3751786737614378</v>
      </c>
      <c r="G83" s="98">
        <v>5.0247928488557072</v>
      </c>
      <c r="H83" s="98">
        <v>5.4007202313932972</v>
      </c>
      <c r="I83" s="98">
        <v>6.6120195952015886</v>
      </c>
      <c r="J83" s="98">
        <v>9.8566276006611613</v>
      </c>
      <c r="K83" s="98">
        <v>13.151381252001224</v>
      </c>
      <c r="L83" s="98">
        <v>8.6243532766663638</v>
      </c>
      <c r="M83" s="98">
        <v>10.780364089359695</v>
      </c>
      <c r="N83" s="98">
        <v>12.337651052833714</v>
      </c>
      <c r="O83" s="98">
        <v>10.879921679816203</v>
      </c>
      <c r="P83" s="98">
        <v>8.485616473508049</v>
      </c>
      <c r="Q83" s="98">
        <v>14.552103304886767</v>
      </c>
      <c r="R83" s="98">
        <v>16.226906983028464</v>
      </c>
      <c r="S83" s="98">
        <v>19.670720887395568</v>
      </c>
      <c r="T83" s="98">
        <v>20.568300372599602</v>
      </c>
      <c r="U83" s="98">
        <v>21.252431451227665</v>
      </c>
      <c r="V83" s="98">
        <v>22.375833572179236</v>
      </c>
      <c r="W83" s="98">
        <v>20.572876659978963</v>
      </c>
      <c r="DA83" s="63" t="s">
        <v>1647</v>
      </c>
    </row>
    <row r="84" spans="1:105" ht="12" customHeight="1" x14ac:dyDescent="0.25">
      <c r="A84" s="97" t="s">
        <v>53</v>
      </c>
      <c r="B84" s="98">
        <v>4.2848348550063361E-3</v>
      </c>
      <c r="C84" s="98">
        <v>5.2672265660172546E-3</v>
      </c>
      <c r="D84" s="98">
        <v>6.7785860983225442E-3</v>
      </c>
      <c r="E84" s="98">
        <v>6.3879061814712534E-3</v>
      </c>
      <c r="F84" s="98">
        <v>7.8860835773265983E-3</v>
      </c>
      <c r="G84" s="98">
        <v>9.3609594391351001E-3</v>
      </c>
      <c r="H84" s="98">
        <v>9.4937927112290089E-3</v>
      </c>
      <c r="I84" s="98">
        <v>1.086179237299559E-2</v>
      </c>
      <c r="J84" s="98">
        <v>1.5668988351405691E-2</v>
      </c>
      <c r="K84" s="98">
        <v>2.251053310519692E-2</v>
      </c>
      <c r="L84" s="98">
        <v>1.430622380325732E-2</v>
      </c>
      <c r="M84" s="98">
        <v>2.0725707532201907E-2</v>
      </c>
      <c r="N84" s="98">
        <v>1.8687011235564443E-2</v>
      </c>
      <c r="O84" s="98">
        <v>1.9542821369696053E-2</v>
      </c>
      <c r="P84" s="98">
        <v>1.9688725610875264E-2</v>
      </c>
      <c r="Q84" s="98">
        <v>3.1058672244204062E-2</v>
      </c>
      <c r="R84" s="98">
        <v>3.5048544208698081E-2</v>
      </c>
      <c r="S84" s="98">
        <v>4.8054753273331779E-2</v>
      </c>
      <c r="T84" s="98">
        <v>4.5481818695194215E-2</v>
      </c>
      <c r="U84" s="98">
        <v>4.7366073155868577E-2</v>
      </c>
      <c r="V84" s="98">
        <v>5.0421572172200162E-2</v>
      </c>
      <c r="W84" s="98">
        <v>4.7103303128542107E-2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0.46461951294370357</v>
      </c>
      <c r="C85" s="122">
        <f t="shared" si="34"/>
        <v>0.40022631284983112</v>
      </c>
      <c r="D85" s="122">
        <f t="shared" si="34"/>
        <v>0.38865433226795976</v>
      </c>
      <c r="E85" s="122">
        <f t="shared" si="34"/>
        <v>0.51079081764236967</v>
      </c>
      <c r="F85" s="122">
        <f t="shared" si="34"/>
        <v>0.56048320221668146</v>
      </c>
      <c r="G85" s="122">
        <f t="shared" si="34"/>
        <v>0.74860040707017061</v>
      </c>
      <c r="H85" s="122">
        <f t="shared" si="34"/>
        <v>1.2095101556577808</v>
      </c>
      <c r="I85" s="122">
        <f t="shared" si="34"/>
        <v>2.0351035670979067</v>
      </c>
      <c r="J85" s="122">
        <f t="shared" si="34"/>
        <v>2.8744754721359436</v>
      </c>
      <c r="K85" s="122">
        <f t="shared" si="34"/>
        <v>3.1878216525050167</v>
      </c>
      <c r="L85" s="122">
        <f t="shared" si="34"/>
        <v>3.5972700088754705</v>
      </c>
      <c r="M85" s="122">
        <f t="shared" si="34"/>
        <v>3.2458888767973244</v>
      </c>
      <c r="N85" s="122">
        <f t="shared" si="34"/>
        <v>4.26557065016606</v>
      </c>
      <c r="O85" s="122">
        <f t="shared" si="34"/>
        <v>3.7454411841011921</v>
      </c>
      <c r="P85" s="122">
        <f t="shared" si="34"/>
        <v>3.3510776209614237</v>
      </c>
      <c r="Q85" s="122">
        <f t="shared" si="34"/>
        <v>3.6208833186921319</v>
      </c>
      <c r="R85" s="122">
        <f t="shared" si="34"/>
        <v>4.3855482577426121</v>
      </c>
      <c r="S85" s="122">
        <f t="shared" si="34"/>
        <v>4.4608210398703827</v>
      </c>
      <c r="T85" s="122">
        <f t="shared" si="34"/>
        <v>5.1129075929498633</v>
      </c>
      <c r="U85" s="122">
        <f t="shared" si="34"/>
        <v>5.2007069098765237</v>
      </c>
      <c r="V85" s="122">
        <f t="shared" si="34"/>
        <v>5.1995348151614937</v>
      </c>
      <c r="W85" s="122">
        <f t="shared" si="34"/>
        <v>5.2575199127982808</v>
      </c>
      <c r="DA85" s="130" t="s">
        <v>1649</v>
      </c>
    </row>
    <row r="86" spans="1:105" ht="12" customHeight="1" x14ac:dyDescent="0.25">
      <c r="A86" s="97" t="s">
        <v>53</v>
      </c>
      <c r="B86" s="98">
        <v>0.46461951294370357</v>
      </c>
      <c r="C86" s="98">
        <v>0.40022631284983112</v>
      </c>
      <c r="D86" s="98">
        <v>0.38865433226795976</v>
      </c>
      <c r="E86" s="98">
        <v>0.51079081764236967</v>
      </c>
      <c r="F86" s="98">
        <v>0.56048320221668146</v>
      </c>
      <c r="G86" s="98">
        <v>0.74860040707017061</v>
      </c>
      <c r="H86" s="98">
        <v>1.2095101556577808</v>
      </c>
      <c r="I86" s="98">
        <v>2.0351035670979067</v>
      </c>
      <c r="J86" s="98">
        <v>2.8744754721359436</v>
      </c>
      <c r="K86" s="98">
        <v>3.1878216525050167</v>
      </c>
      <c r="L86" s="98">
        <v>3.5972700088754705</v>
      </c>
      <c r="M86" s="98">
        <v>3.2458888767973244</v>
      </c>
      <c r="N86" s="98">
        <v>4.26557065016606</v>
      </c>
      <c r="O86" s="98">
        <v>3.7454411841011921</v>
      </c>
      <c r="P86" s="98">
        <v>3.3510776209614237</v>
      </c>
      <c r="Q86" s="98">
        <v>3.6208833186921319</v>
      </c>
      <c r="R86" s="98">
        <v>4.3855482577426121</v>
      </c>
      <c r="S86" s="98">
        <v>4.4608210398703827</v>
      </c>
      <c r="T86" s="98">
        <v>5.1129075929498633</v>
      </c>
      <c r="U86" s="98">
        <v>5.2007069098765237</v>
      </c>
      <c r="V86" s="98">
        <v>5.1995348151614937</v>
      </c>
      <c r="W86" s="98">
        <v>5.2575199127982808</v>
      </c>
      <c r="DA86" s="63" t="s">
        <v>1650</v>
      </c>
    </row>
    <row r="87" spans="1:105" ht="12" customHeight="1" x14ac:dyDescent="0.25">
      <c r="A87" s="121" t="s">
        <v>55</v>
      </c>
      <c r="B87" s="122">
        <v>0.94968205078046364</v>
      </c>
      <c r="C87" s="122">
        <v>0.92777679914680622</v>
      </c>
      <c r="D87" s="122">
        <v>1.1386667328245932</v>
      </c>
      <c r="E87" s="122">
        <v>1.4020813810454231</v>
      </c>
      <c r="F87" s="122">
        <v>1.7494566765316624</v>
      </c>
      <c r="G87" s="122">
        <v>2.4734372002029374</v>
      </c>
      <c r="H87" s="122">
        <v>3.2094199037155957</v>
      </c>
      <c r="I87" s="122">
        <v>4.807827791436468</v>
      </c>
      <c r="J87" s="122">
        <v>6.2298889128220711</v>
      </c>
      <c r="K87" s="122">
        <v>7.3134356899892357</v>
      </c>
      <c r="L87" s="122">
        <v>7.3538987193280008</v>
      </c>
      <c r="M87" s="122">
        <v>7.8954942795807908</v>
      </c>
      <c r="N87" s="122">
        <v>7.7339846944256223</v>
      </c>
      <c r="O87" s="122">
        <v>7.2334473298163351</v>
      </c>
      <c r="P87" s="122">
        <v>7.5356296181824014</v>
      </c>
      <c r="Q87" s="122">
        <v>9.1544227228766246</v>
      </c>
      <c r="R87" s="122">
        <v>10.721651908585404</v>
      </c>
      <c r="S87" s="122">
        <v>12.721724003634925</v>
      </c>
      <c r="T87" s="122">
        <v>12.571011155617647</v>
      </c>
      <c r="U87" s="122">
        <v>12.112218465035115</v>
      </c>
      <c r="V87" s="122">
        <v>12.182278098530508</v>
      </c>
      <c r="W87" s="122">
        <v>12.359354931977983</v>
      </c>
      <c r="DA87" s="130" t="s">
        <v>1651</v>
      </c>
    </row>
    <row r="88" spans="1:105" ht="12" customHeight="1" x14ac:dyDescent="0.25">
      <c r="A88" s="97" t="s">
        <v>132</v>
      </c>
      <c r="B88" s="98">
        <v>1.2916227829166882E-2</v>
      </c>
      <c r="C88" s="98">
        <v>1.2433673655248409E-2</v>
      </c>
      <c r="D88" s="98">
        <v>1.6321655857023824E-2</v>
      </c>
      <c r="E88" s="98">
        <v>1.773625706323443E-2</v>
      </c>
      <c r="F88" s="98">
        <v>2.4292488100746943E-2</v>
      </c>
      <c r="G88" s="98">
        <v>3.8449169649282564E-2</v>
      </c>
      <c r="H88" s="98">
        <v>4.5013818252387053E-2</v>
      </c>
      <c r="I88" s="98">
        <v>7.0715159241342349E-2</v>
      </c>
      <c r="J88" s="98">
        <v>0.12143568932390564</v>
      </c>
      <c r="K88" s="98">
        <v>0.14880542683454934</v>
      </c>
      <c r="L88" s="98">
        <v>0.11942562466533728</v>
      </c>
      <c r="M88" s="98">
        <v>0.13010389010456067</v>
      </c>
      <c r="N88" s="98">
        <v>0.12920574942740562</v>
      </c>
      <c r="O88" s="98">
        <v>0.12500161123364162</v>
      </c>
      <c r="P88" s="98">
        <v>0.12945800759916282</v>
      </c>
      <c r="Q88" s="98">
        <v>0.1301865996535356</v>
      </c>
      <c r="R88" s="98">
        <v>0.13150457752467887</v>
      </c>
      <c r="S88" s="98">
        <v>0.13352125218756553</v>
      </c>
      <c r="T88" s="98">
        <v>0.13672242928839737</v>
      </c>
      <c r="U88" s="98">
        <v>0.14562069537729885</v>
      </c>
      <c r="V88" s="98">
        <v>0.14446154502562444</v>
      </c>
      <c r="W88" s="98">
        <v>0.13895308256985503</v>
      </c>
      <c r="DA88" s="63" t="s">
        <v>1652</v>
      </c>
    </row>
    <row r="89" spans="1:105" ht="12" customHeight="1" x14ac:dyDescent="0.25">
      <c r="A89" s="97" t="s">
        <v>131</v>
      </c>
      <c r="B89" s="98">
        <v>3.4834314911744461E-4</v>
      </c>
      <c r="C89" s="98">
        <v>5.3798574550487544E-4</v>
      </c>
      <c r="D89" s="98">
        <v>6.4635085990185823E-4</v>
      </c>
      <c r="E89" s="98">
        <v>6.0397454328392909E-4</v>
      </c>
      <c r="F89" s="98">
        <v>3.4717565225474113E-4</v>
      </c>
      <c r="G89" s="98">
        <v>7.4875359237050704E-4</v>
      </c>
      <c r="H89" s="98">
        <v>5.8576798667408277E-4</v>
      </c>
      <c r="I89" s="98">
        <v>1.4292291523026804E-3</v>
      </c>
      <c r="J89" s="98">
        <v>3.3580383874521327E-3</v>
      </c>
      <c r="K89" s="98">
        <v>5.673378825404099E-3</v>
      </c>
      <c r="L89" s="98">
        <v>4.0459418172757496E-3</v>
      </c>
      <c r="M89" s="98">
        <v>4.229416270124335E-3</v>
      </c>
      <c r="N89" s="98">
        <v>6.0856524033487923E-3</v>
      </c>
      <c r="O89" s="98">
        <v>2.0982766801667781E-2</v>
      </c>
      <c r="P89" s="98">
        <v>2.5469418718381393E-2</v>
      </c>
      <c r="Q89" s="98">
        <v>2.4822638470163496E-2</v>
      </c>
      <c r="R89" s="98">
        <v>2.621211696413947E-2</v>
      </c>
      <c r="S89" s="98">
        <v>2.7539053949799122E-2</v>
      </c>
      <c r="T89" s="98">
        <v>2.6163323827371996E-2</v>
      </c>
      <c r="U89" s="98">
        <v>2.6603660506153301E-2</v>
      </c>
      <c r="V89" s="98">
        <v>2.5629956357488173E-2</v>
      </c>
      <c r="W89" s="98">
        <v>2.1254810496822138E-2</v>
      </c>
      <c r="DA89" s="63" t="s">
        <v>1653</v>
      </c>
    </row>
    <row r="90" spans="1:105" ht="12" customHeight="1" x14ac:dyDescent="0.25">
      <c r="A90" s="100" t="s">
        <v>204</v>
      </c>
      <c r="B90" s="101">
        <v>4.2179388667796634E-5</v>
      </c>
      <c r="C90" s="101">
        <v>1.3493591214543119E-4</v>
      </c>
      <c r="D90" s="101">
        <v>2.4154877476566554E-4</v>
      </c>
      <c r="E90" s="101">
        <v>2.5888128171238045E-4</v>
      </c>
      <c r="F90" s="101">
        <v>1.2931001099060098E-5</v>
      </c>
      <c r="G90" s="101">
        <v>3.0054383378987467E-4</v>
      </c>
      <c r="H90" s="101">
        <v>9.7164764151903839E-6</v>
      </c>
      <c r="I90" s="101">
        <v>1.543255226803544E-4</v>
      </c>
      <c r="J90" s="101">
        <v>8.705019323787136E-4</v>
      </c>
      <c r="K90" s="101">
        <v>1.7049806655143978E-3</v>
      </c>
      <c r="L90" s="101">
        <v>9.3305051696540326E-4</v>
      </c>
      <c r="M90" s="101">
        <v>9.6796206627010101E-4</v>
      </c>
      <c r="N90" s="101">
        <v>9.8498621694995342E-4</v>
      </c>
      <c r="O90" s="101">
        <v>2.4713779097279981E-3</v>
      </c>
      <c r="P90" s="101">
        <v>1.4345472676701833E-3</v>
      </c>
      <c r="Q90" s="101">
        <v>6.9620301114493854E-3</v>
      </c>
      <c r="R90" s="101">
        <v>9.7741660160730204E-3</v>
      </c>
      <c r="S90" s="101">
        <v>1.2954764974064127E-2</v>
      </c>
      <c r="T90" s="101">
        <v>1.0454412213465592E-2</v>
      </c>
      <c r="U90" s="101">
        <v>8.9125997406909237E-3</v>
      </c>
      <c r="V90" s="101">
        <v>9.283558633494662E-3</v>
      </c>
      <c r="W90" s="101">
        <v>6.7429143729175372E-3</v>
      </c>
      <c r="DA90" s="131" t="s">
        <v>1654</v>
      </c>
    </row>
    <row r="91" spans="1:105" ht="12" customHeight="1" x14ac:dyDescent="0.25">
      <c r="A91" s="103" t="s">
        <v>52</v>
      </c>
      <c r="B91" s="104">
        <v>3.06163760449648E-4</v>
      </c>
      <c r="C91" s="104">
        <v>4.0304983335944427E-4</v>
      </c>
      <c r="D91" s="104">
        <v>4.0480208513619275E-4</v>
      </c>
      <c r="E91" s="104">
        <v>3.4509326157154869E-4</v>
      </c>
      <c r="F91" s="104">
        <v>3.34244651155681E-4</v>
      </c>
      <c r="G91" s="104">
        <v>4.4820975858063231E-4</v>
      </c>
      <c r="H91" s="104">
        <v>5.7605151025889238E-4</v>
      </c>
      <c r="I91" s="104">
        <v>1.274903629622326E-3</v>
      </c>
      <c r="J91" s="104">
        <v>2.4875364550734193E-3</v>
      </c>
      <c r="K91" s="104">
        <v>3.968398159889701E-3</v>
      </c>
      <c r="L91" s="104">
        <v>3.112891300310346E-3</v>
      </c>
      <c r="M91" s="104">
        <v>3.2614542038542338E-3</v>
      </c>
      <c r="N91" s="104">
        <v>5.1006661863988384E-3</v>
      </c>
      <c r="O91" s="104">
        <v>1.8511388891939783E-2</v>
      </c>
      <c r="P91" s="104">
        <v>2.4034871450711211E-2</v>
      </c>
      <c r="Q91" s="104">
        <v>1.7860608358714111E-2</v>
      </c>
      <c r="R91" s="104">
        <v>1.6437950948066448E-2</v>
      </c>
      <c r="S91" s="104">
        <v>1.4584288975734994E-2</v>
      </c>
      <c r="T91" s="104">
        <v>1.5708911613906404E-2</v>
      </c>
      <c r="U91" s="104">
        <v>1.7691060765462379E-2</v>
      </c>
      <c r="V91" s="104">
        <v>1.634639772399351E-2</v>
      </c>
      <c r="W91" s="104">
        <v>1.45118961239046E-2</v>
      </c>
      <c r="DA91" s="132" t="s">
        <v>1655</v>
      </c>
    </row>
    <row r="92" spans="1:105" ht="12" customHeight="1" x14ac:dyDescent="0.25">
      <c r="A92" s="106" t="s">
        <v>124</v>
      </c>
      <c r="B92" s="101">
        <v>0.12317965147533402</v>
      </c>
      <c r="C92" s="101">
        <v>0.12194795229775407</v>
      </c>
      <c r="D92" s="101">
        <v>0.12785916430865282</v>
      </c>
      <c r="E92" s="101">
        <v>0.13676120811150086</v>
      </c>
      <c r="F92" s="101">
        <v>0.14876619893618637</v>
      </c>
      <c r="G92" s="101">
        <v>0.1901724070774512</v>
      </c>
      <c r="H92" s="101">
        <v>0.28255567262256337</v>
      </c>
      <c r="I92" s="101">
        <v>0.34802758046816362</v>
      </c>
      <c r="J92" s="101">
        <v>0.43579299632107438</v>
      </c>
      <c r="K92" s="101">
        <v>0.49485334459344454</v>
      </c>
      <c r="L92" s="101">
        <v>0.49553138237117189</v>
      </c>
      <c r="M92" s="101">
        <v>0.50005727643224862</v>
      </c>
      <c r="N92" s="101">
        <v>0.50735946634182594</v>
      </c>
      <c r="O92" s="101">
        <v>0.5001180095853025</v>
      </c>
      <c r="P92" s="101">
        <v>0.47403252431859005</v>
      </c>
      <c r="Q92" s="101">
        <v>0.5846493828135565</v>
      </c>
      <c r="R92" s="101">
        <v>0.63279572104463822</v>
      </c>
      <c r="S92" s="101">
        <v>0.66615045982980958</v>
      </c>
      <c r="T92" s="101">
        <v>0.65037021663316774</v>
      </c>
      <c r="U92" s="101">
        <v>0.61661680151614107</v>
      </c>
      <c r="V92" s="101">
        <v>0.56806401672496343</v>
      </c>
      <c r="W92" s="101">
        <v>0.66556188901518576</v>
      </c>
      <c r="DA92" s="131" t="s">
        <v>1656</v>
      </c>
    </row>
    <row r="93" spans="1:105" ht="12" customHeight="1" x14ac:dyDescent="0.25">
      <c r="A93" s="107" t="s">
        <v>123</v>
      </c>
      <c r="B93" s="104">
        <v>4.1895704786579606E-3</v>
      </c>
      <c r="C93" s="104">
        <v>4.8392676271353015E-3</v>
      </c>
      <c r="D93" s="104">
        <v>4.8556186276884142E-3</v>
      </c>
      <c r="E93" s="104">
        <v>4.6266465223235107E-3</v>
      </c>
      <c r="F93" s="104">
        <v>3.8109587571287197E-3</v>
      </c>
      <c r="G93" s="104">
        <v>3.4595636887404324E-3</v>
      </c>
      <c r="H93" s="104">
        <v>6.9690226708222329E-3</v>
      </c>
      <c r="I93" s="104">
        <v>1.1210885041278781E-2</v>
      </c>
      <c r="J93" s="104">
        <v>1.6433039422931492E-2</v>
      </c>
      <c r="K93" s="104">
        <v>1.7906377529055301E-2</v>
      </c>
      <c r="L93" s="104">
        <v>1.7037094039318735E-2</v>
      </c>
      <c r="M93" s="104">
        <v>1.6149895880817756E-2</v>
      </c>
      <c r="N93" s="104">
        <v>1.8925941828766377E-2</v>
      </c>
      <c r="O93" s="104">
        <v>6.785106875877378E-2</v>
      </c>
      <c r="P93" s="104">
        <v>0.10489080371379311</v>
      </c>
      <c r="Q93" s="104">
        <v>9.5947628927897169E-2</v>
      </c>
      <c r="R93" s="104">
        <v>9.4572739357681929E-2</v>
      </c>
      <c r="S93" s="104">
        <v>9.3319603876261259E-2</v>
      </c>
      <c r="T93" s="104">
        <v>7.5088259770430932E-2</v>
      </c>
      <c r="U93" s="104">
        <v>5.0654517641222634E-2</v>
      </c>
      <c r="V93" s="104">
        <v>3.5830130605640366E-2</v>
      </c>
      <c r="W93" s="104">
        <v>6.4604265578232012E-2</v>
      </c>
      <c r="DA93" s="132" t="s">
        <v>1657</v>
      </c>
    </row>
    <row r="94" spans="1:105" ht="12" customHeight="1" x14ac:dyDescent="0.25">
      <c r="A94" s="108" t="s">
        <v>50</v>
      </c>
      <c r="B94" s="98">
        <v>1.1678060425788942E-3</v>
      </c>
      <c r="C94" s="98">
        <v>1.3097577486710203E-3</v>
      </c>
      <c r="D94" s="98">
        <v>2.0625128305686385E-3</v>
      </c>
      <c r="E94" s="98">
        <v>2.2638173805146901E-3</v>
      </c>
      <c r="F94" s="98">
        <v>1.6869641680902286E-3</v>
      </c>
      <c r="G94" s="98">
        <v>1.6915728304693831E-3</v>
      </c>
      <c r="H94" s="98">
        <v>3.0514039434289503E-3</v>
      </c>
      <c r="I94" s="98">
        <v>4.0864973495215754E-3</v>
      </c>
      <c r="J94" s="98">
        <v>6.0051461499301857E-3</v>
      </c>
      <c r="K94" s="98">
        <v>6.501035489120623E-3</v>
      </c>
      <c r="L94" s="98">
        <v>5.5201053921772533E-3</v>
      </c>
      <c r="M94" s="98">
        <v>5.1811916004270552E-3</v>
      </c>
      <c r="N94" s="98">
        <v>4.2269849747699961E-3</v>
      </c>
      <c r="O94" s="98">
        <v>9.7151720962871547E-3</v>
      </c>
      <c r="P94" s="98">
        <v>1.7655815902258124E-2</v>
      </c>
      <c r="Q94" s="98">
        <v>3.3007744879040402E-2</v>
      </c>
      <c r="R94" s="98">
        <v>3.7919442055722744E-2</v>
      </c>
      <c r="S94" s="98">
        <v>4.4284635808189914E-2</v>
      </c>
      <c r="T94" s="98">
        <v>2.4797436371590889E-2</v>
      </c>
      <c r="U94" s="98">
        <v>6.0785481434625227E-3</v>
      </c>
      <c r="V94" s="98">
        <v>3.3914287070947605E-3</v>
      </c>
      <c r="W94" s="98">
        <v>1.5574099337553184E-2</v>
      </c>
      <c r="DA94" s="63" t="s">
        <v>1658</v>
      </c>
    </row>
    <row r="95" spans="1:105" ht="12" customHeight="1" x14ac:dyDescent="0.25">
      <c r="A95" s="108" t="s">
        <v>52</v>
      </c>
      <c r="B95" s="98">
        <v>3.0217644360790662E-3</v>
      </c>
      <c r="C95" s="98">
        <v>3.5295098784642815E-3</v>
      </c>
      <c r="D95" s="98">
        <v>2.7931057971197753E-3</v>
      </c>
      <c r="E95" s="98">
        <v>2.3628291418088211E-3</v>
      </c>
      <c r="F95" s="98">
        <v>2.1239945890384913E-3</v>
      </c>
      <c r="G95" s="98">
        <v>1.7679908582710496E-3</v>
      </c>
      <c r="H95" s="98">
        <v>3.9176187273932822E-3</v>
      </c>
      <c r="I95" s="98">
        <v>7.1243876917572056E-3</v>
      </c>
      <c r="J95" s="98">
        <v>1.0427893273001306E-2</v>
      </c>
      <c r="K95" s="98">
        <v>1.1405342039934676E-2</v>
      </c>
      <c r="L95" s="98">
        <v>1.1516988647141482E-2</v>
      </c>
      <c r="M95" s="98">
        <v>1.09687042803907E-2</v>
      </c>
      <c r="N95" s="98">
        <v>1.4698956853996381E-2</v>
      </c>
      <c r="O95" s="98">
        <v>5.8135896662486627E-2</v>
      </c>
      <c r="P95" s="98">
        <v>8.7234987811534992E-2</v>
      </c>
      <c r="Q95" s="98">
        <v>6.2939884048856767E-2</v>
      </c>
      <c r="R95" s="98">
        <v>5.6653297301959192E-2</v>
      </c>
      <c r="S95" s="98">
        <v>4.9034968068071345E-2</v>
      </c>
      <c r="T95" s="98">
        <v>5.029082339884005E-2</v>
      </c>
      <c r="U95" s="98">
        <v>4.4575969497760111E-2</v>
      </c>
      <c r="V95" s="98">
        <v>3.2438701898545606E-2</v>
      </c>
      <c r="W95" s="98">
        <v>4.9030166240678824E-2</v>
      </c>
      <c r="DA95" s="63" t="s">
        <v>1659</v>
      </c>
    </row>
    <row r="96" spans="1:105" ht="12" customHeight="1" x14ac:dyDescent="0.25">
      <c r="A96" s="106" t="s">
        <v>122</v>
      </c>
      <c r="B96" s="101">
        <v>3.6600213871219437E-3</v>
      </c>
      <c r="C96" s="101">
        <v>5.0328490936850405E-3</v>
      </c>
      <c r="D96" s="101">
        <v>5.0393478206767961E-3</v>
      </c>
      <c r="E96" s="101">
        <v>4.5910963036467746E-3</v>
      </c>
      <c r="F96" s="101">
        <v>4.4150073173116443E-3</v>
      </c>
      <c r="G96" s="101">
        <v>3.8897484796680598E-3</v>
      </c>
      <c r="H96" s="101">
        <v>1.5588550371617261E-2</v>
      </c>
      <c r="I96" s="101">
        <v>1.619032728982708E-2</v>
      </c>
      <c r="J96" s="101">
        <v>1.5176321745901051E-2</v>
      </c>
      <c r="K96" s="101">
        <v>1.5549550076623113E-2</v>
      </c>
      <c r="L96" s="101">
        <v>1.5002162663846186E-2</v>
      </c>
      <c r="M96" s="101">
        <v>1.2797762761419191E-2</v>
      </c>
      <c r="N96" s="101">
        <v>9.495327814100181E-3</v>
      </c>
      <c r="O96" s="101">
        <v>0.21809972622424589</v>
      </c>
      <c r="P96" s="101">
        <v>0.38525092955205614</v>
      </c>
      <c r="Q96" s="101">
        <v>0.39398903726585677</v>
      </c>
      <c r="R96" s="101">
        <v>0.39500464939766655</v>
      </c>
      <c r="S96" s="101">
        <v>0.38903565557536335</v>
      </c>
      <c r="T96" s="101">
        <v>0.34039178347552562</v>
      </c>
      <c r="U96" s="101">
        <v>0.3005412011652982</v>
      </c>
      <c r="V96" s="101">
        <v>0.21945227929595609</v>
      </c>
      <c r="W96" s="101">
        <v>0.14877489595593577</v>
      </c>
      <c r="DA96" s="131" t="s">
        <v>1660</v>
      </c>
    </row>
    <row r="97" spans="1:105" ht="12" customHeight="1" x14ac:dyDescent="0.25">
      <c r="A97" s="107" t="s">
        <v>121</v>
      </c>
      <c r="B97" s="104">
        <v>0.80538823646106539</v>
      </c>
      <c r="C97" s="104">
        <v>0.78298507072747858</v>
      </c>
      <c r="D97" s="104">
        <v>0.98394459535064938</v>
      </c>
      <c r="E97" s="104">
        <v>1.2377621985014335</v>
      </c>
      <c r="F97" s="104">
        <v>1.5678248477680339</v>
      </c>
      <c r="G97" s="104">
        <v>2.2367175577154246</v>
      </c>
      <c r="H97" s="104">
        <v>2.8587070718115317</v>
      </c>
      <c r="I97" s="104">
        <v>4.3602546102435538</v>
      </c>
      <c r="J97" s="104">
        <v>5.6376928276208069</v>
      </c>
      <c r="K97" s="104">
        <v>6.6306476121301596</v>
      </c>
      <c r="L97" s="104">
        <v>6.7028565137710512</v>
      </c>
      <c r="M97" s="104">
        <v>7.2321560381316203</v>
      </c>
      <c r="N97" s="104">
        <v>7.0629125566101756</v>
      </c>
      <c r="O97" s="104">
        <v>6.3013941472127035</v>
      </c>
      <c r="P97" s="104">
        <v>6.4165279342804178</v>
      </c>
      <c r="Q97" s="104">
        <v>7.9248274357456161</v>
      </c>
      <c r="R97" s="104">
        <v>9.4415621042965991</v>
      </c>
      <c r="S97" s="104">
        <v>11.412157978216127</v>
      </c>
      <c r="T97" s="104">
        <v>11.342275142622753</v>
      </c>
      <c r="U97" s="104">
        <v>10.972181588829001</v>
      </c>
      <c r="V97" s="104">
        <v>11.188840170520836</v>
      </c>
      <c r="W97" s="104">
        <v>11.320205988361952</v>
      </c>
      <c r="DA97" s="132" t="s">
        <v>1661</v>
      </c>
    </row>
    <row r="98" spans="1:105" ht="12" customHeight="1" x14ac:dyDescent="0.25">
      <c r="A98" s="108" t="s">
        <v>53</v>
      </c>
      <c r="B98" s="98">
        <v>0.21116977521038188</v>
      </c>
      <c r="C98" s="98">
        <v>0.18754626337231603</v>
      </c>
      <c r="D98" s="98">
        <v>0.32902775352675412</v>
      </c>
      <c r="E98" s="98">
        <v>0.49749705107591102</v>
      </c>
      <c r="F98" s="98">
        <v>0.60495100783503553</v>
      </c>
      <c r="G98" s="98">
        <v>0.99782144881568269</v>
      </c>
      <c r="H98" s="98">
        <v>1.1764818412186389</v>
      </c>
      <c r="I98" s="98">
        <v>1.5382901412036947</v>
      </c>
      <c r="J98" s="98">
        <v>1.9212724776853876</v>
      </c>
      <c r="K98" s="98">
        <v>2.2567959587181039</v>
      </c>
      <c r="L98" s="98">
        <v>2.0662721127203212</v>
      </c>
      <c r="M98" s="98">
        <v>2.2522675388111999</v>
      </c>
      <c r="N98" s="98">
        <v>1.6560148374060264</v>
      </c>
      <c r="O98" s="98">
        <v>0.40107360442995427</v>
      </c>
      <c r="P98" s="98">
        <v>0.15980868331409182</v>
      </c>
      <c r="Q98" s="98">
        <v>0.59944657199796225</v>
      </c>
      <c r="R98" s="98">
        <v>1.0169031841266949</v>
      </c>
      <c r="S98" s="98">
        <v>1.9515334748213731</v>
      </c>
      <c r="T98" s="98">
        <v>1.5370270550529193</v>
      </c>
      <c r="U98" s="98">
        <v>1.2051568667577777</v>
      </c>
      <c r="V98" s="98">
        <v>1.5075084590401375</v>
      </c>
      <c r="W98" s="98">
        <v>1.5732120428419174</v>
      </c>
      <c r="DA98" s="63" t="s">
        <v>1662</v>
      </c>
    </row>
    <row r="99" spans="1:105" ht="12" customHeight="1" x14ac:dyDescent="0.25">
      <c r="A99" s="108" t="s">
        <v>52</v>
      </c>
      <c r="B99" s="98">
        <v>0.59421846125068356</v>
      </c>
      <c r="C99" s="98">
        <v>0.59543880735516252</v>
      </c>
      <c r="D99" s="98">
        <v>0.65491684182389531</v>
      </c>
      <c r="E99" s="98">
        <v>0.74026514742552263</v>
      </c>
      <c r="F99" s="98">
        <v>0.96287383993299847</v>
      </c>
      <c r="G99" s="98">
        <v>1.2388961088997419</v>
      </c>
      <c r="H99" s="98">
        <v>1.6822252305928926</v>
      </c>
      <c r="I99" s="98">
        <v>2.8219644690398593</v>
      </c>
      <c r="J99" s="98">
        <v>3.7164203499354191</v>
      </c>
      <c r="K99" s="98">
        <v>4.3738516534120553</v>
      </c>
      <c r="L99" s="98">
        <v>4.6365844010507296</v>
      </c>
      <c r="M99" s="98">
        <v>4.9798884993204204</v>
      </c>
      <c r="N99" s="98">
        <v>5.4068977192041494</v>
      </c>
      <c r="O99" s="98">
        <v>5.9003205427827492</v>
      </c>
      <c r="P99" s="98">
        <v>6.2567192509663263</v>
      </c>
      <c r="Q99" s="98">
        <v>7.3253808637476538</v>
      </c>
      <c r="R99" s="98">
        <v>8.4246589201699038</v>
      </c>
      <c r="S99" s="98">
        <v>9.4606245033947545</v>
      </c>
      <c r="T99" s="98">
        <v>9.8052480875698347</v>
      </c>
      <c r="U99" s="98">
        <v>9.7670247220712234</v>
      </c>
      <c r="V99" s="98">
        <v>9.6813317114806985</v>
      </c>
      <c r="W99" s="98">
        <v>9.7469939455200336</v>
      </c>
      <c r="DA99" s="63" t="s">
        <v>1663</v>
      </c>
    </row>
    <row r="100" spans="1:105" ht="12" customHeight="1" x14ac:dyDescent="0.25">
      <c r="A100" s="121" t="s">
        <v>54</v>
      </c>
      <c r="B100" s="122">
        <v>0.43369535616396737</v>
      </c>
      <c r="C100" s="122">
        <v>0.4767626079862583</v>
      </c>
      <c r="D100" s="122">
        <v>0.52349094584691191</v>
      </c>
      <c r="E100" s="122">
        <v>0.59356553029809533</v>
      </c>
      <c r="F100" s="122">
        <v>0.73467622754592066</v>
      </c>
      <c r="G100" s="122">
        <v>0.89173003160393083</v>
      </c>
      <c r="H100" s="122">
        <v>1.0806007126847399</v>
      </c>
      <c r="I100" s="122">
        <v>1.4789625810194837</v>
      </c>
      <c r="J100" s="122">
        <v>1.8215368760101283</v>
      </c>
      <c r="K100" s="122">
        <v>2.1333962477368784</v>
      </c>
      <c r="L100" s="122">
        <v>2.143830456964698</v>
      </c>
      <c r="M100" s="122">
        <v>2.4167344837022693</v>
      </c>
      <c r="N100" s="122">
        <v>2.3293270584505592</v>
      </c>
      <c r="O100" s="122">
        <v>2.5876888245549807</v>
      </c>
      <c r="P100" s="122">
        <v>2.9208718094677693</v>
      </c>
      <c r="Q100" s="122">
        <v>3.2703872734775468</v>
      </c>
      <c r="R100" s="122">
        <v>3.64122855260685</v>
      </c>
      <c r="S100" s="122">
        <v>4.2216414957953186</v>
      </c>
      <c r="T100" s="122">
        <v>4.1123332308233724</v>
      </c>
      <c r="U100" s="122">
        <v>4.6407045592193388</v>
      </c>
      <c r="V100" s="122">
        <v>4.6084092899012123</v>
      </c>
      <c r="W100" s="122">
        <v>4.5589253838226345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0.34019527222140639</v>
      </c>
      <c r="C102" s="98">
        <v>0.34906779882857553</v>
      </c>
      <c r="D102" s="98">
        <v>0.36989603006607141</v>
      </c>
      <c r="E102" s="98">
        <v>0.42303751264330997</v>
      </c>
      <c r="F102" s="98">
        <v>0.5072778180212546</v>
      </c>
      <c r="G102" s="98">
        <v>0.61126949468220815</v>
      </c>
      <c r="H102" s="98">
        <v>0.74219260643318541</v>
      </c>
      <c r="I102" s="98">
        <v>1.0671501058606037</v>
      </c>
      <c r="J102" s="98">
        <v>1.3186339106884535</v>
      </c>
      <c r="K102" s="98">
        <v>1.4921164054127107</v>
      </c>
      <c r="L102" s="98">
        <v>1.5056191382580517</v>
      </c>
      <c r="M102" s="98">
        <v>1.6532528375983491</v>
      </c>
      <c r="N102" s="98">
        <v>1.719044624074809</v>
      </c>
      <c r="O102" s="98">
        <v>1.8137001157245778</v>
      </c>
      <c r="P102" s="98">
        <v>1.8278426191440189</v>
      </c>
      <c r="Q102" s="98">
        <v>2.1128522196879702</v>
      </c>
      <c r="R102" s="98">
        <v>2.3436211979201422</v>
      </c>
      <c r="S102" s="98">
        <v>2.6068598455165386</v>
      </c>
      <c r="T102" s="98">
        <v>2.6814770965288051</v>
      </c>
      <c r="U102" s="98">
        <v>2.8799642928159881</v>
      </c>
      <c r="V102" s="98">
        <v>2.6429625871674602</v>
      </c>
      <c r="W102" s="98">
        <v>2.73033322001544</v>
      </c>
      <c r="DA102" s="63" t="s">
        <v>1666</v>
      </c>
    </row>
    <row r="103" spans="1:105" ht="12" customHeight="1" x14ac:dyDescent="0.25">
      <c r="A103" s="109" t="s">
        <v>120</v>
      </c>
      <c r="B103" s="33">
        <v>9.3500083942560971E-2</v>
      </c>
      <c r="C103" s="33">
        <v>0.12769480915768278</v>
      </c>
      <c r="D103" s="33">
        <v>0.1535949157808405</v>
      </c>
      <c r="E103" s="33">
        <v>0.17052801765478534</v>
      </c>
      <c r="F103" s="33">
        <v>0.22739840952466603</v>
      </c>
      <c r="G103" s="33">
        <v>0.28046053692172268</v>
      </c>
      <c r="H103" s="33">
        <v>0.33840810625155449</v>
      </c>
      <c r="I103" s="33">
        <v>0.4118124751588802</v>
      </c>
      <c r="J103" s="33">
        <v>0.50290296532167478</v>
      </c>
      <c r="K103" s="33">
        <v>0.6412798423241679</v>
      </c>
      <c r="L103" s="33">
        <v>0.63821131870664616</v>
      </c>
      <c r="M103" s="33">
        <v>0.76348164610392033</v>
      </c>
      <c r="N103" s="33">
        <v>0.61028243437575025</v>
      </c>
      <c r="O103" s="33">
        <v>0.77398870883040316</v>
      </c>
      <c r="P103" s="33">
        <v>1.0930291903237503</v>
      </c>
      <c r="Q103" s="33">
        <v>1.1575350537895768</v>
      </c>
      <c r="R103" s="33">
        <v>1.2976073546867077</v>
      </c>
      <c r="S103" s="33">
        <v>1.6147816502787802</v>
      </c>
      <c r="T103" s="33">
        <v>1.4308561342945674</v>
      </c>
      <c r="U103" s="33">
        <v>1.7607402664033507</v>
      </c>
      <c r="V103" s="33">
        <v>1.9654467027337523</v>
      </c>
      <c r="W103" s="33">
        <v>1.828592163807194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1687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1688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1690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1691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0.23648599966035896</v>
      </c>
      <c r="C143" s="117">
        <f t="shared" si="49"/>
        <v>0.2290250088499674</v>
      </c>
      <c r="D143" s="117">
        <f t="shared" si="49"/>
        <v>0.29438195259377531</v>
      </c>
      <c r="E143" s="117">
        <f t="shared" si="49"/>
        <v>0.38257098601210288</v>
      </c>
      <c r="F143" s="117">
        <f t="shared" si="49"/>
        <v>0.41357316785703357</v>
      </c>
      <c r="G143" s="117">
        <f t="shared" si="49"/>
        <v>0.5296500933485776</v>
      </c>
      <c r="H143" s="117">
        <f t="shared" si="49"/>
        <v>0.75853956796633937</v>
      </c>
      <c r="I143" s="117">
        <f t="shared" si="49"/>
        <v>1.2526298334748507</v>
      </c>
      <c r="J143" s="117">
        <f t="shared" si="49"/>
        <v>1.8226502558094708</v>
      </c>
      <c r="K143" s="117">
        <f t="shared" si="49"/>
        <v>2.4860266539908134</v>
      </c>
      <c r="L143" s="117">
        <f t="shared" si="49"/>
        <v>4.023131689006167</v>
      </c>
      <c r="M143" s="117">
        <f t="shared" si="49"/>
        <v>5.2070356466213052</v>
      </c>
      <c r="N143" s="117">
        <f t="shared" si="49"/>
        <v>6.770771276734286</v>
      </c>
      <c r="O143" s="117">
        <f t="shared" si="49"/>
        <v>6.7534421972332961</v>
      </c>
      <c r="P143" s="117">
        <f t="shared" si="49"/>
        <v>6.9655729626982632</v>
      </c>
      <c r="Q143" s="117">
        <f t="shared" si="49"/>
        <v>7.5869405309351148</v>
      </c>
      <c r="R143" s="117">
        <f t="shared" ref="R143:V143" si="50">R144+R146+R148+R157</f>
        <v>9.4935588791725447</v>
      </c>
      <c r="S143" s="117">
        <f t="shared" si="50"/>
        <v>14.980590561098662</v>
      </c>
      <c r="T143" s="117">
        <f t="shared" si="50"/>
        <v>29.98419034296327</v>
      </c>
      <c r="U143" s="117">
        <f t="shared" si="50"/>
        <v>36.920803648056605</v>
      </c>
      <c r="V143" s="117">
        <f t="shared" si="50"/>
        <v>39.77070574461559</v>
      </c>
      <c r="W143" s="117">
        <f t="shared" ref="W143" si="51">W144+W146+W148+W157</f>
        <v>41.372179412921795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6.0493895744673488E-2</v>
      </c>
      <c r="C144" s="122">
        <f t="shared" si="52"/>
        <v>6.2046706252278691E-2</v>
      </c>
      <c r="D144" s="122">
        <f t="shared" si="52"/>
        <v>7.8705172313576488E-2</v>
      </c>
      <c r="E144" s="122">
        <f t="shared" si="52"/>
        <v>0.10662868945685586</v>
      </c>
      <c r="F144" s="122">
        <f t="shared" si="52"/>
        <v>9.7640821142071149E-2</v>
      </c>
      <c r="G144" s="122">
        <f t="shared" si="52"/>
        <v>8.7602079658841453E-2</v>
      </c>
      <c r="H144" s="122">
        <f t="shared" si="52"/>
        <v>0.12244411531594372</v>
      </c>
      <c r="I144" s="122">
        <f t="shared" si="52"/>
        <v>0.21162670843945713</v>
      </c>
      <c r="J144" s="122">
        <f t="shared" si="52"/>
        <v>0.22512948264861085</v>
      </c>
      <c r="K144" s="122">
        <f t="shared" si="52"/>
        <v>0.27427740820149898</v>
      </c>
      <c r="L144" s="122">
        <f t="shared" si="52"/>
        <v>0.52219808624569364</v>
      </c>
      <c r="M144" s="122">
        <f t="shared" si="52"/>
        <v>0.66668700982090456</v>
      </c>
      <c r="N144" s="122">
        <f t="shared" si="52"/>
        <v>0.87487355783720089</v>
      </c>
      <c r="O144" s="122">
        <f t="shared" si="52"/>
        <v>0.83557116237582552</v>
      </c>
      <c r="P144" s="122">
        <f t="shared" si="52"/>
        <v>0.85425752609522965</v>
      </c>
      <c r="Q144" s="122">
        <f t="shared" si="52"/>
        <v>0.83147807011099195</v>
      </c>
      <c r="R144" s="122">
        <f t="shared" si="52"/>
        <v>0.77212039579627922</v>
      </c>
      <c r="S144" s="122">
        <f t="shared" si="52"/>
        <v>0.68317692432852062</v>
      </c>
      <c r="T144" s="122">
        <f t="shared" si="52"/>
        <v>4.6758991628175872</v>
      </c>
      <c r="U144" s="122">
        <f t="shared" si="52"/>
        <v>5.0364144302900451</v>
      </c>
      <c r="V144" s="122">
        <f t="shared" si="52"/>
        <v>5.0526021055932659</v>
      </c>
      <c r="W144" s="122">
        <f t="shared" si="52"/>
        <v>5.2526119029437837</v>
      </c>
      <c r="DA144" s="130" t="s">
        <v>1705</v>
      </c>
    </row>
    <row r="145" spans="1:105" ht="12" customHeight="1" x14ac:dyDescent="0.25">
      <c r="A145" s="97" t="s">
        <v>53</v>
      </c>
      <c r="B145" s="98">
        <v>6.0493895744673488E-2</v>
      </c>
      <c r="C145" s="98">
        <v>6.2046706252278691E-2</v>
      </c>
      <c r="D145" s="98">
        <v>7.8705172313576488E-2</v>
      </c>
      <c r="E145" s="98">
        <v>0.10662868945685586</v>
      </c>
      <c r="F145" s="98">
        <v>9.7640821142071149E-2</v>
      </c>
      <c r="G145" s="98">
        <v>8.7602079658841453E-2</v>
      </c>
      <c r="H145" s="98">
        <v>0.12244411531594372</v>
      </c>
      <c r="I145" s="98">
        <v>0.21162670843945713</v>
      </c>
      <c r="J145" s="98">
        <v>0.22512948264861085</v>
      </c>
      <c r="K145" s="98">
        <v>0.27427740820149898</v>
      </c>
      <c r="L145" s="98">
        <v>0.52219808624569364</v>
      </c>
      <c r="M145" s="98">
        <v>0.66668700982090456</v>
      </c>
      <c r="N145" s="98">
        <v>0.87487355783720089</v>
      </c>
      <c r="O145" s="98">
        <v>0.83557116237582552</v>
      </c>
      <c r="P145" s="98">
        <v>0.85425752609522965</v>
      </c>
      <c r="Q145" s="98">
        <v>0.83147807011099195</v>
      </c>
      <c r="R145" s="98">
        <v>0.77212039579627922</v>
      </c>
      <c r="S145" s="98">
        <v>0.68317692432852062</v>
      </c>
      <c r="T145" s="98">
        <v>4.6758991628175872</v>
      </c>
      <c r="U145" s="98">
        <v>5.0364144302900451</v>
      </c>
      <c r="V145" s="98">
        <v>5.0526021055932659</v>
      </c>
      <c r="W145" s="98">
        <v>5.2526119029437837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8.6350507550308903E-2</v>
      </c>
      <c r="C146" s="122">
        <f t="shared" si="53"/>
        <v>7.196278981644165E-2</v>
      </c>
      <c r="D146" s="122">
        <f t="shared" si="53"/>
        <v>8.3472143980496891E-2</v>
      </c>
      <c r="E146" s="122">
        <f t="shared" si="53"/>
        <v>0.10175008571960491</v>
      </c>
      <c r="F146" s="122">
        <f t="shared" si="53"/>
        <v>9.9885033110942906E-2</v>
      </c>
      <c r="G146" s="122">
        <f t="shared" si="53"/>
        <v>0.13057057627461086</v>
      </c>
      <c r="H146" s="122">
        <f t="shared" si="53"/>
        <v>0.18768523539870605</v>
      </c>
      <c r="I146" s="122">
        <f t="shared" si="53"/>
        <v>0.33036979093908631</v>
      </c>
      <c r="J146" s="122">
        <f t="shared" si="53"/>
        <v>0.56173406661416203</v>
      </c>
      <c r="K146" s="122">
        <f t="shared" si="53"/>
        <v>0.67713031852586114</v>
      </c>
      <c r="L146" s="122">
        <f t="shared" si="53"/>
        <v>1.1263011078332368</v>
      </c>
      <c r="M146" s="122">
        <f t="shared" si="53"/>
        <v>1.2775201660742916</v>
      </c>
      <c r="N146" s="122">
        <f t="shared" si="53"/>
        <v>2.0315108470109884</v>
      </c>
      <c r="O146" s="122">
        <f t="shared" si="53"/>
        <v>1.9163930620230165</v>
      </c>
      <c r="P146" s="122">
        <f t="shared" si="53"/>
        <v>1.8181546760056451</v>
      </c>
      <c r="Q146" s="122">
        <f t="shared" si="53"/>
        <v>2.0381309962027507</v>
      </c>
      <c r="R146" s="122">
        <f t="shared" si="53"/>
        <v>2.7508701152386474</v>
      </c>
      <c r="S146" s="122">
        <f t="shared" si="53"/>
        <v>4.029045210545827</v>
      </c>
      <c r="T146" s="122">
        <f t="shared" si="53"/>
        <v>7.6591946168372935</v>
      </c>
      <c r="U146" s="122">
        <f t="shared" si="53"/>
        <v>9.9348597762636714</v>
      </c>
      <c r="V146" s="122">
        <f t="shared" si="53"/>
        <v>10.284823898961733</v>
      </c>
      <c r="W146" s="122">
        <f t="shared" si="53"/>
        <v>10.43389499446508</v>
      </c>
      <c r="DA146" s="130" t="s">
        <v>1707</v>
      </c>
    </row>
    <row r="147" spans="1:105" ht="12" customHeight="1" x14ac:dyDescent="0.25">
      <c r="A147" s="97" t="s">
        <v>53</v>
      </c>
      <c r="B147" s="98">
        <v>8.6350507550308903E-2</v>
      </c>
      <c r="C147" s="98">
        <v>7.196278981644165E-2</v>
      </c>
      <c r="D147" s="98">
        <v>8.3472143980496891E-2</v>
      </c>
      <c r="E147" s="98">
        <v>0.10175008571960491</v>
      </c>
      <c r="F147" s="98">
        <v>9.9885033110942906E-2</v>
      </c>
      <c r="G147" s="98">
        <v>0.13057057627461086</v>
      </c>
      <c r="H147" s="98">
        <v>0.18768523539870605</v>
      </c>
      <c r="I147" s="98">
        <v>0.33036979093908631</v>
      </c>
      <c r="J147" s="98">
        <v>0.56173406661416203</v>
      </c>
      <c r="K147" s="98">
        <v>0.67713031852586114</v>
      </c>
      <c r="L147" s="98">
        <v>1.1263011078332368</v>
      </c>
      <c r="M147" s="98">
        <v>1.2775201660742916</v>
      </c>
      <c r="N147" s="98">
        <v>2.0315108470109884</v>
      </c>
      <c r="O147" s="98">
        <v>1.9163930620230165</v>
      </c>
      <c r="P147" s="98">
        <v>1.8181546760056451</v>
      </c>
      <c r="Q147" s="98">
        <v>2.0381309962027507</v>
      </c>
      <c r="R147" s="98">
        <v>2.7508701152386474</v>
      </c>
      <c r="S147" s="98">
        <v>4.029045210545827</v>
      </c>
      <c r="T147" s="98">
        <v>7.6591946168372935</v>
      </c>
      <c r="U147" s="98">
        <v>9.9348597762636714</v>
      </c>
      <c r="V147" s="98">
        <v>10.284823898961733</v>
      </c>
      <c r="W147" s="98">
        <v>10.43389499446508</v>
      </c>
      <c r="DA147" s="63" t="s">
        <v>1708</v>
      </c>
    </row>
    <row r="148" spans="1:105" ht="12" customHeight="1" x14ac:dyDescent="0.25">
      <c r="A148" s="121" t="s">
        <v>55</v>
      </c>
      <c r="B148" s="122">
        <v>6.1438536095840629E-2</v>
      </c>
      <c r="C148" s="122">
        <v>6.2716181377761984E-2</v>
      </c>
      <c r="D148" s="122">
        <v>9.0426634524050434E-2</v>
      </c>
      <c r="E148" s="122">
        <v>0.1222830099367731</v>
      </c>
      <c r="F148" s="122">
        <v>0.15194003174059401</v>
      </c>
      <c r="G148" s="122">
        <v>0.22857516238913869</v>
      </c>
      <c r="H148" s="122">
        <v>0.33524414211362025</v>
      </c>
      <c r="I148" s="122">
        <v>0.54295349431572282</v>
      </c>
      <c r="J148" s="122">
        <v>0.79961855841064677</v>
      </c>
      <c r="K148" s="122">
        <v>1.1856143729968736</v>
      </c>
      <c r="L148" s="122">
        <v>1.8368746962443538</v>
      </c>
      <c r="M148" s="122">
        <v>2.4944490887537203</v>
      </c>
      <c r="N148" s="122">
        <v>2.965620453781765</v>
      </c>
      <c r="O148" s="122">
        <v>2.9393484770660327</v>
      </c>
      <c r="P148" s="122">
        <v>3.0832974011214822</v>
      </c>
      <c r="Q148" s="122">
        <v>3.4635796880946672</v>
      </c>
      <c r="R148" s="122">
        <v>4.4427283086213158</v>
      </c>
      <c r="S148" s="122">
        <v>7.6882072299811517</v>
      </c>
      <c r="T148" s="122">
        <v>13.283340527887869</v>
      </c>
      <c r="U148" s="122">
        <v>15.843171485234429</v>
      </c>
      <c r="V148" s="122">
        <v>17.700882776490488</v>
      </c>
      <c r="W148" s="122">
        <v>18.717391686711181</v>
      </c>
      <c r="DA148" s="130" t="s">
        <v>1709</v>
      </c>
    </row>
    <row r="149" spans="1:105" ht="12" customHeight="1" x14ac:dyDescent="0.25">
      <c r="A149" s="97" t="s">
        <v>124</v>
      </c>
      <c r="B149" s="98">
        <v>8.0509576127669319E-3</v>
      </c>
      <c r="C149" s="98">
        <v>8.5819327188119132E-3</v>
      </c>
      <c r="D149" s="98">
        <v>9.9236328018421464E-3</v>
      </c>
      <c r="E149" s="98">
        <v>1.1277330089013446E-2</v>
      </c>
      <c r="F149" s="98">
        <v>1.2372813068261206E-2</v>
      </c>
      <c r="G149" s="98">
        <v>1.6725911659927019E-2</v>
      </c>
      <c r="H149" s="98">
        <v>2.9755682984734941E-2</v>
      </c>
      <c r="I149" s="98">
        <v>3.8636295513921712E-2</v>
      </c>
      <c r="J149" s="98">
        <v>5.3527729228097023E-2</v>
      </c>
      <c r="K149" s="98">
        <v>7.2587704549725657E-2</v>
      </c>
      <c r="L149" s="98">
        <v>0.11221068342414314</v>
      </c>
      <c r="M149" s="98">
        <v>0.14850236870725561</v>
      </c>
      <c r="N149" s="98">
        <v>0.19059486192380098</v>
      </c>
      <c r="O149" s="98">
        <v>0.20623045245106328</v>
      </c>
      <c r="P149" s="98">
        <v>0.22240430585270604</v>
      </c>
      <c r="Q149" s="98">
        <v>0.22612099444453324</v>
      </c>
      <c r="R149" s="98">
        <v>0.2668284046923553</v>
      </c>
      <c r="S149" s="98">
        <v>0.38682738570952258</v>
      </c>
      <c r="T149" s="98">
        <v>0.60518958560694447</v>
      </c>
      <c r="U149" s="98">
        <v>0.73756419452662547</v>
      </c>
      <c r="V149" s="98">
        <v>0.75042342376742355</v>
      </c>
      <c r="W149" s="98">
        <v>0.94092634055410496</v>
      </c>
      <c r="DA149" s="63" t="s">
        <v>1710</v>
      </c>
    </row>
    <row r="150" spans="1:105" ht="12" customHeight="1" x14ac:dyDescent="0.25">
      <c r="A150" s="97" t="s">
        <v>123</v>
      </c>
      <c r="B150" s="98">
        <v>1.9950335612656955E-4</v>
      </c>
      <c r="C150" s="98">
        <v>1.9411649224647617E-4</v>
      </c>
      <c r="D150" s="98">
        <v>2.3241514302713368E-4</v>
      </c>
      <c r="E150" s="98">
        <v>2.5881630688199522E-4</v>
      </c>
      <c r="F150" s="98">
        <v>0</v>
      </c>
      <c r="G150" s="98">
        <v>0</v>
      </c>
      <c r="H150" s="98">
        <v>5.5332215784099676E-4</v>
      </c>
      <c r="I150" s="98">
        <v>1.0913359093216589E-3</v>
      </c>
      <c r="J150" s="98">
        <v>1.9785344884271686E-3</v>
      </c>
      <c r="K150" s="98">
        <v>2.8336008281671841E-3</v>
      </c>
      <c r="L150" s="98">
        <v>3.7661172075453674E-3</v>
      </c>
      <c r="M150" s="98">
        <v>4.1413631818440939E-3</v>
      </c>
      <c r="N150" s="98">
        <v>7.103483145944103E-3</v>
      </c>
      <c r="O150" s="98">
        <v>2.5906801695876776E-2</v>
      </c>
      <c r="P150" s="98">
        <v>3.7902911191603196E-2</v>
      </c>
      <c r="Q150" s="98">
        <v>3.5658873050627156E-2</v>
      </c>
      <c r="R150" s="98">
        <v>3.4610452452983886E-2</v>
      </c>
      <c r="S150" s="98">
        <v>3.4530028728678719E-2</v>
      </c>
      <c r="T150" s="98">
        <v>2.778913551175197E-2</v>
      </c>
      <c r="U150" s="98">
        <v>2.307881577147336E-2</v>
      </c>
      <c r="V150" s="98">
        <v>2.4476085071565616E-2</v>
      </c>
      <c r="W150" s="98">
        <v>6.4183738217206979E-2</v>
      </c>
      <c r="DA150" s="63" t="s">
        <v>1711</v>
      </c>
    </row>
    <row r="151" spans="1:105" ht="12" customHeight="1" x14ac:dyDescent="0.25">
      <c r="A151" s="100" t="s">
        <v>50</v>
      </c>
      <c r="B151" s="101">
        <v>5.5609811551375908E-5</v>
      </c>
      <c r="C151" s="101">
        <v>5.2913504629886238E-5</v>
      </c>
      <c r="D151" s="101">
        <v>9.9384765949605807E-5</v>
      </c>
      <c r="E151" s="101">
        <v>1.2751884401197849E-4</v>
      </c>
      <c r="F151" s="101">
        <v>0</v>
      </c>
      <c r="G151" s="101">
        <v>0</v>
      </c>
      <c r="H151" s="101">
        <v>2.4099774113655082E-4</v>
      </c>
      <c r="I151" s="101">
        <v>3.9703327292492737E-4</v>
      </c>
      <c r="J151" s="101">
        <v>7.2161671752641807E-4</v>
      </c>
      <c r="K151" s="101">
        <v>1.0264166774090124E-3</v>
      </c>
      <c r="L151" s="101">
        <v>1.2125471561508015E-3</v>
      </c>
      <c r="M151" s="101">
        <v>1.3171828068823967E-3</v>
      </c>
      <c r="N151" s="101">
        <v>1.5652314990353376E-3</v>
      </c>
      <c r="O151" s="101">
        <v>3.7009845072097534E-3</v>
      </c>
      <c r="P151" s="101">
        <v>6.4083349458939612E-3</v>
      </c>
      <c r="Q151" s="101">
        <v>1.2339345926551547E-2</v>
      </c>
      <c r="R151" s="101">
        <v>1.3943856791604927E-2</v>
      </c>
      <c r="S151" s="101">
        <v>1.6463299526994341E-2</v>
      </c>
      <c r="T151" s="101">
        <v>9.2076771628434723E-3</v>
      </c>
      <c r="U151" s="101">
        <v>2.7098152712467321E-3</v>
      </c>
      <c r="V151" s="101">
        <v>2.1408259482242173E-3</v>
      </c>
      <c r="W151" s="101">
        <v>1.5183656854367601E-2</v>
      </c>
      <c r="DA151" s="131" t="s">
        <v>1712</v>
      </c>
    </row>
    <row r="152" spans="1:105" ht="12" customHeight="1" x14ac:dyDescent="0.25">
      <c r="A152" s="103" t="s">
        <v>52</v>
      </c>
      <c r="B152" s="104">
        <v>1.4389354457519364E-4</v>
      </c>
      <c r="C152" s="104">
        <v>1.4120298761658993E-4</v>
      </c>
      <c r="D152" s="104">
        <v>1.3303037707752789E-4</v>
      </c>
      <c r="E152" s="104">
        <v>1.3129746287001673E-4</v>
      </c>
      <c r="F152" s="104">
        <v>0</v>
      </c>
      <c r="G152" s="104">
        <v>0</v>
      </c>
      <c r="H152" s="104">
        <v>3.1232441670444596E-4</v>
      </c>
      <c r="I152" s="104">
        <v>6.9430263639673148E-4</v>
      </c>
      <c r="J152" s="104">
        <v>1.2569177709007505E-3</v>
      </c>
      <c r="K152" s="104">
        <v>1.8071841507581717E-3</v>
      </c>
      <c r="L152" s="104">
        <v>2.5535700513945659E-3</v>
      </c>
      <c r="M152" s="104">
        <v>2.824180374961697E-3</v>
      </c>
      <c r="N152" s="104">
        <v>5.5382516469087654E-3</v>
      </c>
      <c r="O152" s="104">
        <v>2.2205817188667022E-2</v>
      </c>
      <c r="P152" s="104">
        <v>3.1494576245709234E-2</v>
      </c>
      <c r="Q152" s="104">
        <v>2.3319527124075611E-2</v>
      </c>
      <c r="R152" s="104">
        <v>2.0666595661378958E-2</v>
      </c>
      <c r="S152" s="104">
        <v>1.8066729201684381E-2</v>
      </c>
      <c r="T152" s="104">
        <v>1.8581458348908498E-2</v>
      </c>
      <c r="U152" s="104">
        <v>2.0369000500226629E-2</v>
      </c>
      <c r="V152" s="104">
        <v>2.2335259123341399E-2</v>
      </c>
      <c r="W152" s="104">
        <v>4.9000081362839377E-2</v>
      </c>
      <c r="DA152" s="132" t="s">
        <v>1713</v>
      </c>
    </row>
    <row r="153" spans="1:105" ht="12" customHeight="1" x14ac:dyDescent="0.25">
      <c r="A153" s="106" t="s">
        <v>122</v>
      </c>
      <c r="B153" s="101">
        <v>3.6600213871219433E-4</v>
      </c>
      <c r="C153" s="101">
        <v>3.4141827151311301E-4</v>
      </c>
      <c r="D153" s="101">
        <v>3.6673788609597709E-4</v>
      </c>
      <c r="E153" s="101">
        <v>3.9103088394253289E-4</v>
      </c>
      <c r="F153" s="101">
        <v>0</v>
      </c>
      <c r="G153" s="101">
        <v>0</v>
      </c>
      <c r="H153" s="101">
        <v>1.2566463255939187E-3</v>
      </c>
      <c r="I153" s="101">
        <v>1.4243364703520084E-3</v>
      </c>
      <c r="J153" s="101">
        <v>1.3765341774918441E-3</v>
      </c>
      <c r="K153" s="101">
        <v>2.2747595530141361E-3</v>
      </c>
      <c r="L153" s="101">
        <v>2.2617727944545954E-3</v>
      </c>
      <c r="M153" s="101">
        <v>2.2764123414485229E-3</v>
      </c>
      <c r="N153" s="101">
        <v>1.7161893033293026E-3</v>
      </c>
      <c r="O153" s="101">
        <v>8.0468850023285188E-2</v>
      </c>
      <c r="P153" s="101">
        <v>0.12888874551659979</v>
      </c>
      <c r="Q153" s="101">
        <v>0.132584283314193</v>
      </c>
      <c r="R153" s="101">
        <v>0.13398108260119476</v>
      </c>
      <c r="S153" s="101">
        <v>0.13357683306994292</v>
      </c>
      <c r="T153" s="101">
        <v>0.11404974596956363</v>
      </c>
      <c r="U153" s="101">
        <v>0.17142599866676272</v>
      </c>
      <c r="V153" s="101">
        <v>0.15178233341211347</v>
      </c>
      <c r="W153" s="101">
        <v>0.16054092253407345</v>
      </c>
      <c r="DA153" s="131" t="s">
        <v>1714</v>
      </c>
    </row>
    <row r="154" spans="1:105" ht="12" customHeight="1" x14ac:dyDescent="0.25">
      <c r="A154" s="107" t="s">
        <v>121</v>
      </c>
      <c r="B154" s="104">
        <v>5.2822072988234929E-2</v>
      </c>
      <c r="C154" s="104">
        <v>5.3598713895190483E-2</v>
      </c>
      <c r="D154" s="104">
        <v>7.9903848693085172E-2</v>
      </c>
      <c r="E154" s="104">
        <v>0.11035583265693513</v>
      </c>
      <c r="F154" s="104">
        <v>0.13956721867233279</v>
      </c>
      <c r="G154" s="104">
        <v>0.21184925072921168</v>
      </c>
      <c r="H154" s="104">
        <v>0.30367849064545038</v>
      </c>
      <c r="I154" s="104">
        <v>0.50180152642212739</v>
      </c>
      <c r="J154" s="104">
        <v>0.74273576051663071</v>
      </c>
      <c r="K154" s="104">
        <v>1.1079183080659667</v>
      </c>
      <c r="L154" s="104">
        <v>1.7186361228182108</v>
      </c>
      <c r="M154" s="104">
        <v>2.3395289445231722</v>
      </c>
      <c r="N154" s="104">
        <v>2.7662059194086908</v>
      </c>
      <c r="O154" s="104">
        <v>2.6267423728958077</v>
      </c>
      <c r="P154" s="104">
        <v>2.694101438560573</v>
      </c>
      <c r="Q154" s="104">
        <v>3.0692155372853138</v>
      </c>
      <c r="R154" s="104">
        <v>4.0073083688747824</v>
      </c>
      <c r="S154" s="104">
        <v>7.1332729824730077</v>
      </c>
      <c r="T154" s="104">
        <v>12.536312060799609</v>
      </c>
      <c r="U154" s="104">
        <v>14.911102476269567</v>
      </c>
      <c r="V154" s="104">
        <v>16.774200934239385</v>
      </c>
      <c r="W154" s="104">
        <v>17.551740685405797</v>
      </c>
      <c r="DA154" s="132" t="s">
        <v>1715</v>
      </c>
    </row>
    <row r="155" spans="1:105" ht="12" customHeight="1" x14ac:dyDescent="0.25">
      <c r="A155" s="108" t="s">
        <v>53</v>
      </c>
      <c r="B155" s="98">
        <v>1.3849749442685327E-2</v>
      </c>
      <c r="C155" s="98">
        <v>1.2825936614731574E-2</v>
      </c>
      <c r="D155" s="98">
        <v>2.6637568648704396E-2</v>
      </c>
      <c r="E155" s="98">
        <v>4.4233068854223317E-2</v>
      </c>
      <c r="F155" s="98">
        <v>5.376829783928877E-2</v>
      </c>
      <c r="G155" s="98">
        <v>9.4424860899478574E-2</v>
      </c>
      <c r="H155" s="98">
        <v>0.12490465982503153</v>
      </c>
      <c r="I155" s="98">
        <v>0.17694340302604533</v>
      </c>
      <c r="J155" s="98">
        <v>0.2528746111236419</v>
      </c>
      <c r="K155" s="98">
        <v>0.37635916952892023</v>
      </c>
      <c r="L155" s="98">
        <v>0.52743250518511109</v>
      </c>
      <c r="M155" s="98">
        <v>0.72468382001674458</v>
      </c>
      <c r="N155" s="98">
        <v>0.64432593659067006</v>
      </c>
      <c r="O155" s="98">
        <v>0.16639882695878613</v>
      </c>
      <c r="P155" s="98">
        <v>6.7228347770550395E-2</v>
      </c>
      <c r="Q155" s="98">
        <v>0.2354522924681037</v>
      </c>
      <c r="R155" s="98">
        <v>0.43507626230158708</v>
      </c>
      <c r="S155" s="98">
        <v>1.2035459052255999</v>
      </c>
      <c r="T155" s="98">
        <v>1.6438498554470866</v>
      </c>
      <c r="U155" s="98">
        <v>1.5858850427688833</v>
      </c>
      <c r="V155" s="98">
        <v>2.2075016036244226</v>
      </c>
      <c r="W155" s="98">
        <v>2.4100550388092077</v>
      </c>
      <c r="DA155" s="63" t="s">
        <v>1716</v>
      </c>
    </row>
    <row r="156" spans="1:105" ht="12" customHeight="1" x14ac:dyDescent="0.25">
      <c r="A156" s="108" t="s">
        <v>52</v>
      </c>
      <c r="B156" s="98">
        <v>3.8972323545549602E-2</v>
      </c>
      <c r="C156" s="98">
        <v>4.0772777280458909E-2</v>
      </c>
      <c r="D156" s="98">
        <v>5.3266280044380783E-2</v>
      </c>
      <c r="E156" s="98">
        <v>6.6122763802711815E-2</v>
      </c>
      <c r="F156" s="98">
        <v>8.5798920833044023E-2</v>
      </c>
      <c r="G156" s="98">
        <v>0.11742438982973312</v>
      </c>
      <c r="H156" s="98">
        <v>0.17877383082041887</v>
      </c>
      <c r="I156" s="98">
        <v>0.32485812339608211</v>
      </c>
      <c r="J156" s="98">
        <v>0.48986114939298875</v>
      </c>
      <c r="K156" s="98">
        <v>0.73155913853704635</v>
      </c>
      <c r="L156" s="98">
        <v>1.1912036176330998</v>
      </c>
      <c r="M156" s="98">
        <v>1.6148451245064275</v>
      </c>
      <c r="N156" s="98">
        <v>2.1218799828180206</v>
      </c>
      <c r="O156" s="98">
        <v>2.4603435459370218</v>
      </c>
      <c r="P156" s="98">
        <v>2.6268730907900228</v>
      </c>
      <c r="Q156" s="98">
        <v>2.8337632448172103</v>
      </c>
      <c r="R156" s="98">
        <v>3.5722321065731957</v>
      </c>
      <c r="S156" s="98">
        <v>5.9297270772474082</v>
      </c>
      <c r="T156" s="98">
        <v>10.892462205352523</v>
      </c>
      <c r="U156" s="98">
        <v>13.325217433500685</v>
      </c>
      <c r="V156" s="98">
        <v>14.566699330614961</v>
      </c>
      <c r="W156" s="98">
        <v>15.141685646596589</v>
      </c>
      <c r="DA156" s="63" t="s">
        <v>1717</v>
      </c>
    </row>
    <row r="157" spans="1:105" ht="12" customHeight="1" x14ac:dyDescent="0.25">
      <c r="A157" s="121" t="s">
        <v>54</v>
      </c>
      <c r="B157" s="122">
        <v>2.8203060269535941E-2</v>
      </c>
      <c r="C157" s="122">
        <v>3.2299331403485065E-2</v>
      </c>
      <c r="D157" s="122">
        <v>4.177800177565151E-2</v>
      </c>
      <c r="E157" s="122">
        <v>5.1909200898869037E-2</v>
      </c>
      <c r="F157" s="122">
        <v>6.4107281863425486E-2</v>
      </c>
      <c r="G157" s="122">
        <v>8.2902275025986571E-2</v>
      </c>
      <c r="H157" s="122">
        <v>0.11316607513806937</v>
      </c>
      <c r="I157" s="122">
        <v>0.16767983978058437</v>
      </c>
      <c r="J157" s="122">
        <v>0.23616814813605114</v>
      </c>
      <c r="K157" s="122">
        <v>0.34900455426657945</v>
      </c>
      <c r="L157" s="122">
        <v>0.53775779868288209</v>
      </c>
      <c r="M157" s="122">
        <v>0.76837938197238886</v>
      </c>
      <c r="N157" s="122">
        <v>0.89876641810433178</v>
      </c>
      <c r="O157" s="122">
        <v>1.0621294957684213</v>
      </c>
      <c r="P157" s="122">
        <v>1.2098633594759061</v>
      </c>
      <c r="Q157" s="122">
        <v>1.253751776526705</v>
      </c>
      <c r="R157" s="122">
        <v>1.5278400595163024</v>
      </c>
      <c r="S157" s="122">
        <v>2.5801611962431625</v>
      </c>
      <c r="T157" s="122">
        <v>4.3657560354205209</v>
      </c>
      <c r="U157" s="122">
        <v>6.1063579562684627</v>
      </c>
      <c r="V157" s="122">
        <v>6.732396963570106</v>
      </c>
      <c r="W157" s="122">
        <v>6.9682808288017535</v>
      </c>
      <c r="DA157" s="130" t="s">
        <v>1718</v>
      </c>
    </row>
    <row r="158" spans="1:105" ht="12" customHeight="1" x14ac:dyDescent="0.25">
      <c r="A158" s="97" t="s">
        <v>50</v>
      </c>
      <c r="B158" s="98">
        <v>2.2151752547917944E-2</v>
      </c>
      <c r="C158" s="98">
        <v>2.3474431240145036E-2</v>
      </c>
      <c r="D158" s="98">
        <v>2.8938246159484121E-2</v>
      </c>
      <c r="E158" s="98">
        <v>3.640248604696824E-2</v>
      </c>
      <c r="F158" s="98">
        <v>4.3849530709103399E-2</v>
      </c>
      <c r="G158" s="98">
        <v>5.6572651322307377E-2</v>
      </c>
      <c r="H158" s="98">
        <v>7.7948645930675034E-2</v>
      </c>
      <c r="I158" s="98">
        <v>0.12152008645645992</v>
      </c>
      <c r="J158" s="98">
        <v>0.17162989900625986</v>
      </c>
      <c r="K158" s="98">
        <v>0.24022197609712578</v>
      </c>
      <c r="L158" s="98">
        <v>0.36964250848333952</v>
      </c>
      <c r="M158" s="98">
        <v>0.51693544427496874</v>
      </c>
      <c r="N158" s="98">
        <v>0.65939526795943315</v>
      </c>
      <c r="O158" s="98">
        <v>0.74358892480944749</v>
      </c>
      <c r="P158" s="98">
        <v>0.76976967695136522</v>
      </c>
      <c r="Q158" s="98">
        <v>0.83167192014940483</v>
      </c>
      <c r="R158" s="98">
        <v>1.0072686718153967</v>
      </c>
      <c r="S158" s="98">
        <v>1.6140142792885579</v>
      </c>
      <c r="T158" s="98">
        <v>2.8071310023384859</v>
      </c>
      <c r="U158" s="98">
        <v>3.7863424667049999</v>
      </c>
      <c r="V158" s="98">
        <v>3.866874044026158</v>
      </c>
      <c r="W158" s="98">
        <v>4.2215196991872146</v>
      </c>
      <c r="DA158" s="63" t="s">
        <v>1719</v>
      </c>
    </row>
    <row r="159" spans="1:105" ht="12" customHeight="1" x14ac:dyDescent="0.25">
      <c r="A159" s="109" t="s">
        <v>120</v>
      </c>
      <c r="B159" s="33">
        <v>6.051307721617996E-3</v>
      </c>
      <c r="C159" s="33">
        <v>8.8249001633400308E-3</v>
      </c>
      <c r="D159" s="33">
        <v>1.2839755616167388E-2</v>
      </c>
      <c r="E159" s="33">
        <v>1.5506714851900798E-2</v>
      </c>
      <c r="F159" s="33">
        <v>2.025775115432208E-2</v>
      </c>
      <c r="G159" s="33">
        <v>2.6329623703679198E-2</v>
      </c>
      <c r="H159" s="33">
        <v>3.5217429207394325E-2</v>
      </c>
      <c r="I159" s="33">
        <v>4.615975332412444E-2</v>
      </c>
      <c r="J159" s="33">
        <v>6.4538249129791267E-2</v>
      </c>
      <c r="K159" s="33">
        <v>0.10878257816945368</v>
      </c>
      <c r="L159" s="33">
        <v>0.16811529019954255</v>
      </c>
      <c r="M159" s="33">
        <v>0.25144393769742013</v>
      </c>
      <c r="N159" s="33">
        <v>0.23937115014489868</v>
      </c>
      <c r="O159" s="33">
        <v>0.31854057095897376</v>
      </c>
      <c r="P159" s="33">
        <v>0.44009368252454079</v>
      </c>
      <c r="Q159" s="33">
        <v>0.42207985637730006</v>
      </c>
      <c r="R159" s="33">
        <v>0.52057138770090583</v>
      </c>
      <c r="S159" s="33">
        <v>0.96614691695460486</v>
      </c>
      <c r="T159" s="33">
        <v>1.5586250330820355</v>
      </c>
      <c r="U159" s="33">
        <v>2.3200154895634628</v>
      </c>
      <c r="V159" s="33">
        <v>2.865522919543948</v>
      </c>
      <c r="W159" s="33">
        <v>2.7467611296145389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8.4210973570597112</v>
      </c>
      <c r="C161" s="117">
        <f t="shared" si="54"/>
        <v>8.9020980849093974</v>
      </c>
      <c r="D161" s="117">
        <f t="shared" si="54"/>
        <v>11.542784677035934</v>
      </c>
      <c r="E161" s="117">
        <f t="shared" si="54"/>
        <v>13.93238891040742</v>
      </c>
      <c r="F161" s="117">
        <f t="shared" si="54"/>
        <v>14.990887850912227</v>
      </c>
      <c r="G161" s="117">
        <f t="shared" si="54"/>
        <v>16.3928795026846</v>
      </c>
      <c r="H161" s="117">
        <f t="shared" si="54"/>
        <v>19.330733218780363</v>
      </c>
      <c r="I161" s="117">
        <f t="shared" si="54"/>
        <v>21.450093754418802</v>
      </c>
      <c r="J161" s="117">
        <f t="shared" si="54"/>
        <v>19.382448836896806</v>
      </c>
      <c r="K161" s="117">
        <f t="shared" si="54"/>
        <v>19.010588829672123</v>
      </c>
      <c r="L161" s="117">
        <f t="shared" si="54"/>
        <v>16.869604011376982</v>
      </c>
      <c r="M161" s="117">
        <f t="shared" si="54"/>
        <v>16.78675391611576</v>
      </c>
      <c r="N161" s="117">
        <f t="shared" si="54"/>
        <v>12.952048723941413</v>
      </c>
      <c r="O161" s="117">
        <f t="shared" si="54"/>
        <v>10.376910775320839</v>
      </c>
      <c r="P161" s="117">
        <f t="shared" si="54"/>
        <v>12.635993539772468</v>
      </c>
      <c r="Q161" s="117">
        <f t="shared" si="54"/>
        <v>17.974364929718504</v>
      </c>
      <c r="R161" s="117">
        <f t="shared" ref="R161:V161" si="55">R162+R164+R166+R175</f>
        <v>20.486125383571196</v>
      </c>
      <c r="S161" s="117">
        <f t="shared" si="55"/>
        <v>23.982616292908265</v>
      </c>
      <c r="T161" s="117">
        <f t="shared" si="55"/>
        <v>24.58695640781561</v>
      </c>
      <c r="U161" s="117">
        <f t="shared" si="55"/>
        <v>31.41882636909348</v>
      </c>
      <c r="V161" s="117">
        <f t="shared" si="55"/>
        <v>35.677226544971724</v>
      </c>
      <c r="W161" s="117">
        <f t="shared" ref="W161" si="56">W162+W164+W166+W175</f>
        <v>35.86990262418179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3.8455149413123504</v>
      </c>
      <c r="C162" s="122">
        <f t="shared" si="57"/>
        <v>4.5016921580083711</v>
      </c>
      <c r="D162" s="122">
        <f t="shared" si="57"/>
        <v>6.1122767829486637</v>
      </c>
      <c r="E162" s="122">
        <f t="shared" si="57"/>
        <v>7.1455444010541065</v>
      </c>
      <c r="F162" s="122">
        <f t="shared" si="57"/>
        <v>7.4863258143548785</v>
      </c>
      <c r="G162" s="122">
        <f t="shared" si="57"/>
        <v>7.1535328182223274</v>
      </c>
      <c r="H162" s="122">
        <f t="shared" si="57"/>
        <v>8.4968035979049592</v>
      </c>
      <c r="I162" s="122">
        <f t="shared" si="57"/>
        <v>9.9184105944015641</v>
      </c>
      <c r="J162" s="122">
        <f t="shared" si="57"/>
        <v>8.1187560790141511</v>
      </c>
      <c r="K162" s="122">
        <f t="shared" si="57"/>
        <v>7.6581079399297209</v>
      </c>
      <c r="L162" s="122">
        <f t="shared" si="57"/>
        <v>6.4920615686900112</v>
      </c>
      <c r="M162" s="122">
        <f t="shared" si="57"/>
        <v>6.5503852186096969</v>
      </c>
      <c r="N162" s="122">
        <f t="shared" si="57"/>
        <v>2.9876056319755473</v>
      </c>
      <c r="O162" s="122">
        <f t="shared" si="57"/>
        <v>1.3829703275822789</v>
      </c>
      <c r="P162" s="122">
        <f t="shared" si="57"/>
        <v>3.2998014183798965</v>
      </c>
      <c r="Q162" s="122">
        <f t="shared" si="57"/>
        <v>7.2464990729032266</v>
      </c>
      <c r="R162" s="122">
        <f t="shared" si="57"/>
        <v>7.9412583671770127</v>
      </c>
      <c r="S162" s="122">
        <f t="shared" si="57"/>
        <v>9.9670911551908183</v>
      </c>
      <c r="T162" s="122">
        <f t="shared" si="57"/>
        <v>9.400244616028484</v>
      </c>
      <c r="U162" s="122">
        <f t="shared" si="57"/>
        <v>13.479993216119516</v>
      </c>
      <c r="V162" s="122">
        <f t="shared" si="57"/>
        <v>15.397868030081797</v>
      </c>
      <c r="W162" s="122">
        <f t="shared" si="57"/>
        <v>14.68654621530397</v>
      </c>
      <c r="DA162" s="130" t="s">
        <v>1722</v>
      </c>
    </row>
    <row r="163" spans="1:105" ht="12" customHeight="1" x14ac:dyDescent="0.25">
      <c r="A163" s="97" t="s">
        <v>53</v>
      </c>
      <c r="B163" s="33">
        <v>3.8455149413123504</v>
      </c>
      <c r="C163" s="33">
        <v>4.5016921580083711</v>
      </c>
      <c r="D163" s="33">
        <v>6.1122767829486637</v>
      </c>
      <c r="E163" s="33">
        <v>7.1455444010541065</v>
      </c>
      <c r="F163" s="33">
        <v>7.4863258143548785</v>
      </c>
      <c r="G163" s="33">
        <v>7.1535328182223274</v>
      </c>
      <c r="H163" s="33">
        <v>8.4968035979049592</v>
      </c>
      <c r="I163" s="33">
        <v>9.9184105944015641</v>
      </c>
      <c r="J163" s="33">
        <v>8.1187560790141511</v>
      </c>
      <c r="K163" s="33">
        <v>7.6581079399297209</v>
      </c>
      <c r="L163" s="33">
        <v>6.4920615686900112</v>
      </c>
      <c r="M163" s="33">
        <v>6.5503852186096969</v>
      </c>
      <c r="N163" s="33">
        <v>2.9876056319755473</v>
      </c>
      <c r="O163" s="33">
        <v>1.3829703275822789</v>
      </c>
      <c r="P163" s="33">
        <v>3.2998014183798965</v>
      </c>
      <c r="Q163" s="33">
        <v>7.2464990729032266</v>
      </c>
      <c r="R163" s="33">
        <v>7.9412583671770127</v>
      </c>
      <c r="S163" s="33">
        <v>9.9670911551908183</v>
      </c>
      <c r="T163" s="33">
        <v>9.400244616028484</v>
      </c>
      <c r="U163" s="33">
        <v>13.479993216119516</v>
      </c>
      <c r="V163" s="33">
        <v>15.397868030081797</v>
      </c>
      <c r="W163" s="33">
        <v>14.68654621530397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2.2457107776751615</v>
      </c>
      <c r="C164" s="122">
        <f t="shared" si="58"/>
        <v>1.7972179673009085</v>
      </c>
      <c r="D164" s="122">
        <f t="shared" si="58"/>
        <v>1.9172529943150614</v>
      </c>
      <c r="E164" s="122">
        <f t="shared" si="58"/>
        <v>2.332296765831301</v>
      </c>
      <c r="F164" s="122">
        <f t="shared" si="58"/>
        <v>2.1199205497200522</v>
      </c>
      <c r="G164" s="122">
        <f t="shared" si="58"/>
        <v>2.5365031825930036</v>
      </c>
      <c r="H164" s="122">
        <f t="shared" si="58"/>
        <v>3.3834345676925293</v>
      </c>
      <c r="I164" s="122">
        <f t="shared" si="58"/>
        <v>3.6119233323904849</v>
      </c>
      <c r="J164" s="122">
        <f t="shared" si="58"/>
        <v>3.6756773685265447</v>
      </c>
      <c r="K164" s="122">
        <f t="shared" si="58"/>
        <v>3.5035013031688549</v>
      </c>
      <c r="L164" s="122">
        <f t="shared" si="58"/>
        <v>3.4456974999741163</v>
      </c>
      <c r="M164" s="122">
        <f t="shared" si="58"/>
        <v>3.0299696457686465</v>
      </c>
      <c r="N164" s="122">
        <f t="shared" si="58"/>
        <v>3.5366723661933972</v>
      </c>
      <c r="O164" s="122">
        <f t="shared" si="58"/>
        <v>2.9561885277778037</v>
      </c>
      <c r="P164" s="122">
        <f t="shared" si="58"/>
        <v>2.6843277966876635</v>
      </c>
      <c r="Q164" s="122">
        <f t="shared" si="58"/>
        <v>3.0772178756764941</v>
      </c>
      <c r="R164" s="122">
        <f t="shared" si="58"/>
        <v>3.777589281838357</v>
      </c>
      <c r="S164" s="122">
        <f t="shared" si="58"/>
        <v>3.8421703859114271</v>
      </c>
      <c r="T164" s="122">
        <f t="shared" si="58"/>
        <v>4.5481808606449512</v>
      </c>
      <c r="U164" s="122">
        <f t="shared" si="58"/>
        <v>5.5080791043842066</v>
      </c>
      <c r="V164" s="122">
        <f t="shared" si="58"/>
        <v>5.9582211159723286</v>
      </c>
      <c r="W164" s="122">
        <f t="shared" si="58"/>
        <v>6.1216466993627527</v>
      </c>
      <c r="DA164" s="130" t="s">
        <v>1724</v>
      </c>
    </row>
    <row r="165" spans="1:105" ht="12" customHeight="1" x14ac:dyDescent="0.25">
      <c r="A165" s="97" t="s">
        <v>53</v>
      </c>
      <c r="B165" s="98">
        <v>2.2457107776751615</v>
      </c>
      <c r="C165" s="98">
        <v>1.7972179673009085</v>
      </c>
      <c r="D165" s="98">
        <v>1.9172529943150614</v>
      </c>
      <c r="E165" s="98">
        <v>2.332296765831301</v>
      </c>
      <c r="F165" s="98">
        <v>2.1199205497200522</v>
      </c>
      <c r="G165" s="98">
        <v>2.5365031825930036</v>
      </c>
      <c r="H165" s="98">
        <v>3.3834345676925293</v>
      </c>
      <c r="I165" s="98">
        <v>3.6119233323904849</v>
      </c>
      <c r="J165" s="98">
        <v>3.6756773685265447</v>
      </c>
      <c r="K165" s="98">
        <v>3.5035013031688549</v>
      </c>
      <c r="L165" s="98">
        <v>3.4456974999741163</v>
      </c>
      <c r="M165" s="98">
        <v>3.0299696457686465</v>
      </c>
      <c r="N165" s="98">
        <v>3.5366723661933972</v>
      </c>
      <c r="O165" s="98">
        <v>2.9561885277778037</v>
      </c>
      <c r="P165" s="98">
        <v>2.6843277966876635</v>
      </c>
      <c r="Q165" s="98">
        <v>3.0772178756764941</v>
      </c>
      <c r="R165" s="98">
        <v>3.777589281838357</v>
      </c>
      <c r="S165" s="98">
        <v>3.8421703859114271</v>
      </c>
      <c r="T165" s="98">
        <v>4.5481808606449512</v>
      </c>
      <c r="U165" s="98">
        <v>5.5080791043842066</v>
      </c>
      <c r="V165" s="98">
        <v>5.9582211159723286</v>
      </c>
      <c r="W165" s="98">
        <v>6.1216466993627527</v>
      </c>
      <c r="DA165" s="63" t="s">
        <v>1725</v>
      </c>
    </row>
    <row r="166" spans="1:105" ht="12" customHeight="1" x14ac:dyDescent="0.25">
      <c r="A166" s="121" t="s">
        <v>55</v>
      </c>
      <c r="B166" s="122">
        <v>1.5967102130866324</v>
      </c>
      <c r="C166" s="122">
        <v>1.7176209661982873</v>
      </c>
      <c r="D166" s="122">
        <v>2.4028029163653906</v>
      </c>
      <c r="E166" s="122">
        <v>3.1276997673599922</v>
      </c>
      <c r="F166" s="122">
        <v>3.7895499924652634</v>
      </c>
      <c r="G166" s="122">
        <v>4.9238454068025641</v>
      </c>
      <c r="H166" s="122">
        <v>5.572856220793275</v>
      </c>
      <c r="I166" s="122">
        <v>6.0695407597817042</v>
      </c>
      <c r="J166" s="122">
        <v>5.8821317899630108</v>
      </c>
      <c r="K166" s="122">
        <v>6.0818620864175923</v>
      </c>
      <c r="L166" s="122">
        <v>5.3770111757451069</v>
      </c>
      <c r="M166" s="122">
        <v>5.5248901506071109</v>
      </c>
      <c r="N166" s="122">
        <v>4.9463060895269058</v>
      </c>
      <c r="O166" s="122">
        <v>4.4486904465677739</v>
      </c>
      <c r="P166" s="122">
        <v>4.7894351723244171</v>
      </c>
      <c r="Q166" s="122">
        <v>5.6339885419057154</v>
      </c>
      <c r="R166" s="122">
        <v>6.5409677327710813</v>
      </c>
      <c r="S166" s="122">
        <v>7.635388518032058</v>
      </c>
      <c r="T166" s="122">
        <v>8.0121967543075545</v>
      </c>
      <c r="U166" s="122">
        <v>8.9771767685020798</v>
      </c>
      <c r="V166" s="122">
        <v>10.384522726511653</v>
      </c>
      <c r="W166" s="122">
        <v>10.997077999369644</v>
      </c>
      <c r="DA166" s="130" t="s">
        <v>1726</v>
      </c>
    </row>
    <row r="167" spans="1:105" ht="12" customHeight="1" x14ac:dyDescent="0.25">
      <c r="A167" s="97" t="s">
        <v>124</v>
      </c>
      <c r="B167" s="98">
        <v>0.21012999369321692</v>
      </c>
      <c r="C167" s="98">
        <v>0.22614193325981916</v>
      </c>
      <c r="D167" s="98">
        <v>0.26037701006862518</v>
      </c>
      <c r="E167" s="98">
        <v>0.29222413604811459</v>
      </c>
      <c r="F167" s="98">
        <v>0.31839498987254422</v>
      </c>
      <c r="G167" s="98">
        <v>0.38151679019834689</v>
      </c>
      <c r="H167" s="98">
        <v>0.47554073891299442</v>
      </c>
      <c r="I167" s="98">
        <v>0.4747020044855208</v>
      </c>
      <c r="J167" s="98">
        <v>0.47392415616718414</v>
      </c>
      <c r="K167" s="98">
        <v>0.4708884110708168</v>
      </c>
      <c r="L167" s="98">
        <v>0.41291430129365658</v>
      </c>
      <c r="M167" s="98">
        <v>0.39325890654304507</v>
      </c>
      <c r="N167" s="98">
        <v>0.35328370512656615</v>
      </c>
      <c r="O167" s="98">
        <v>0.32194120726034392</v>
      </c>
      <c r="P167" s="98">
        <v>0.29479607343077679</v>
      </c>
      <c r="Q167" s="98">
        <v>0.33905963501369757</v>
      </c>
      <c r="R167" s="98">
        <v>0.36477452648735131</v>
      </c>
      <c r="S167" s="98">
        <v>0.38087638101308546</v>
      </c>
      <c r="T167" s="98">
        <v>0.38639685585896927</v>
      </c>
      <c r="U167" s="98">
        <v>0.4378593311969744</v>
      </c>
      <c r="V167" s="98">
        <v>0.45998898892864171</v>
      </c>
      <c r="W167" s="98">
        <v>0.56912056837869573</v>
      </c>
      <c r="DA167" s="63" t="s">
        <v>1727</v>
      </c>
    </row>
    <row r="168" spans="1:105" ht="12" customHeight="1" x14ac:dyDescent="0.25">
      <c r="A168" s="97" t="s">
        <v>123</v>
      </c>
      <c r="B168" s="98">
        <v>7.1821208205565031E-3</v>
      </c>
      <c r="C168" s="98">
        <v>9.6663453882120144E-3</v>
      </c>
      <c r="D168" s="98">
        <v>1.0386380178510894E-2</v>
      </c>
      <c r="E168" s="98">
        <v>1.0001618977753131E-2</v>
      </c>
      <c r="F168" s="98">
        <v>8.6205000795850466E-3</v>
      </c>
      <c r="G168" s="98">
        <v>7.1942834018694961E-3</v>
      </c>
      <c r="H168" s="98">
        <v>1.1185018753050287E-2</v>
      </c>
      <c r="I168" s="98">
        <v>1.1830022730729462E-2</v>
      </c>
      <c r="J168" s="98">
        <v>1.2842633162652899E-2</v>
      </c>
      <c r="K168" s="98">
        <v>1.2292706670176446E-2</v>
      </c>
      <c r="L168" s="98">
        <v>1.1693851502127154E-2</v>
      </c>
      <c r="M168" s="98">
        <v>1.0745213339106411E-2</v>
      </c>
      <c r="N168" s="98">
        <v>1.2304868364209494E-2</v>
      </c>
      <c r="O168" s="98">
        <v>4.5017488483134888E-2</v>
      </c>
      <c r="P168" s="98">
        <v>7.166985412594308E-2</v>
      </c>
      <c r="Q168" s="98">
        <v>6.5848399328969881E-2</v>
      </c>
      <c r="R168" s="98">
        <v>6.5751870130599521E-2</v>
      </c>
      <c r="S168" s="98">
        <v>6.4374698769298036E-2</v>
      </c>
      <c r="T168" s="98">
        <v>5.124013651267452E-2</v>
      </c>
      <c r="U168" s="98">
        <v>3.7783126847664245E-2</v>
      </c>
      <c r="V168" s="98">
        <v>3.2679675476013394E-2</v>
      </c>
      <c r="W168" s="98">
        <v>6.3720572145897894E-2</v>
      </c>
      <c r="DA168" s="63" t="s">
        <v>1728</v>
      </c>
    </row>
    <row r="169" spans="1:105" ht="12" customHeight="1" x14ac:dyDescent="0.25">
      <c r="A169" s="100" t="s">
        <v>50</v>
      </c>
      <c r="B169" s="101">
        <v>2.0019532158495326E-3</v>
      </c>
      <c r="C169" s="101">
        <v>2.6081728492091502E-3</v>
      </c>
      <c r="D169" s="101">
        <v>4.4018756353012244E-3</v>
      </c>
      <c r="E169" s="101">
        <v>4.8828560903026582E-3</v>
      </c>
      <c r="F169" s="101">
        <v>3.8068110889834072E-3</v>
      </c>
      <c r="G169" s="101">
        <v>3.5115095133669135E-3</v>
      </c>
      <c r="H169" s="101">
        <v>4.9095344228456709E-3</v>
      </c>
      <c r="I169" s="101">
        <v>4.3316971461546698E-3</v>
      </c>
      <c r="J169" s="101">
        <v>4.7123523902259778E-3</v>
      </c>
      <c r="K169" s="101">
        <v>4.4711279025188714E-3</v>
      </c>
      <c r="L169" s="101">
        <v>3.7944946460596201E-3</v>
      </c>
      <c r="M169" s="101">
        <v>3.4555642547054594E-3</v>
      </c>
      <c r="N169" s="101">
        <v>2.7558496530523755E-3</v>
      </c>
      <c r="O169" s="101">
        <v>6.4430320726898849E-3</v>
      </c>
      <c r="P169" s="101">
        <v>1.2015008633773938E-2</v>
      </c>
      <c r="Q169" s="101">
        <v>2.2597432988066324E-2</v>
      </c>
      <c r="R169" s="101">
        <v>2.6316161385668009E-2</v>
      </c>
      <c r="S169" s="101">
        <v>3.0497457282460446E-2</v>
      </c>
      <c r="T169" s="101">
        <v>1.6891360666171747E-2</v>
      </c>
      <c r="U169" s="101">
        <v>4.4894380393698452E-3</v>
      </c>
      <c r="V169" s="101">
        <v>2.9747822601617719E-3</v>
      </c>
      <c r="W169" s="101">
        <v>1.5300954492467069E-2</v>
      </c>
      <c r="DA169" s="131" t="s">
        <v>1729</v>
      </c>
    </row>
    <row r="170" spans="1:105" ht="12" customHeight="1" x14ac:dyDescent="0.25">
      <c r="A170" s="103" t="s">
        <v>52</v>
      </c>
      <c r="B170" s="104">
        <v>5.1801676047069705E-3</v>
      </c>
      <c r="C170" s="104">
        <v>7.0581725390028638E-3</v>
      </c>
      <c r="D170" s="104">
        <v>5.9845045432096698E-3</v>
      </c>
      <c r="E170" s="104">
        <v>5.1187628874504723E-3</v>
      </c>
      <c r="F170" s="104">
        <v>4.8136889906016389E-3</v>
      </c>
      <c r="G170" s="104">
        <v>3.6827738885025826E-3</v>
      </c>
      <c r="H170" s="104">
        <v>6.2754843302046167E-3</v>
      </c>
      <c r="I170" s="104">
        <v>7.4983255845747932E-3</v>
      </c>
      <c r="J170" s="104">
        <v>8.1302807724269212E-3</v>
      </c>
      <c r="K170" s="104">
        <v>7.8215787676575738E-3</v>
      </c>
      <c r="L170" s="104">
        <v>7.8993568560675343E-3</v>
      </c>
      <c r="M170" s="104">
        <v>7.289649084400952E-3</v>
      </c>
      <c r="N170" s="104">
        <v>9.5490187111571187E-3</v>
      </c>
      <c r="O170" s="104">
        <v>3.8574456410445004E-2</v>
      </c>
      <c r="P170" s="104">
        <v>5.9654845492169137E-2</v>
      </c>
      <c r="Q170" s="104">
        <v>4.3250966340903557E-2</v>
      </c>
      <c r="R170" s="104">
        <v>3.9435708744931519E-2</v>
      </c>
      <c r="S170" s="104">
        <v>3.3877241486837593E-2</v>
      </c>
      <c r="T170" s="104">
        <v>3.4348775846502769E-2</v>
      </c>
      <c r="U170" s="104">
        <v>3.3293688808294399E-2</v>
      </c>
      <c r="V170" s="104">
        <v>2.9704893215851621E-2</v>
      </c>
      <c r="W170" s="104">
        <v>4.8419617653430828E-2</v>
      </c>
      <c r="DA170" s="132" t="s">
        <v>1730</v>
      </c>
    </row>
    <row r="171" spans="1:105" ht="12" customHeight="1" x14ac:dyDescent="0.25">
      <c r="A171" s="106" t="s">
        <v>122</v>
      </c>
      <c r="B171" s="101">
        <v>6.2220363581073045E-3</v>
      </c>
      <c r="C171" s="101">
        <v>1.0697442215332165E-2</v>
      </c>
      <c r="D171" s="101">
        <v>1.0757289872241654E-2</v>
      </c>
      <c r="E171" s="101">
        <v>1.0296768322579246E-2</v>
      </c>
      <c r="F171" s="101">
        <v>9.5905874842261967E-3</v>
      </c>
      <c r="G171" s="101">
        <v>8.6362004004236128E-3</v>
      </c>
      <c r="H171" s="101">
        <v>2.1966409217969801E-2</v>
      </c>
      <c r="I171" s="101">
        <v>2.2446269852388807E-2</v>
      </c>
      <c r="J171" s="101">
        <v>1.9811328049259849E-2</v>
      </c>
      <c r="K171" s="101">
        <v>1.698061318490365E-2</v>
      </c>
      <c r="L171" s="101">
        <v>1.5507827808196741E-2</v>
      </c>
      <c r="M171" s="101">
        <v>1.3768283260355015E-2</v>
      </c>
      <c r="N171" s="101">
        <v>1.041309804100992E-2</v>
      </c>
      <c r="O171" s="101">
        <v>0.1457550585508722</v>
      </c>
      <c r="P171" s="101">
        <v>0.27122449260055354</v>
      </c>
      <c r="Q171" s="101">
        <v>0.27715776865365349</v>
      </c>
      <c r="R171" s="101">
        <v>0.28004027324963332</v>
      </c>
      <c r="S171" s="101">
        <v>0.27496259279066843</v>
      </c>
      <c r="T171" s="101">
        <v>0.2394307151926649</v>
      </c>
      <c r="U171" s="101">
        <v>0.241277008279523</v>
      </c>
      <c r="V171" s="101">
        <v>0.19089234572372915</v>
      </c>
      <c r="W171" s="101">
        <v>0.15177611254771847</v>
      </c>
      <c r="DA171" s="131" t="s">
        <v>1731</v>
      </c>
    </row>
    <row r="172" spans="1:105" ht="12" customHeight="1" x14ac:dyDescent="0.25">
      <c r="A172" s="107" t="s">
        <v>121</v>
      </c>
      <c r="B172" s="104">
        <v>1.3731760622147517</v>
      </c>
      <c r="C172" s="104">
        <v>1.4711152453349239</v>
      </c>
      <c r="D172" s="104">
        <v>2.1212822362460129</v>
      </c>
      <c r="E172" s="104">
        <v>2.8151772440115455</v>
      </c>
      <c r="F172" s="104">
        <v>3.4529439150289081</v>
      </c>
      <c r="G172" s="104">
        <v>4.5264981328019243</v>
      </c>
      <c r="H172" s="104">
        <v>5.0641640539092601</v>
      </c>
      <c r="I172" s="104">
        <v>5.5605624627130652</v>
      </c>
      <c r="J172" s="104">
        <v>5.3755536725839139</v>
      </c>
      <c r="K172" s="104">
        <v>5.5817003554916953</v>
      </c>
      <c r="L172" s="104">
        <v>4.9368951951411262</v>
      </c>
      <c r="M172" s="104">
        <v>5.1071177474646046</v>
      </c>
      <c r="N172" s="104">
        <v>4.5703044179951204</v>
      </c>
      <c r="O172" s="104">
        <v>3.9359766922734227</v>
      </c>
      <c r="P172" s="104">
        <v>4.1517447521671436</v>
      </c>
      <c r="Q172" s="104">
        <v>4.9519227389093947</v>
      </c>
      <c r="R172" s="104">
        <v>5.8304010629034977</v>
      </c>
      <c r="S172" s="104">
        <v>6.9151748454590063</v>
      </c>
      <c r="T172" s="104">
        <v>7.3351290467432451</v>
      </c>
      <c r="U172" s="104">
        <v>8.2602573021779175</v>
      </c>
      <c r="V172" s="104">
        <v>9.7009617163832687</v>
      </c>
      <c r="W172" s="104">
        <v>10.212460746297332</v>
      </c>
      <c r="DA172" s="132" t="s">
        <v>1732</v>
      </c>
    </row>
    <row r="173" spans="1:105" ht="12" customHeight="1" x14ac:dyDescent="0.25">
      <c r="A173" s="108" t="s">
        <v>53</v>
      </c>
      <c r="B173" s="98">
        <v>0.36004161378905941</v>
      </c>
      <c r="C173" s="98">
        <v>0.35164016959766253</v>
      </c>
      <c r="D173" s="98">
        <v>0.70702420263646126</v>
      </c>
      <c r="E173" s="98">
        <v>1.12869919796531</v>
      </c>
      <c r="F173" s="98">
        <v>1.3308532023405601</v>
      </c>
      <c r="G173" s="98">
        <v>2.0197503873447507</v>
      </c>
      <c r="H173" s="98">
        <v>2.0865637401742374</v>
      </c>
      <c r="I173" s="98">
        <v>1.9675600661497432</v>
      </c>
      <c r="J173" s="98">
        <v>1.8393783196352149</v>
      </c>
      <c r="K173" s="98">
        <v>1.905798937001014</v>
      </c>
      <c r="L173" s="98">
        <v>1.5257191919656403</v>
      </c>
      <c r="M173" s="98">
        <v>1.5916205404955179</v>
      </c>
      <c r="N173" s="98">
        <v>1.0716027847564755</v>
      </c>
      <c r="O173" s="98">
        <v>0.2500545328495839</v>
      </c>
      <c r="P173" s="98">
        <v>0.10298448951273449</v>
      </c>
      <c r="Q173" s="98">
        <v>0.37596630312027401</v>
      </c>
      <c r="R173" s="98">
        <v>0.63168924247336478</v>
      </c>
      <c r="S173" s="98">
        <v>1.1871615926601802</v>
      </c>
      <c r="T173" s="98">
        <v>0.99210527669132864</v>
      </c>
      <c r="U173" s="98">
        <v>0.89675656226437939</v>
      </c>
      <c r="V173" s="98">
        <v>1.2874743942560165</v>
      </c>
      <c r="W173" s="98">
        <v>1.4027126400240002</v>
      </c>
      <c r="DA173" s="63" t="s">
        <v>1733</v>
      </c>
    </row>
    <row r="174" spans="1:105" ht="12" customHeight="1" x14ac:dyDescent="0.25">
      <c r="A174" s="115" t="s">
        <v>52</v>
      </c>
      <c r="B174" s="33">
        <v>1.0131344484256923</v>
      </c>
      <c r="C174" s="33">
        <v>1.1194750757372613</v>
      </c>
      <c r="D174" s="33">
        <v>1.4142580336095514</v>
      </c>
      <c r="E174" s="33">
        <v>1.6864780460462354</v>
      </c>
      <c r="F174" s="33">
        <v>2.1220907126883479</v>
      </c>
      <c r="G174" s="33">
        <v>2.5067477454571736</v>
      </c>
      <c r="H174" s="33">
        <v>2.9776003137350227</v>
      </c>
      <c r="I174" s="33">
        <v>3.593002396563322</v>
      </c>
      <c r="J174" s="33">
        <v>3.5361753529486988</v>
      </c>
      <c r="K174" s="33">
        <v>3.6759014184906813</v>
      </c>
      <c r="L174" s="33">
        <v>3.4111760031754854</v>
      </c>
      <c r="M174" s="33">
        <v>3.5154972069690871</v>
      </c>
      <c r="N174" s="33">
        <v>3.4987016332386447</v>
      </c>
      <c r="O174" s="33">
        <v>3.6859221594238387</v>
      </c>
      <c r="P174" s="33">
        <v>4.048760262654409</v>
      </c>
      <c r="Q174" s="33">
        <v>4.5759564357891209</v>
      </c>
      <c r="R174" s="33">
        <v>5.198711820430133</v>
      </c>
      <c r="S174" s="33">
        <v>5.7280132527988261</v>
      </c>
      <c r="T174" s="33">
        <v>6.3430237700519161</v>
      </c>
      <c r="U174" s="33">
        <v>7.3635007399135386</v>
      </c>
      <c r="V174" s="33">
        <v>8.4134873221272528</v>
      </c>
      <c r="W174" s="33">
        <v>8.8097481062733323</v>
      </c>
      <c r="DA174" s="60" t="s">
        <v>1734</v>
      </c>
    </row>
    <row r="175" spans="1:105" ht="12" customHeight="1" x14ac:dyDescent="0.25">
      <c r="A175" s="121" t="s">
        <v>54</v>
      </c>
      <c r="B175" s="122">
        <v>0.7331614249855658</v>
      </c>
      <c r="C175" s="122">
        <v>0.88556699340183043</v>
      </c>
      <c r="D175" s="122">
        <v>1.1104519834068181</v>
      </c>
      <c r="E175" s="122">
        <v>1.3268479761620198</v>
      </c>
      <c r="F175" s="122">
        <v>1.5950914943720327</v>
      </c>
      <c r="G175" s="122">
        <v>1.7789980950667055</v>
      </c>
      <c r="H175" s="122">
        <v>1.8776388323896014</v>
      </c>
      <c r="I175" s="122">
        <v>1.8502190678450459</v>
      </c>
      <c r="J175" s="122">
        <v>1.7058835993931005</v>
      </c>
      <c r="K175" s="122">
        <v>1.7671175001559534</v>
      </c>
      <c r="L175" s="122">
        <v>1.5548337669677466</v>
      </c>
      <c r="M175" s="122">
        <v>1.6815089011303064</v>
      </c>
      <c r="N175" s="122">
        <v>1.4814646362455617</v>
      </c>
      <c r="O175" s="122">
        <v>1.5890614733929822</v>
      </c>
      <c r="P175" s="122">
        <v>1.862429152380491</v>
      </c>
      <c r="Q175" s="122">
        <v>2.0166594392330666</v>
      </c>
      <c r="R175" s="122">
        <v>2.2263100017847433</v>
      </c>
      <c r="S175" s="122">
        <v>2.5379662337739619</v>
      </c>
      <c r="T175" s="122">
        <v>2.6263341768346216</v>
      </c>
      <c r="U175" s="122">
        <v>3.4535772800876776</v>
      </c>
      <c r="V175" s="122">
        <v>3.9366146724059425</v>
      </c>
      <c r="W175" s="122">
        <v>4.0646317101454255</v>
      </c>
      <c r="DA175" s="130" t="s">
        <v>1735</v>
      </c>
    </row>
    <row r="176" spans="1:105" ht="12" customHeight="1" x14ac:dyDescent="0.25">
      <c r="A176" s="97" t="s">
        <v>50</v>
      </c>
      <c r="B176" s="98">
        <v>0.57508945986720306</v>
      </c>
      <c r="C176" s="98">
        <v>0.63927025856800757</v>
      </c>
      <c r="D176" s="98">
        <v>0.76832458120916358</v>
      </c>
      <c r="E176" s="98">
        <v>0.93080181178562149</v>
      </c>
      <c r="F176" s="98">
        <v>1.0915800338177652</v>
      </c>
      <c r="G176" s="98">
        <v>1.2109300120867996</v>
      </c>
      <c r="H176" s="98">
        <v>1.2724749388019865</v>
      </c>
      <c r="I176" s="98">
        <v>1.3027691427451995</v>
      </c>
      <c r="J176" s="98">
        <v>1.20382533541821</v>
      </c>
      <c r="K176" s="98">
        <v>1.2173621430107084</v>
      </c>
      <c r="L176" s="98">
        <v>1.0801413144636181</v>
      </c>
      <c r="M176" s="98">
        <v>1.1405679341531136</v>
      </c>
      <c r="N176" s="98">
        <v>1.0865227940747957</v>
      </c>
      <c r="O176" s="98">
        <v>1.1058327691814629</v>
      </c>
      <c r="P176" s="98">
        <v>1.1469397777932746</v>
      </c>
      <c r="Q176" s="98">
        <v>1.2966287476134024</v>
      </c>
      <c r="R176" s="98">
        <v>1.4307734762621978</v>
      </c>
      <c r="S176" s="98">
        <v>1.5657593134474221</v>
      </c>
      <c r="T176" s="98">
        <v>1.7036453759213566</v>
      </c>
      <c r="U176" s="98">
        <v>2.1535281368862083</v>
      </c>
      <c r="V176" s="98">
        <v>2.2583377301052172</v>
      </c>
      <c r="W176" s="98">
        <v>2.4361761127851254</v>
      </c>
      <c r="DA176" s="63" t="s">
        <v>1736</v>
      </c>
    </row>
    <row r="177" spans="1:105" ht="12" customHeight="1" x14ac:dyDescent="0.25">
      <c r="A177" s="109" t="s">
        <v>120</v>
      </c>
      <c r="B177" s="33">
        <v>0.15807196511836277</v>
      </c>
      <c r="C177" s="33">
        <v>0.24629673483382289</v>
      </c>
      <c r="D177" s="33">
        <v>0.34212740219765447</v>
      </c>
      <c r="E177" s="33">
        <v>0.39604616437639822</v>
      </c>
      <c r="F177" s="33">
        <v>0.50351146055426754</v>
      </c>
      <c r="G177" s="33">
        <v>0.56806808297990585</v>
      </c>
      <c r="H177" s="33">
        <v>0.6051638935876148</v>
      </c>
      <c r="I177" s="33">
        <v>0.54744992509984636</v>
      </c>
      <c r="J177" s="33">
        <v>0.5020582639748904</v>
      </c>
      <c r="K177" s="33">
        <v>0.54975535714524482</v>
      </c>
      <c r="L177" s="33">
        <v>0.47469245250412845</v>
      </c>
      <c r="M177" s="33">
        <v>0.54094096697719274</v>
      </c>
      <c r="N177" s="33">
        <v>0.394941842170766</v>
      </c>
      <c r="O177" s="33">
        <v>0.48322870421151931</v>
      </c>
      <c r="P177" s="33">
        <v>0.71548937458721629</v>
      </c>
      <c r="Q177" s="33">
        <v>0.72003069161966415</v>
      </c>
      <c r="R177" s="33">
        <v>0.7955365255225455</v>
      </c>
      <c r="S177" s="33">
        <v>0.97220692032653999</v>
      </c>
      <c r="T177" s="33">
        <v>0.92268880091326499</v>
      </c>
      <c r="U177" s="33">
        <v>1.3000491432014691</v>
      </c>
      <c r="V177" s="33">
        <v>1.6782769423007253</v>
      </c>
      <c r="W177" s="33">
        <v>1.6284555973603003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36.826615644856339</v>
      </c>
      <c r="C24" s="117">
        <f t="shared" si="7"/>
        <v>35.749027075863985</v>
      </c>
      <c r="D24" s="117">
        <f t="shared" si="7"/>
        <v>37.548500125678906</v>
      </c>
      <c r="E24" s="117">
        <f t="shared" si="7"/>
        <v>42.311336543331223</v>
      </c>
      <c r="F24" s="117">
        <f t="shared" si="7"/>
        <v>41.882044486029642</v>
      </c>
      <c r="G24" s="117">
        <f t="shared" si="7"/>
        <v>41.701848947948108</v>
      </c>
      <c r="H24" s="117">
        <f t="shared" si="7"/>
        <v>33.008786542954518</v>
      </c>
      <c r="I24" s="117">
        <f t="shared" si="7"/>
        <v>36.284454972978459</v>
      </c>
      <c r="J24" s="117">
        <f t="shared" si="7"/>
        <v>35.855358934800911</v>
      </c>
      <c r="K24" s="117">
        <f t="shared" si="7"/>
        <v>36.732566250638939</v>
      </c>
      <c r="L24" s="117">
        <f t="shared" si="7"/>
        <v>39.156445440853943</v>
      </c>
      <c r="M24" s="117">
        <f t="shared" si="7"/>
        <v>40.464048935780589</v>
      </c>
      <c r="N24" s="117">
        <f t="shared" si="7"/>
        <v>44.553904720717007</v>
      </c>
      <c r="O24" s="117">
        <f t="shared" si="7"/>
        <v>39.701303406562943</v>
      </c>
      <c r="P24" s="117">
        <f t="shared" si="7"/>
        <v>37.995076888624631</v>
      </c>
      <c r="Q24" s="117">
        <f t="shared" si="7"/>
        <v>40.653806317103168</v>
      </c>
      <c r="R24" s="117">
        <f t="shared" ref="R24:V24" si="8">R25+R28+R30+R39</f>
        <v>42.344182589998915</v>
      </c>
      <c r="S24" s="117">
        <f t="shared" si="8"/>
        <v>36.658742541761065</v>
      </c>
      <c r="T24" s="117">
        <f t="shared" si="8"/>
        <v>30.91213077424333</v>
      </c>
      <c r="U24" s="117">
        <f t="shared" si="8"/>
        <v>29.284049546130834</v>
      </c>
      <c r="V24" s="117">
        <f t="shared" si="8"/>
        <v>28.577058304972468</v>
      </c>
      <c r="W24" s="117">
        <f t="shared" ref="W24" si="9">W25+W28+W30+W39</f>
        <v>30.907774769175916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14.747599220916133</v>
      </c>
      <c r="C25" s="122">
        <f t="shared" si="10"/>
        <v>14.949812843850639</v>
      </c>
      <c r="D25" s="122">
        <f t="shared" si="10"/>
        <v>15.591628640636472</v>
      </c>
      <c r="E25" s="122">
        <f t="shared" si="10"/>
        <v>17.190147370293104</v>
      </c>
      <c r="F25" s="122">
        <f t="shared" si="10"/>
        <v>16.46936368315539</v>
      </c>
      <c r="G25" s="122">
        <f t="shared" si="10"/>
        <v>15.511795972396587</v>
      </c>
      <c r="H25" s="122">
        <f t="shared" si="10"/>
        <v>8.4171601675002581</v>
      </c>
      <c r="I25" s="122">
        <f t="shared" si="10"/>
        <v>8.564137973140129</v>
      </c>
      <c r="J25" s="122">
        <f t="shared" si="10"/>
        <v>7.8839946601636601</v>
      </c>
      <c r="K25" s="122">
        <f t="shared" si="10"/>
        <v>8.9108689534000707</v>
      </c>
      <c r="L25" s="122">
        <f t="shared" si="10"/>
        <v>8.2692072651341793</v>
      </c>
      <c r="M25" s="122">
        <f t="shared" si="10"/>
        <v>10.048434255315838</v>
      </c>
      <c r="N25" s="122">
        <f t="shared" si="10"/>
        <v>9.9798938518061906</v>
      </c>
      <c r="O25" s="122">
        <f t="shared" si="10"/>
        <v>8.4194441692713315</v>
      </c>
      <c r="P25" s="122">
        <f t="shared" si="10"/>
        <v>7.6079516965648502</v>
      </c>
      <c r="Q25" s="122">
        <f t="shared" si="10"/>
        <v>9.0095997843169169</v>
      </c>
      <c r="R25" s="122">
        <f t="shared" ref="R25:V25" si="11">SUM(R26:R27)</f>
        <v>9.655589221012379</v>
      </c>
      <c r="S25" s="122">
        <f t="shared" si="11"/>
        <v>8.2853682410753322</v>
      </c>
      <c r="T25" s="122">
        <f t="shared" si="11"/>
        <v>6.1688458202644005</v>
      </c>
      <c r="U25" s="122">
        <f t="shared" si="11"/>
        <v>7.4030602762875404</v>
      </c>
      <c r="V25" s="122">
        <f t="shared" si="11"/>
        <v>7.6732066476962872</v>
      </c>
      <c r="W25" s="122">
        <f t="shared" ref="W25" si="12">SUM(W26:W27)</f>
        <v>8.424377581558792</v>
      </c>
      <c r="DA25" s="130" t="s">
        <v>1760</v>
      </c>
    </row>
    <row r="26" spans="1:105" ht="12" customHeight="1" x14ac:dyDescent="0.25">
      <c r="A26" s="97" t="s">
        <v>74</v>
      </c>
      <c r="B26" s="98">
        <v>14.618887474919891</v>
      </c>
      <c r="C26" s="98">
        <v>14.796100565483206</v>
      </c>
      <c r="D26" s="98">
        <v>15.41895900357491</v>
      </c>
      <c r="E26" s="98">
        <v>17.010405194361709</v>
      </c>
      <c r="F26" s="98">
        <v>16.282409003666025</v>
      </c>
      <c r="G26" s="98">
        <v>15.338806198351923</v>
      </c>
      <c r="H26" s="98">
        <v>8.3327514480883504</v>
      </c>
      <c r="I26" s="98">
        <v>8.4874540858915921</v>
      </c>
      <c r="J26" s="98">
        <v>7.8180743682810689</v>
      </c>
      <c r="K26" s="98">
        <v>8.8324357478500382</v>
      </c>
      <c r="L26" s="98">
        <v>8.1994543801096071</v>
      </c>
      <c r="M26" s="98">
        <v>9.9518171208909472</v>
      </c>
      <c r="N26" s="98">
        <v>9.9054216999468672</v>
      </c>
      <c r="O26" s="98">
        <v>8.3462843861673619</v>
      </c>
      <c r="P26" s="98">
        <v>7.5235707745116933</v>
      </c>
      <c r="Q26" s="98">
        <v>8.9192336907238392</v>
      </c>
      <c r="R26" s="98">
        <v>9.5593170955127622</v>
      </c>
      <c r="S26" s="98">
        <v>8.1937954943764968</v>
      </c>
      <c r="T26" s="98">
        <v>6.1078810928215734</v>
      </c>
      <c r="U26" s="98">
        <v>7.3301203969720268</v>
      </c>
      <c r="V26" s="98">
        <v>7.5977546756665273</v>
      </c>
      <c r="W26" s="98">
        <v>8.3416137383124536</v>
      </c>
      <c r="DA26" s="63" t="s">
        <v>1761</v>
      </c>
    </row>
    <row r="27" spans="1:105" ht="12" customHeight="1" x14ac:dyDescent="0.25">
      <c r="A27" s="97" t="s">
        <v>53</v>
      </c>
      <c r="B27" s="98">
        <v>0.12871174599624163</v>
      </c>
      <c r="C27" s="98">
        <v>0.15371227836743306</v>
      </c>
      <c r="D27" s="98">
        <v>0.17266963706156102</v>
      </c>
      <c r="E27" s="98">
        <v>0.17974217593139388</v>
      </c>
      <c r="F27" s="98">
        <v>0.18695467948936384</v>
      </c>
      <c r="G27" s="98">
        <v>0.17298977404466395</v>
      </c>
      <c r="H27" s="98">
        <v>8.4408719411908112E-2</v>
      </c>
      <c r="I27" s="98">
        <v>7.6683887248537461E-2</v>
      </c>
      <c r="J27" s="98">
        <v>6.5920291882591478E-2</v>
      </c>
      <c r="K27" s="98">
        <v>7.8433205550032942E-2</v>
      </c>
      <c r="L27" s="98">
        <v>6.9752885024571276E-2</v>
      </c>
      <c r="M27" s="98">
        <v>9.6617134424890949E-2</v>
      </c>
      <c r="N27" s="98">
        <v>7.4472151859323446E-2</v>
      </c>
      <c r="O27" s="98">
        <v>7.3159783103968923E-2</v>
      </c>
      <c r="P27" s="98">
        <v>8.4380922053157226E-2</v>
      </c>
      <c r="Q27" s="98">
        <v>9.0366093593077054E-2</v>
      </c>
      <c r="R27" s="98">
        <v>9.6272125499617445E-2</v>
      </c>
      <c r="S27" s="98">
        <v>9.1572746698835666E-2</v>
      </c>
      <c r="T27" s="98">
        <v>6.096472744282691E-2</v>
      </c>
      <c r="U27" s="98">
        <v>7.2939879315513684E-2</v>
      </c>
      <c r="V27" s="98">
        <v>7.5451972029760367E-2</v>
      </c>
      <c r="W27" s="98">
        <v>8.27638432463393E-2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10.01703931659962</v>
      </c>
      <c r="C28" s="122">
        <f t="shared" si="13"/>
        <v>9.0513821784759863</v>
      </c>
      <c r="D28" s="122">
        <f t="shared" si="13"/>
        <v>9.0788205655304868</v>
      </c>
      <c r="E28" s="122">
        <f t="shared" si="13"/>
        <v>11.308343767285757</v>
      </c>
      <c r="F28" s="122">
        <f t="shared" si="13"/>
        <v>10.848485351829067</v>
      </c>
      <c r="G28" s="122">
        <f t="shared" si="13"/>
        <v>11.280492846968697</v>
      </c>
      <c r="H28" s="122">
        <f t="shared" si="13"/>
        <v>12.383410140294547</v>
      </c>
      <c r="I28" s="122">
        <f t="shared" si="13"/>
        <v>14.97953887293505</v>
      </c>
      <c r="J28" s="122">
        <f t="shared" si="13"/>
        <v>16.030685989875128</v>
      </c>
      <c r="K28" s="122">
        <f t="shared" si="13"/>
        <v>15.75070358075482</v>
      </c>
      <c r="L28" s="122">
        <f t="shared" si="13"/>
        <v>18.063276951572885</v>
      </c>
      <c r="M28" s="122">
        <f t="shared" si="13"/>
        <v>16.646627474075835</v>
      </c>
      <c r="N28" s="122">
        <f t="shared" si="13"/>
        <v>21.215098270751675</v>
      </c>
      <c r="O28" s="122">
        <f t="shared" si="13"/>
        <v>18.537291063356978</v>
      </c>
      <c r="P28" s="122">
        <f t="shared" si="13"/>
        <v>17.502118309726463</v>
      </c>
      <c r="Q28" s="122">
        <f t="shared" si="13"/>
        <v>18.945454995881697</v>
      </c>
      <c r="R28" s="122">
        <f t="shared" si="13"/>
        <v>20.459774226661519</v>
      </c>
      <c r="S28" s="122">
        <f t="shared" si="13"/>
        <v>17.124286453571212</v>
      </c>
      <c r="T28" s="122">
        <f t="shared" si="13"/>
        <v>15.453962270376508</v>
      </c>
      <c r="U28" s="122">
        <f t="shared" si="13"/>
        <v>12.986146042104188</v>
      </c>
      <c r="V28" s="122">
        <f t="shared" si="13"/>
        <v>11.815970347547639</v>
      </c>
      <c r="W28" s="122">
        <f t="shared" si="13"/>
        <v>12.73373210975495</v>
      </c>
      <c r="DA28" s="130" t="s">
        <v>1763</v>
      </c>
    </row>
    <row r="29" spans="1:105" ht="12" customHeight="1" x14ac:dyDescent="0.25">
      <c r="A29" s="97" t="s">
        <v>53</v>
      </c>
      <c r="B29" s="98">
        <v>10.01703931659962</v>
      </c>
      <c r="C29" s="98">
        <v>9.0513821784759863</v>
      </c>
      <c r="D29" s="98">
        <v>9.0788205655304868</v>
      </c>
      <c r="E29" s="98">
        <v>11.308343767285757</v>
      </c>
      <c r="F29" s="98">
        <v>10.848485351829067</v>
      </c>
      <c r="G29" s="98">
        <v>11.280492846968697</v>
      </c>
      <c r="H29" s="98">
        <v>12.383410140294547</v>
      </c>
      <c r="I29" s="98">
        <v>14.97953887293505</v>
      </c>
      <c r="J29" s="98">
        <v>16.030685989875128</v>
      </c>
      <c r="K29" s="98">
        <v>15.75070358075482</v>
      </c>
      <c r="L29" s="98">
        <v>18.063276951572885</v>
      </c>
      <c r="M29" s="98">
        <v>16.646627474075835</v>
      </c>
      <c r="N29" s="98">
        <v>21.215098270751675</v>
      </c>
      <c r="O29" s="98">
        <v>18.537291063356978</v>
      </c>
      <c r="P29" s="98">
        <v>17.502118309726463</v>
      </c>
      <c r="Q29" s="98">
        <v>18.945454995881697</v>
      </c>
      <c r="R29" s="98">
        <v>20.459774226661519</v>
      </c>
      <c r="S29" s="98">
        <v>17.124286453571212</v>
      </c>
      <c r="T29" s="98">
        <v>15.453962270376508</v>
      </c>
      <c r="U29" s="98">
        <v>12.986146042104188</v>
      </c>
      <c r="V29" s="98">
        <v>11.815970347547639</v>
      </c>
      <c r="W29" s="98">
        <v>12.73373210975495</v>
      </c>
      <c r="DA29" s="63" t="s">
        <v>1764</v>
      </c>
    </row>
    <row r="30" spans="1:105" ht="12" customHeight="1" x14ac:dyDescent="0.25">
      <c r="A30" s="121" t="s">
        <v>55</v>
      </c>
      <c r="B30" s="122">
        <v>9.0345795354020151</v>
      </c>
      <c r="C30" s="122">
        <v>8.5189868331781238</v>
      </c>
      <c r="D30" s="122">
        <v>9.4859928899257735</v>
      </c>
      <c r="E30" s="122">
        <v>10.31241690955158</v>
      </c>
      <c r="F30" s="122">
        <v>10.920747781554622</v>
      </c>
      <c r="G30" s="122">
        <v>11.496987658771545</v>
      </c>
      <c r="H30" s="122">
        <v>9.5935523155167317</v>
      </c>
      <c r="I30" s="122">
        <v>10.316007782933671</v>
      </c>
      <c r="J30" s="122">
        <v>9.7669240360009688</v>
      </c>
      <c r="K30" s="122">
        <v>9.8617047378647644</v>
      </c>
      <c r="L30" s="122">
        <v>10.521516181529673</v>
      </c>
      <c r="M30" s="122">
        <v>11.178878711485611</v>
      </c>
      <c r="N30" s="122">
        <v>10.996688683717226</v>
      </c>
      <c r="O30" s="122">
        <v>10.263660667731402</v>
      </c>
      <c r="P30" s="122">
        <v>10.185229882007381</v>
      </c>
      <c r="Q30" s="122">
        <v>10.178991828889984</v>
      </c>
      <c r="R30" s="122">
        <v>9.8790642051853048</v>
      </c>
      <c r="S30" s="122">
        <v>9.077208133618031</v>
      </c>
      <c r="T30" s="122">
        <v>7.5472859919598099</v>
      </c>
      <c r="U30" s="122">
        <v>7.0031163063364454</v>
      </c>
      <c r="V30" s="122">
        <v>7.1299773652202854</v>
      </c>
      <c r="W30" s="122">
        <v>7.6852237367891361</v>
      </c>
      <c r="DA30" s="130" t="s">
        <v>1765</v>
      </c>
    </row>
    <row r="31" spans="1:105" ht="12" customHeight="1" x14ac:dyDescent="0.25">
      <c r="A31" s="97" t="s">
        <v>141</v>
      </c>
      <c r="B31" s="98">
        <v>0.61690933358646505</v>
      </c>
      <c r="C31" s="98">
        <v>0.5913871870558286</v>
      </c>
      <c r="D31" s="98">
        <v>0.60056139651010765</v>
      </c>
      <c r="E31" s="98">
        <v>0.59783270589030491</v>
      </c>
      <c r="F31" s="98">
        <v>0.5664605212092072</v>
      </c>
      <c r="G31" s="98">
        <v>0.55935912038406943</v>
      </c>
      <c r="H31" s="98">
        <v>0.44928597171925055</v>
      </c>
      <c r="I31" s="98">
        <v>0.41048677821392476</v>
      </c>
      <c r="J31" s="98">
        <v>0.39488902504808981</v>
      </c>
      <c r="K31" s="98">
        <v>0.37568620311352913</v>
      </c>
      <c r="L31" s="98">
        <v>0.3843590045589429</v>
      </c>
      <c r="M31" s="98">
        <v>0.38747298783306705</v>
      </c>
      <c r="N31" s="98">
        <v>0.38633689614332228</v>
      </c>
      <c r="O31" s="98">
        <v>0.37577853169937997</v>
      </c>
      <c r="P31" s="98">
        <v>0.40664978193616597</v>
      </c>
      <c r="Q31" s="98">
        <v>0.36241157198407009</v>
      </c>
      <c r="R31" s="98">
        <v>0.33937839066296371</v>
      </c>
      <c r="S31" s="98">
        <v>0.29463738088238456</v>
      </c>
      <c r="T31" s="98">
        <v>0.23562606318746657</v>
      </c>
      <c r="U31" s="98">
        <v>0.21784559321159944</v>
      </c>
      <c r="V31" s="98">
        <v>0.20870097542887925</v>
      </c>
      <c r="W31" s="98">
        <v>0.26334503158317774</v>
      </c>
      <c r="DA31" s="63" t="s">
        <v>1766</v>
      </c>
    </row>
    <row r="32" spans="1:105" ht="12" customHeight="1" x14ac:dyDescent="0.25">
      <c r="A32" s="97" t="s">
        <v>140</v>
      </c>
      <c r="B32" s="98">
        <v>4.240729925059869E-2</v>
      </c>
      <c r="C32" s="98">
        <v>4.6002800951578979E-2</v>
      </c>
      <c r="D32" s="98">
        <v>4.2337292959353276E-2</v>
      </c>
      <c r="E32" s="98">
        <v>3.7199731323689526E-2</v>
      </c>
      <c r="F32" s="98">
        <v>3.0055480729524041E-2</v>
      </c>
      <c r="G32" s="98">
        <v>2.4015106993679387E-2</v>
      </c>
      <c r="H32" s="98">
        <v>1.6864173214789717E-2</v>
      </c>
      <c r="I32" s="98">
        <v>1.5343255082468114E-2</v>
      </c>
      <c r="J32" s="98">
        <v>1.5686594071522151E-2</v>
      </c>
      <c r="K32" s="98">
        <v>1.4619087246073425E-2</v>
      </c>
      <c r="L32" s="98">
        <v>1.8281842667133147E-2</v>
      </c>
      <c r="M32" s="98">
        <v>1.807858103364408E-2</v>
      </c>
      <c r="N32" s="98">
        <v>2.6456525428737349E-2</v>
      </c>
      <c r="O32" s="98">
        <v>7.8212769892290493E-2</v>
      </c>
      <c r="P32" s="98">
        <v>0.10303802378778953</v>
      </c>
      <c r="Q32" s="98">
        <v>8.5905372505012845E-2</v>
      </c>
      <c r="R32" s="98">
        <v>7.9606196655596276E-2</v>
      </c>
      <c r="S32" s="98">
        <v>7.2005994515996374E-2</v>
      </c>
      <c r="T32" s="98">
        <v>6.0792394898192187E-2</v>
      </c>
      <c r="U32" s="98">
        <v>4.6228210064454739E-2</v>
      </c>
      <c r="V32" s="98">
        <v>3.2251925017177351E-2</v>
      </c>
      <c r="W32" s="98">
        <v>5.2806795518760899E-2</v>
      </c>
      <c r="DA32" s="63" t="s">
        <v>1767</v>
      </c>
    </row>
    <row r="33" spans="1:105" ht="12" customHeight="1" x14ac:dyDescent="0.25">
      <c r="A33" s="100" t="s">
        <v>50</v>
      </c>
      <c r="B33" s="101">
        <v>5.8583389284995058E-3</v>
      </c>
      <c r="C33" s="101">
        <v>6.1880769393043537E-3</v>
      </c>
      <c r="D33" s="101">
        <v>1.0015168301580481E-2</v>
      </c>
      <c r="E33" s="101">
        <v>1.0681845342757993E-2</v>
      </c>
      <c r="F33" s="101">
        <v>7.5393817818413906E-3</v>
      </c>
      <c r="G33" s="101">
        <v>6.9229566256058485E-3</v>
      </c>
      <c r="H33" s="101">
        <v>4.287631968261825E-3</v>
      </c>
      <c r="I33" s="101">
        <v>3.1036645085931055E-3</v>
      </c>
      <c r="J33" s="101">
        <v>3.1963774613859323E-3</v>
      </c>
      <c r="K33" s="101">
        <v>2.9655082179403697E-3</v>
      </c>
      <c r="L33" s="101">
        <v>3.225293460447462E-3</v>
      </c>
      <c r="M33" s="101">
        <v>3.1559972785690556E-3</v>
      </c>
      <c r="N33" s="101">
        <v>3.1041355349153768E-3</v>
      </c>
      <c r="O33" s="101">
        <v>6.0770804349980743E-3</v>
      </c>
      <c r="P33" s="101">
        <v>9.7909381999084239E-3</v>
      </c>
      <c r="Q33" s="101">
        <v>1.8456994038761033E-2</v>
      </c>
      <c r="R33" s="101">
        <v>2.0671690884039629E-2</v>
      </c>
      <c r="S33" s="101">
        <v>2.3176081942049384E-2</v>
      </c>
      <c r="T33" s="101">
        <v>1.2533418493559654E-2</v>
      </c>
      <c r="U33" s="101">
        <v>3.1127941956134533E-3</v>
      </c>
      <c r="V33" s="101">
        <v>1.7683203812943243E-3</v>
      </c>
      <c r="W33" s="101">
        <v>9.0915258586865451E-3</v>
      </c>
      <c r="DA33" s="131" t="s">
        <v>1768</v>
      </c>
    </row>
    <row r="34" spans="1:105" ht="12" customHeight="1" x14ac:dyDescent="0.25">
      <c r="A34" s="103" t="s">
        <v>52</v>
      </c>
      <c r="B34" s="104">
        <v>3.6548960322099186E-2</v>
      </c>
      <c r="C34" s="104">
        <v>3.9814724012274622E-2</v>
      </c>
      <c r="D34" s="104">
        <v>3.2322124657772795E-2</v>
      </c>
      <c r="E34" s="104">
        <v>2.6517885980931535E-2</v>
      </c>
      <c r="F34" s="104">
        <v>2.2516098947682649E-2</v>
      </c>
      <c r="G34" s="104">
        <v>1.7092150368073537E-2</v>
      </c>
      <c r="H34" s="104">
        <v>1.2576541246527894E-2</v>
      </c>
      <c r="I34" s="104">
        <v>1.2239590573875008E-2</v>
      </c>
      <c r="J34" s="104">
        <v>1.2490216610136219E-2</v>
      </c>
      <c r="K34" s="104">
        <v>1.1653579028133056E-2</v>
      </c>
      <c r="L34" s="104">
        <v>1.5056549206685683E-2</v>
      </c>
      <c r="M34" s="104">
        <v>1.4922583755075025E-2</v>
      </c>
      <c r="N34" s="104">
        <v>2.3352389893821972E-2</v>
      </c>
      <c r="O34" s="104">
        <v>7.2135689457292415E-2</v>
      </c>
      <c r="P34" s="104">
        <v>9.3247085587881112E-2</v>
      </c>
      <c r="Q34" s="104">
        <v>6.7448378466251804E-2</v>
      </c>
      <c r="R34" s="104">
        <v>5.8934505771556643E-2</v>
      </c>
      <c r="S34" s="104">
        <v>4.8829912573946997E-2</v>
      </c>
      <c r="T34" s="104">
        <v>4.8258976404632531E-2</v>
      </c>
      <c r="U34" s="104">
        <v>4.3115415868841288E-2</v>
      </c>
      <c r="V34" s="104">
        <v>3.0483604635883028E-2</v>
      </c>
      <c r="W34" s="104">
        <v>4.3715269660074357E-2</v>
      </c>
      <c r="DA34" s="132" t="s">
        <v>1769</v>
      </c>
    </row>
    <row r="35" spans="1:105" ht="12" customHeight="1" x14ac:dyDescent="0.25">
      <c r="A35" s="106" t="s">
        <v>122</v>
      </c>
      <c r="B35" s="101">
        <v>2.0578041529643633E-2</v>
      </c>
      <c r="C35" s="101">
        <v>2.6805645433388502E-2</v>
      </c>
      <c r="D35" s="101">
        <v>2.5555796600107004E-2</v>
      </c>
      <c r="E35" s="101">
        <v>2.3796402222660704E-2</v>
      </c>
      <c r="F35" s="101">
        <v>2.0621705466086871E-2</v>
      </c>
      <c r="G35" s="101">
        <v>1.7569966899871576E-2</v>
      </c>
      <c r="H35" s="101">
        <v>1.6363285071335658E-2</v>
      </c>
      <c r="I35" s="101">
        <v>1.4086264345331233E-2</v>
      </c>
      <c r="J35" s="101">
        <v>9.5300498098039657E-3</v>
      </c>
      <c r="K35" s="101">
        <v>7.2435334862889717E-3</v>
      </c>
      <c r="L35" s="101">
        <v>6.7505878023673208E-3</v>
      </c>
      <c r="M35" s="101">
        <v>6.1125094067263682E-3</v>
      </c>
      <c r="N35" s="101">
        <v>4.490846534461944E-3</v>
      </c>
      <c r="O35" s="101">
        <v>0.12687979026984725</v>
      </c>
      <c r="P35" s="101">
        <v>0.17852302044563395</v>
      </c>
      <c r="Q35" s="101">
        <v>0.18264722415937548</v>
      </c>
      <c r="R35" s="101">
        <v>0.18132056795450119</v>
      </c>
      <c r="S35" s="101">
        <v>0.17627050043896286</v>
      </c>
      <c r="T35" s="101">
        <v>0.15087028563346042</v>
      </c>
      <c r="U35" s="101">
        <v>0.14112894971873424</v>
      </c>
      <c r="V35" s="101">
        <v>0.10302159853698192</v>
      </c>
      <c r="W35" s="101">
        <v>7.5105756438284738E-2</v>
      </c>
      <c r="DA35" s="131" t="s">
        <v>1770</v>
      </c>
    </row>
    <row r="36" spans="1:105" ht="12" customHeight="1" x14ac:dyDescent="0.25">
      <c r="A36" s="107" t="s">
        <v>121</v>
      </c>
      <c r="B36" s="104">
        <v>8.3546848610353077</v>
      </c>
      <c r="C36" s="104">
        <v>7.8547911997373285</v>
      </c>
      <c r="D36" s="104">
        <v>8.8175384038562061</v>
      </c>
      <c r="E36" s="104">
        <v>9.6535880701149246</v>
      </c>
      <c r="F36" s="104">
        <v>10.303610074149804</v>
      </c>
      <c r="G36" s="104">
        <v>10.896043464493925</v>
      </c>
      <c r="H36" s="104">
        <v>9.1110388855113555</v>
      </c>
      <c r="I36" s="104">
        <v>9.8760914852919459</v>
      </c>
      <c r="J36" s="104">
        <v>9.3468183670715526</v>
      </c>
      <c r="K36" s="104">
        <v>9.4641559140188729</v>
      </c>
      <c r="L36" s="104">
        <v>10.11212474650123</v>
      </c>
      <c r="M36" s="104">
        <v>10.767214633212173</v>
      </c>
      <c r="N36" s="104">
        <v>10.579404415610703</v>
      </c>
      <c r="O36" s="104">
        <v>9.6827895758698848</v>
      </c>
      <c r="P36" s="104">
        <v>9.4970190558377912</v>
      </c>
      <c r="Q36" s="104">
        <v>9.5480276602415248</v>
      </c>
      <c r="R36" s="104">
        <v>9.2787590499122441</v>
      </c>
      <c r="S36" s="104">
        <v>8.5342942577806866</v>
      </c>
      <c r="T36" s="104">
        <v>7.0999972482406903</v>
      </c>
      <c r="U36" s="104">
        <v>6.5979135533416571</v>
      </c>
      <c r="V36" s="104">
        <v>6.7860028662372471</v>
      </c>
      <c r="W36" s="104">
        <v>7.2939661532489124</v>
      </c>
      <c r="DA36" s="132" t="s">
        <v>1771</v>
      </c>
    </row>
    <row r="37" spans="1:105" ht="12" customHeight="1" x14ac:dyDescent="0.25">
      <c r="A37" s="108" t="s">
        <v>53</v>
      </c>
      <c r="B37" s="98">
        <v>1.1840692561713742</v>
      </c>
      <c r="C37" s="98">
        <v>1.009317863552373</v>
      </c>
      <c r="D37" s="98">
        <v>1.6905045409650763</v>
      </c>
      <c r="E37" s="98">
        <v>2.3405525758722243</v>
      </c>
      <c r="F37" s="98">
        <v>2.3897955167356093</v>
      </c>
      <c r="G37" s="98">
        <v>3.0593923741879787</v>
      </c>
      <c r="H37" s="98">
        <v>2.3195721946374341</v>
      </c>
      <c r="I37" s="98">
        <v>2.0852172677382037</v>
      </c>
      <c r="J37" s="98">
        <v>1.8988162501414592</v>
      </c>
      <c r="K37" s="98">
        <v>1.9254515269862091</v>
      </c>
      <c r="L37" s="98">
        <v>1.8317588691068862</v>
      </c>
      <c r="M37" s="98">
        <v>1.9824636686896846</v>
      </c>
      <c r="N37" s="98">
        <v>1.413270535388373</v>
      </c>
      <c r="O37" s="98">
        <v>0.3245958956443068</v>
      </c>
      <c r="P37" s="98">
        <v>0.12439084262791246</v>
      </c>
      <c r="Q37" s="98">
        <v>0.40092281906132021</v>
      </c>
      <c r="R37" s="98">
        <v>0.57872712145357574</v>
      </c>
      <c r="S37" s="98">
        <v>0.89035959599315173</v>
      </c>
      <c r="T37" s="98">
        <v>0.58673852152145245</v>
      </c>
      <c r="U37" s="98">
        <v>0.44411190525118932</v>
      </c>
      <c r="V37" s="98">
        <v>0.57682790795290595</v>
      </c>
      <c r="W37" s="98">
        <v>0.65323575121540145</v>
      </c>
      <c r="DA37" s="63" t="s">
        <v>1772</v>
      </c>
    </row>
    <row r="38" spans="1:105" ht="12" customHeight="1" x14ac:dyDescent="0.25">
      <c r="A38" s="108" t="s">
        <v>52</v>
      </c>
      <c r="B38" s="98">
        <v>7.1706156048639338</v>
      </c>
      <c r="C38" s="98">
        <v>6.8454733361849556</v>
      </c>
      <c r="D38" s="98">
        <v>7.1270338628911301</v>
      </c>
      <c r="E38" s="98">
        <v>7.3130354942427003</v>
      </c>
      <c r="F38" s="98">
        <v>7.9138145574141943</v>
      </c>
      <c r="G38" s="98">
        <v>7.8366510903059465</v>
      </c>
      <c r="H38" s="98">
        <v>6.7914666908739205</v>
      </c>
      <c r="I38" s="98">
        <v>7.7908742175537427</v>
      </c>
      <c r="J38" s="98">
        <v>7.4480021169300938</v>
      </c>
      <c r="K38" s="98">
        <v>7.5387043870326638</v>
      </c>
      <c r="L38" s="98">
        <v>8.2803658773943436</v>
      </c>
      <c r="M38" s="98">
        <v>8.7847509645224893</v>
      </c>
      <c r="N38" s="98">
        <v>9.1661338802223309</v>
      </c>
      <c r="O38" s="98">
        <v>9.3581936802255772</v>
      </c>
      <c r="P38" s="98">
        <v>9.3726282132098788</v>
      </c>
      <c r="Q38" s="98">
        <v>9.1471048411802052</v>
      </c>
      <c r="R38" s="98">
        <v>8.7000319284586691</v>
      </c>
      <c r="S38" s="98">
        <v>7.6439346617875357</v>
      </c>
      <c r="T38" s="98">
        <v>6.5132587267192381</v>
      </c>
      <c r="U38" s="98">
        <v>6.153801648090468</v>
      </c>
      <c r="V38" s="98">
        <v>6.2091749582843416</v>
      </c>
      <c r="W38" s="98">
        <v>6.6407304020335109</v>
      </c>
      <c r="DA38" s="63" t="s">
        <v>1773</v>
      </c>
    </row>
    <row r="39" spans="1:105" ht="12" customHeight="1" x14ac:dyDescent="0.25">
      <c r="A39" s="121" t="s">
        <v>54</v>
      </c>
      <c r="B39" s="122">
        <v>3.0273975719385748</v>
      </c>
      <c r="C39" s="122">
        <v>3.2288452203592328</v>
      </c>
      <c r="D39" s="122">
        <v>3.3920580295861753</v>
      </c>
      <c r="E39" s="122">
        <v>3.5004284962007794</v>
      </c>
      <c r="F39" s="122">
        <v>3.6434476694905609</v>
      </c>
      <c r="G39" s="122">
        <v>3.4125724698112796</v>
      </c>
      <c r="H39" s="122">
        <v>2.6146639196429806</v>
      </c>
      <c r="I39" s="122">
        <v>2.4247703439696049</v>
      </c>
      <c r="J39" s="122">
        <v>2.1737542487611523</v>
      </c>
      <c r="K39" s="122">
        <v>2.2092889786192864</v>
      </c>
      <c r="L39" s="122">
        <v>2.3024450426172081</v>
      </c>
      <c r="M39" s="122">
        <v>2.590108494903304</v>
      </c>
      <c r="N39" s="122">
        <v>2.3622239144419197</v>
      </c>
      <c r="O39" s="122">
        <v>2.4809075062032289</v>
      </c>
      <c r="P39" s="122">
        <v>2.6997770003259376</v>
      </c>
      <c r="Q39" s="122">
        <v>2.5197597080145666</v>
      </c>
      <c r="R39" s="122">
        <v>2.3497549371397146</v>
      </c>
      <c r="S39" s="122">
        <v>2.1718797134964856</v>
      </c>
      <c r="T39" s="122">
        <v>1.7420366916426107</v>
      </c>
      <c r="U39" s="122">
        <v>1.8917269214026624</v>
      </c>
      <c r="V39" s="122">
        <v>1.957903944508256</v>
      </c>
      <c r="W39" s="122">
        <v>2.0644413410730391</v>
      </c>
      <c r="DA39" s="130" t="s">
        <v>1774</v>
      </c>
    </row>
    <row r="40" spans="1:105" ht="12" customHeight="1" x14ac:dyDescent="0.25">
      <c r="A40" s="97" t="s">
        <v>50</v>
      </c>
      <c r="B40" s="98">
        <v>2.228455354579133</v>
      </c>
      <c r="C40" s="98">
        <v>2.2036581522818728</v>
      </c>
      <c r="D40" s="98">
        <v>2.22555311287661</v>
      </c>
      <c r="E40" s="98">
        <v>2.3192808427693827</v>
      </c>
      <c r="F40" s="98">
        <v>2.3326841650773518</v>
      </c>
      <c r="G40" s="98">
        <v>2.1433235675235807</v>
      </c>
      <c r="H40" s="98">
        <v>1.5791691485661465</v>
      </c>
      <c r="I40" s="98">
        <v>1.5269687393669416</v>
      </c>
      <c r="J40" s="98">
        <v>1.3775408231476023</v>
      </c>
      <c r="K40" s="98">
        <v>1.3612350594284044</v>
      </c>
      <c r="L40" s="98">
        <v>1.4315772678427532</v>
      </c>
      <c r="M40" s="98">
        <v>1.5668218199795758</v>
      </c>
      <c r="N40" s="98">
        <v>1.5794782644511141</v>
      </c>
      <c r="O40" s="98">
        <v>1.572861287752747</v>
      </c>
      <c r="P40" s="98">
        <v>1.5536422592767762</v>
      </c>
      <c r="Q40" s="98">
        <v>1.52977693562934</v>
      </c>
      <c r="R40" s="98">
        <v>1.4182582377851822</v>
      </c>
      <c r="S40" s="98">
        <v>1.2434150038419887</v>
      </c>
      <c r="T40" s="98">
        <v>1.0398035293414341</v>
      </c>
      <c r="U40" s="98">
        <v>1.0424804963896099</v>
      </c>
      <c r="V40" s="98">
        <v>0.9508769844991497</v>
      </c>
      <c r="W40" s="98">
        <v>1.033831790958545</v>
      </c>
      <c r="DA40" s="63" t="s">
        <v>1775</v>
      </c>
    </row>
    <row r="41" spans="1:105" ht="12" customHeight="1" x14ac:dyDescent="0.25">
      <c r="A41" s="109" t="s">
        <v>120</v>
      </c>
      <c r="B41" s="33">
        <v>0.79894221735944171</v>
      </c>
      <c r="C41" s="33">
        <v>1.0251870680773603</v>
      </c>
      <c r="D41" s="33">
        <v>1.1665049167095654</v>
      </c>
      <c r="E41" s="33">
        <v>1.1811476534313967</v>
      </c>
      <c r="F41" s="33">
        <v>1.3107635044132093</v>
      </c>
      <c r="G41" s="33">
        <v>1.2692489022876989</v>
      </c>
      <c r="H41" s="33">
        <v>1.0354947710768343</v>
      </c>
      <c r="I41" s="33">
        <v>0.89780160460266323</v>
      </c>
      <c r="J41" s="33">
        <v>0.79621342561354991</v>
      </c>
      <c r="K41" s="33">
        <v>0.84805391919088213</v>
      </c>
      <c r="L41" s="33">
        <v>0.87086777477445465</v>
      </c>
      <c r="M41" s="33">
        <v>1.0232866749237279</v>
      </c>
      <c r="N41" s="33">
        <v>0.78274564999080554</v>
      </c>
      <c r="O41" s="33">
        <v>0.90804621845048195</v>
      </c>
      <c r="P41" s="33">
        <v>1.1461347410491614</v>
      </c>
      <c r="Q41" s="33">
        <v>0.98998277238522636</v>
      </c>
      <c r="R41" s="33">
        <v>0.93149669935453239</v>
      </c>
      <c r="S41" s="33">
        <v>0.92846470965449712</v>
      </c>
      <c r="T41" s="33">
        <v>0.70223316230117661</v>
      </c>
      <c r="U41" s="33">
        <v>0.84924642501305247</v>
      </c>
      <c r="V41" s="33">
        <v>1.0070269600091062</v>
      </c>
      <c r="W41" s="33">
        <v>1.0306095501144941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106.50497903262138</v>
      </c>
      <c r="C43" s="117">
        <f t="shared" si="14"/>
        <v>104.28184797489666</v>
      </c>
      <c r="D43" s="117">
        <f t="shared" si="14"/>
        <v>107.8332485440928</v>
      </c>
      <c r="E43" s="117">
        <f t="shared" si="14"/>
        <v>117.355336436548</v>
      </c>
      <c r="F43" s="117">
        <f t="shared" si="14"/>
        <v>112.52417260939056</v>
      </c>
      <c r="G43" s="117">
        <f t="shared" si="14"/>
        <v>112.59333572277708</v>
      </c>
      <c r="H43" s="117">
        <f t="shared" si="14"/>
        <v>133.85565841859338</v>
      </c>
      <c r="I43" s="117">
        <f t="shared" si="14"/>
        <v>152.50201300627262</v>
      </c>
      <c r="J43" s="117">
        <f t="shared" si="14"/>
        <v>159.3482869696422</v>
      </c>
      <c r="K43" s="117">
        <f t="shared" si="14"/>
        <v>165.72240735248948</v>
      </c>
      <c r="L43" s="117">
        <f t="shared" si="14"/>
        <v>165.70291815812709</v>
      </c>
      <c r="M43" s="117">
        <f t="shared" si="14"/>
        <v>163.56426333359846</v>
      </c>
      <c r="N43" s="117">
        <f t="shared" si="14"/>
        <v>175.98073049961516</v>
      </c>
      <c r="O43" s="117">
        <f t="shared" si="14"/>
        <v>149.82689014602826</v>
      </c>
      <c r="P43" s="117">
        <f t="shared" si="14"/>
        <v>138.48895732354885</v>
      </c>
      <c r="Q43" s="117">
        <f t="shared" si="14"/>
        <v>147.76485607235628</v>
      </c>
      <c r="R43" s="117">
        <f t="shared" ref="R43:V43" si="15">R44+R47+R49+R58</f>
        <v>152.81335933079222</v>
      </c>
      <c r="S43" s="117">
        <f t="shared" si="15"/>
        <v>146.05435798707072</v>
      </c>
      <c r="T43" s="117">
        <f t="shared" si="15"/>
        <v>132.36947879999238</v>
      </c>
      <c r="U43" s="117">
        <f t="shared" si="15"/>
        <v>129.53559728694245</v>
      </c>
      <c r="V43" s="117">
        <f t="shared" si="15"/>
        <v>126.49637500623504</v>
      </c>
      <c r="W43" s="117">
        <f t="shared" ref="W43" si="16">W44+W47+W49+W58</f>
        <v>121.55792475979757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42.82190423169699</v>
      </c>
      <c r="C44" s="122">
        <f t="shared" si="17"/>
        <v>43.89091173460519</v>
      </c>
      <c r="D44" s="122">
        <f t="shared" si="17"/>
        <v>45.413098828433256</v>
      </c>
      <c r="E44" s="122">
        <f t="shared" si="17"/>
        <v>46.902968369024087</v>
      </c>
      <c r="F44" s="122">
        <f t="shared" si="17"/>
        <v>41.328877290758548</v>
      </c>
      <c r="G44" s="122">
        <f t="shared" si="17"/>
        <v>35.013881583659057</v>
      </c>
      <c r="H44" s="122">
        <f t="shared" si="17"/>
        <v>42.399865042974987</v>
      </c>
      <c r="I44" s="122">
        <f t="shared" si="17"/>
        <v>39.56517127893683</v>
      </c>
      <c r="J44" s="122">
        <f t="shared" si="17"/>
        <v>35.36906160973485</v>
      </c>
      <c r="K44" s="122">
        <f t="shared" si="17"/>
        <v>40.230764095411999</v>
      </c>
      <c r="L44" s="122">
        <f t="shared" si="17"/>
        <v>33.620202557807758</v>
      </c>
      <c r="M44" s="122">
        <f t="shared" si="17"/>
        <v>39.693308530358571</v>
      </c>
      <c r="N44" s="122">
        <f t="shared" si="17"/>
        <v>39.452281727935173</v>
      </c>
      <c r="O44" s="122">
        <f t="shared" si="17"/>
        <v>31.855045817846836</v>
      </c>
      <c r="P44" s="122">
        <f t="shared" si="17"/>
        <v>28.592318750075364</v>
      </c>
      <c r="Q44" s="122">
        <f t="shared" si="17"/>
        <v>34.948354173375222</v>
      </c>
      <c r="R44" s="122">
        <f t="shared" ref="R44:V44" si="18">SUM(R45:R46)</f>
        <v>35.343214494451459</v>
      </c>
      <c r="S44" s="122">
        <f t="shared" si="18"/>
        <v>36.089260657134808</v>
      </c>
      <c r="T44" s="122">
        <f t="shared" si="18"/>
        <v>28.334320297837284</v>
      </c>
      <c r="U44" s="122">
        <f t="shared" si="18"/>
        <v>32.943880915902369</v>
      </c>
      <c r="V44" s="122">
        <f t="shared" si="18"/>
        <v>33.759313046464108</v>
      </c>
      <c r="W44" s="122">
        <f t="shared" ref="W44" si="19">SUM(W45:W46)</f>
        <v>29.591316146057405</v>
      </c>
      <c r="DA44" s="130" t="s">
        <v>1778</v>
      </c>
    </row>
    <row r="45" spans="1:105" ht="12" customHeight="1" x14ac:dyDescent="0.25">
      <c r="A45" s="97" t="s">
        <v>216</v>
      </c>
      <c r="B45" s="98">
        <v>42.448170040932673</v>
      </c>
      <c r="C45" s="98">
        <v>43.439630363204934</v>
      </c>
      <c r="D45" s="98">
        <v>44.910171041139172</v>
      </c>
      <c r="E45" s="98">
        <v>46.412545488365211</v>
      </c>
      <c r="F45" s="98">
        <v>40.859725770627158</v>
      </c>
      <c r="G45" s="98">
        <v>34.623401753060307</v>
      </c>
      <c r="H45" s="98">
        <v>41.974671956435671</v>
      </c>
      <c r="I45" s="98">
        <v>39.210901982617841</v>
      </c>
      <c r="J45" s="98">
        <v>35.073330959800764</v>
      </c>
      <c r="K45" s="98">
        <v>39.876654097135528</v>
      </c>
      <c r="L45" s="98">
        <v>33.336607522839252</v>
      </c>
      <c r="M45" s="98">
        <v>39.311651684266607</v>
      </c>
      <c r="N45" s="98">
        <v>39.157880168192342</v>
      </c>
      <c r="O45" s="98">
        <v>31.578245093719893</v>
      </c>
      <c r="P45" s="98">
        <v>28.27519709683741</v>
      </c>
      <c r="Q45" s="98">
        <v>34.597822926731766</v>
      </c>
      <c r="R45" s="98">
        <v>34.990821046109112</v>
      </c>
      <c r="S45" s="98">
        <v>35.690389704324247</v>
      </c>
      <c r="T45" s="98">
        <v>28.054301285437752</v>
      </c>
      <c r="U45" s="98">
        <v>32.619295864786778</v>
      </c>
      <c r="V45" s="98">
        <v>33.427351865086244</v>
      </c>
      <c r="W45" s="98">
        <v>29.300601368941255</v>
      </c>
      <c r="DA45" s="63" t="s">
        <v>1779</v>
      </c>
    </row>
    <row r="46" spans="1:105" ht="12" customHeight="1" x14ac:dyDescent="0.25">
      <c r="A46" s="97" t="s">
        <v>53</v>
      </c>
      <c r="B46" s="98">
        <v>0.37373419076431735</v>
      </c>
      <c r="C46" s="98">
        <v>0.45128137140025548</v>
      </c>
      <c r="D46" s="98">
        <v>0.50292778729408449</v>
      </c>
      <c r="E46" s="98">
        <v>0.4904228806588749</v>
      </c>
      <c r="F46" s="98">
        <v>0.46915152013138722</v>
      </c>
      <c r="G46" s="98">
        <v>0.39047983059875058</v>
      </c>
      <c r="H46" s="98">
        <v>0.42519308653931875</v>
      </c>
      <c r="I46" s="98">
        <v>0.35426929631898646</v>
      </c>
      <c r="J46" s="98">
        <v>0.29573064993408837</v>
      </c>
      <c r="K46" s="98">
        <v>0.35410999827646811</v>
      </c>
      <c r="L46" s="98">
        <v>0.28359503496850724</v>
      </c>
      <c r="M46" s="98">
        <v>0.38165684609196693</v>
      </c>
      <c r="N46" s="98">
        <v>0.29440155974282783</v>
      </c>
      <c r="O46" s="98">
        <v>0.2768007241269424</v>
      </c>
      <c r="P46" s="98">
        <v>0.31712165323795322</v>
      </c>
      <c r="Q46" s="98">
        <v>0.35053124664345703</v>
      </c>
      <c r="R46" s="98">
        <v>0.35239344834234476</v>
      </c>
      <c r="S46" s="98">
        <v>0.39887095281055895</v>
      </c>
      <c r="T46" s="98">
        <v>0.28001901239953048</v>
      </c>
      <c r="U46" s="98">
        <v>0.32458505111558822</v>
      </c>
      <c r="V46" s="98">
        <v>0.33196118137786285</v>
      </c>
      <c r="W46" s="98">
        <v>0.29071477711615107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28.873149443686856</v>
      </c>
      <c r="C47" s="122">
        <f t="shared" si="20"/>
        <v>26.142306932461636</v>
      </c>
      <c r="D47" s="122">
        <f t="shared" si="20"/>
        <v>26.015748923841937</v>
      </c>
      <c r="E47" s="122">
        <f t="shared" si="20"/>
        <v>31.688638223869404</v>
      </c>
      <c r="F47" s="122">
        <f t="shared" si="20"/>
        <v>30.167954186169538</v>
      </c>
      <c r="G47" s="122">
        <f t="shared" si="20"/>
        <v>33.449777992444901</v>
      </c>
      <c r="H47" s="122">
        <f t="shared" si="20"/>
        <v>46.119103588409338</v>
      </c>
      <c r="I47" s="122">
        <f t="shared" si="20"/>
        <v>61.920334550315765</v>
      </c>
      <c r="J47" s="122">
        <f t="shared" si="20"/>
        <v>71.933349197996449</v>
      </c>
      <c r="K47" s="122">
        <f t="shared" si="20"/>
        <v>72.665140898138844</v>
      </c>
      <c r="L47" s="122">
        <f t="shared" si="20"/>
        <v>79.026697963921492</v>
      </c>
      <c r="M47" s="122">
        <f t="shared" si="20"/>
        <v>69.700826087497035</v>
      </c>
      <c r="N47" s="122">
        <f t="shared" si="20"/>
        <v>85.766172609551148</v>
      </c>
      <c r="O47" s="122">
        <f t="shared" si="20"/>
        <v>71.16057221095312</v>
      </c>
      <c r="P47" s="122">
        <f t="shared" si="20"/>
        <v>62.670556113152763</v>
      </c>
      <c r="Q47" s="122">
        <f t="shared" si="20"/>
        <v>65.549933871414808</v>
      </c>
      <c r="R47" s="122">
        <f t="shared" si="20"/>
        <v>70.886536142728843</v>
      </c>
      <c r="S47" s="122">
        <f t="shared" si="20"/>
        <v>63.595968118777947</v>
      </c>
      <c r="T47" s="122">
        <f t="shared" si="20"/>
        <v>63.777339818932596</v>
      </c>
      <c r="U47" s="122">
        <f t="shared" si="20"/>
        <v>57.282989059031173</v>
      </c>
      <c r="V47" s="122">
        <f t="shared" si="20"/>
        <v>54.408155571668651</v>
      </c>
      <c r="W47" s="122">
        <f t="shared" si="20"/>
        <v>54.905053396764643</v>
      </c>
      <c r="DA47" s="130" t="s">
        <v>1781</v>
      </c>
    </row>
    <row r="48" spans="1:105" ht="12" customHeight="1" x14ac:dyDescent="0.25">
      <c r="A48" s="97" t="s">
        <v>53</v>
      </c>
      <c r="B48" s="98">
        <v>28.873149443686856</v>
      </c>
      <c r="C48" s="98">
        <v>26.142306932461636</v>
      </c>
      <c r="D48" s="98">
        <v>26.015748923841937</v>
      </c>
      <c r="E48" s="98">
        <v>31.688638223869404</v>
      </c>
      <c r="F48" s="98">
        <v>30.167954186169538</v>
      </c>
      <c r="G48" s="98">
        <v>33.449777992444901</v>
      </c>
      <c r="H48" s="98">
        <v>46.119103588409338</v>
      </c>
      <c r="I48" s="98">
        <v>61.920334550315765</v>
      </c>
      <c r="J48" s="98">
        <v>71.933349197996449</v>
      </c>
      <c r="K48" s="98">
        <v>72.665140898138844</v>
      </c>
      <c r="L48" s="98">
        <v>79.026697963921492</v>
      </c>
      <c r="M48" s="98">
        <v>69.700826087497035</v>
      </c>
      <c r="N48" s="98">
        <v>85.766172609551148</v>
      </c>
      <c r="O48" s="98">
        <v>71.16057221095312</v>
      </c>
      <c r="P48" s="98">
        <v>62.670556113152763</v>
      </c>
      <c r="Q48" s="98">
        <v>65.549933871414808</v>
      </c>
      <c r="R48" s="98">
        <v>70.886536142728843</v>
      </c>
      <c r="S48" s="98">
        <v>63.595968118777947</v>
      </c>
      <c r="T48" s="98">
        <v>63.777339818932596</v>
      </c>
      <c r="U48" s="98">
        <v>57.282989059031173</v>
      </c>
      <c r="V48" s="98">
        <v>54.408155571668651</v>
      </c>
      <c r="W48" s="98">
        <v>54.905053396764643</v>
      </c>
      <c r="DA48" s="63" t="s">
        <v>1782</v>
      </c>
    </row>
    <row r="49" spans="1:105" ht="12" customHeight="1" x14ac:dyDescent="0.25">
      <c r="A49" s="121" t="s">
        <v>55</v>
      </c>
      <c r="B49" s="122">
        <v>26.083602820394979</v>
      </c>
      <c r="C49" s="122">
        <v>24.820052274332017</v>
      </c>
      <c r="D49" s="122">
        <v>26.807768591790776</v>
      </c>
      <c r="E49" s="122">
        <v>28.943340711355795</v>
      </c>
      <c r="F49" s="122">
        <v>30.762475418928894</v>
      </c>
      <c r="G49" s="122">
        <v>34.005231707733763</v>
      </c>
      <c r="H49" s="122">
        <v>35.639459363462159</v>
      </c>
      <c r="I49" s="122">
        <v>41.311765520456511</v>
      </c>
      <c r="J49" s="122">
        <v>42.550482524925975</v>
      </c>
      <c r="K49" s="122">
        <v>43.144468675515498</v>
      </c>
      <c r="L49" s="122">
        <v>43.522422970279145</v>
      </c>
      <c r="M49" s="122">
        <v>43.982209468530144</v>
      </c>
      <c r="N49" s="122">
        <v>41.775121783588759</v>
      </c>
      <c r="O49" s="122">
        <v>37.721298126381548</v>
      </c>
      <c r="P49" s="122">
        <v>37.334528236960317</v>
      </c>
      <c r="Q49" s="122">
        <v>37.903381029334177</v>
      </c>
      <c r="R49" s="122">
        <v>37.625940522177423</v>
      </c>
      <c r="S49" s="122">
        <v>37.382072827395177</v>
      </c>
      <c r="T49" s="122">
        <v>32.653673174547002</v>
      </c>
      <c r="U49" s="122">
        <v>31.084049920209395</v>
      </c>
      <c r="V49" s="122">
        <v>30.190501713694825</v>
      </c>
      <c r="W49" s="122">
        <v>29.139997290234085</v>
      </c>
      <c r="DA49" s="130" t="s">
        <v>1783</v>
      </c>
    </row>
    <row r="50" spans="1:105" ht="12" customHeight="1" x14ac:dyDescent="0.25">
      <c r="A50" s="97" t="s">
        <v>138</v>
      </c>
      <c r="B50" s="98">
        <v>1.0932722457234896</v>
      </c>
      <c r="C50" s="98">
        <v>0.99770718497270405</v>
      </c>
      <c r="D50" s="98">
        <v>1.0870579660913446</v>
      </c>
      <c r="E50" s="98">
        <v>1.1868497052836142</v>
      </c>
      <c r="F50" s="98">
        <v>1.2105388948513645</v>
      </c>
      <c r="G50" s="98">
        <v>1.2963553624124553</v>
      </c>
      <c r="H50" s="98">
        <v>1.5982566928073121</v>
      </c>
      <c r="I50" s="98">
        <v>1.7727243469401823</v>
      </c>
      <c r="J50" s="98">
        <v>1.7732660190919114</v>
      </c>
      <c r="K50" s="98">
        <v>1.8029008997303699</v>
      </c>
      <c r="L50" s="98">
        <v>1.8046395453721178</v>
      </c>
      <c r="M50" s="98">
        <v>1.8169775157685004</v>
      </c>
      <c r="N50" s="98">
        <v>1.8414569776478824</v>
      </c>
      <c r="O50" s="98">
        <v>1.8101473923472442</v>
      </c>
      <c r="P50" s="98">
        <v>1.8932539921295024</v>
      </c>
      <c r="Q50" s="98">
        <v>1.948992412987113</v>
      </c>
      <c r="R50" s="98">
        <v>2.0264138702340979</v>
      </c>
      <c r="S50" s="98">
        <v>2.1301154142287162</v>
      </c>
      <c r="T50" s="98">
        <v>2.3007161354649317</v>
      </c>
      <c r="U50" s="98">
        <v>3.5659567426474577</v>
      </c>
      <c r="V50" s="98">
        <v>3.6161738873816467</v>
      </c>
      <c r="W50" s="98">
        <v>3.1159206860471582</v>
      </c>
      <c r="DA50" s="63" t="s">
        <v>1784</v>
      </c>
    </row>
    <row r="51" spans="1:105" ht="12" customHeight="1" x14ac:dyDescent="0.25">
      <c r="A51" s="97" t="s">
        <v>137</v>
      </c>
      <c r="B51" s="98">
        <v>7.6954874171057452E-2</v>
      </c>
      <c r="C51" s="98">
        <v>7.6063145572809812E-2</v>
      </c>
      <c r="D51" s="98">
        <v>7.6543108569884846E-2</v>
      </c>
      <c r="E51" s="98">
        <v>7.6848418168992766E-2</v>
      </c>
      <c r="F51" s="98">
        <v>7.039064408877907E-2</v>
      </c>
      <c r="G51" s="98">
        <v>6.5600326255488228E-2</v>
      </c>
      <c r="H51" s="98">
        <v>6.6385950652934567E-2</v>
      </c>
      <c r="I51" s="98">
        <v>8.4407126440867772E-2</v>
      </c>
      <c r="J51" s="98">
        <v>8.7477128862461132E-2</v>
      </c>
      <c r="K51" s="98">
        <v>8.8902743032461332E-2</v>
      </c>
      <c r="L51" s="98">
        <v>9.9366381829114225E-2</v>
      </c>
      <c r="M51" s="98">
        <v>9.3717003734407389E-2</v>
      </c>
      <c r="N51" s="98">
        <v>0.13175044510875075</v>
      </c>
      <c r="O51" s="98">
        <v>0.4493495040900139</v>
      </c>
      <c r="P51" s="98">
        <v>0.51574928413331977</v>
      </c>
      <c r="Q51" s="98">
        <v>0.45891184474539631</v>
      </c>
      <c r="R51" s="98">
        <v>0.43658803232495658</v>
      </c>
      <c r="S51" s="98">
        <v>0.42341920748574347</v>
      </c>
      <c r="T51" s="98">
        <v>0.37054519776081063</v>
      </c>
      <c r="U51" s="98">
        <v>0.50038854261472032</v>
      </c>
      <c r="V51" s="98">
        <v>0.4602217668100374</v>
      </c>
      <c r="W51" s="98">
        <v>0.33248667728430131</v>
      </c>
      <c r="DA51" s="63" t="s">
        <v>1785</v>
      </c>
    </row>
    <row r="52" spans="1:105" ht="12" customHeight="1" x14ac:dyDescent="0.25">
      <c r="A52" s="100" t="s">
        <v>216</v>
      </c>
      <c r="B52" s="101">
        <v>1.0973256586778717E-2</v>
      </c>
      <c r="C52" s="101">
        <v>9.7200003278486002E-3</v>
      </c>
      <c r="D52" s="101">
        <v>1.8126199075546197E-2</v>
      </c>
      <c r="E52" s="101">
        <v>2.2641530920264684E-2</v>
      </c>
      <c r="F52" s="101">
        <v>1.8765974528748078E-2</v>
      </c>
      <c r="G52" s="101">
        <v>2.0464733778867351E-2</v>
      </c>
      <c r="H52" s="101">
        <v>1.7256211693293763E-2</v>
      </c>
      <c r="I52" s="101">
        <v>1.7883294422161262E-2</v>
      </c>
      <c r="J52" s="101">
        <v>1.7788545089014896E-2</v>
      </c>
      <c r="K52" s="101">
        <v>1.8103184739826486E-2</v>
      </c>
      <c r="L52" s="101">
        <v>1.7928586789981719E-2</v>
      </c>
      <c r="M52" s="101">
        <v>1.6521163656443259E-2</v>
      </c>
      <c r="N52" s="101">
        <v>1.628821367867183E-2</v>
      </c>
      <c r="O52" s="101">
        <v>3.9575359741435182E-2</v>
      </c>
      <c r="P52" s="101">
        <v>4.9428496216492868E-3</v>
      </c>
      <c r="Q52" s="101">
        <v>8.3455727707554272E-2</v>
      </c>
      <c r="R52" s="101">
        <v>0.10455700665636937</v>
      </c>
      <c r="S52" s="101">
        <v>0.13640807867923205</v>
      </c>
      <c r="T52" s="101">
        <v>7.9116811127196207E-2</v>
      </c>
      <c r="U52" s="101">
        <v>6.0334961578104591E-2</v>
      </c>
      <c r="V52" s="101">
        <v>6.5996488392233058E-2</v>
      </c>
      <c r="W52" s="101">
        <v>3.4646549372412863E-2</v>
      </c>
      <c r="DA52" s="131" t="s">
        <v>1786</v>
      </c>
    </row>
    <row r="53" spans="1:105" ht="12" customHeight="1" x14ac:dyDescent="0.25">
      <c r="A53" s="103" t="s">
        <v>52</v>
      </c>
      <c r="B53" s="104">
        <v>6.5981617584278743E-2</v>
      </c>
      <c r="C53" s="104">
        <v>6.634314524496121E-2</v>
      </c>
      <c r="D53" s="104">
        <v>5.8416909494338649E-2</v>
      </c>
      <c r="E53" s="104">
        <v>5.4206887248728082E-2</v>
      </c>
      <c r="F53" s="104">
        <v>5.1624669560030985E-2</v>
      </c>
      <c r="G53" s="104">
        <v>4.5135592476620877E-2</v>
      </c>
      <c r="H53" s="104">
        <v>4.9129738959640797E-2</v>
      </c>
      <c r="I53" s="104">
        <v>6.6523832018706514E-2</v>
      </c>
      <c r="J53" s="104">
        <v>6.9688583773446236E-2</v>
      </c>
      <c r="K53" s="104">
        <v>7.0799558292634845E-2</v>
      </c>
      <c r="L53" s="104">
        <v>8.143779503913251E-2</v>
      </c>
      <c r="M53" s="104">
        <v>7.7195840077964123E-2</v>
      </c>
      <c r="N53" s="104">
        <v>0.11546223143007893</v>
      </c>
      <c r="O53" s="104">
        <v>0.40977414434857873</v>
      </c>
      <c r="P53" s="104">
        <v>0.51080643451167052</v>
      </c>
      <c r="Q53" s="104">
        <v>0.37545611703784204</v>
      </c>
      <c r="R53" s="104">
        <v>0.33203102566858722</v>
      </c>
      <c r="S53" s="104">
        <v>0.28701112880651142</v>
      </c>
      <c r="T53" s="104">
        <v>0.29142838663361442</v>
      </c>
      <c r="U53" s="104">
        <v>0.44005358103661574</v>
      </c>
      <c r="V53" s="104">
        <v>0.39422527841780436</v>
      </c>
      <c r="W53" s="104">
        <v>0.29784012791188846</v>
      </c>
      <c r="DA53" s="132" t="s">
        <v>1787</v>
      </c>
    </row>
    <row r="54" spans="1:105" ht="12" customHeight="1" x14ac:dyDescent="0.25">
      <c r="A54" s="106" t="s">
        <v>122</v>
      </c>
      <c r="B54" s="101">
        <v>6.1393991671085543E-2</v>
      </c>
      <c r="C54" s="101">
        <v>8.231780062703721E-2</v>
      </c>
      <c r="D54" s="101">
        <v>7.8709222423697212E-2</v>
      </c>
      <c r="E54" s="101">
        <v>7.3203262618985743E-2</v>
      </c>
      <c r="F54" s="101">
        <v>6.4344610520338408E-2</v>
      </c>
      <c r="G54" s="101">
        <v>5.518787560108887E-2</v>
      </c>
      <c r="H54" s="101">
        <v>0.10545552566386047</v>
      </c>
      <c r="I54" s="101">
        <v>0.10520714831671585</v>
      </c>
      <c r="J54" s="101">
        <v>8.6252508292608596E-2</v>
      </c>
      <c r="K54" s="101">
        <v>7.6929407208254696E-2</v>
      </c>
      <c r="L54" s="101">
        <v>7.0861441211428206E-2</v>
      </c>
      <c r="M54" s="101">
        <v>6.1571991394536875E-2</v>
      </c>
      <c r="N54" s="101">
        <v>4.2795806172396235E-2</v>
      </c>
      <c r="O54" s="101">
        <v>0.47078317388306801</v>
      </c>
      <c r="P54" s="101">
        <v>0.81653428073191936</v>
      </c>
      <c r="Q54" s="101">
        <v>0.83114274874903415</v>
      </c>
      <c r="R54" s="101">
        <v>0.82843754777197665</v>
      </c>
      <c r="S54" s="101">
        <v>0.80936575637437735</v>
      </c>
      <c r="T54" s="101">
        <v>0.70355590165012305</v>
      </c>
      <c r="U54" s="101">
        <v>0.6202769160388576</v>
      </c>
      <c r="V54" s="101">
        <v>0.45551146529504954</v>
      </c>
      <c r="W54" s="101">
        <v>0.28695849395555217</v>
      </c>
      <c r="DA54" s="131" t="s">
        <v>1788</v>
      </c>
    </row>
    <row r="55" spans="1:105" ht="12" customHeight="1" x14ac:dyDescent="0.25">
      <c r="A55" s="107" t="s">
        <v>121</v>
      </c>
      <c r="B55" s="104">
        <v>24.851981708829346</v>
      </c>
      <c r="C55" s="104">
        <v>23.663964143159465</v>
      </c>
      <c r="D55" s="104">
        <v>25.565458294705849</v>
      </c>
      <c r="E55" s="104">
        <v>27.606439325284203</v>
      </c>
      <c r="F55" s="104">
        <v>29.417201269468411</v>
      </c>
      <c r="G55" s="104">
        <v>32.588088143464731</v>
      </c>
      <c r="H55" s="104">
        <v>33.869361194338055</v>
      </c>
      <c r="I55" s="104">
        <v>39.349426898758743</v>
      </c>
      <c r="J55" s="104">
        <v>40.603486868678992</v>
      </c>
      <c r="K55" s="104">
        <v>41.175735625544412</v>
      </c>
      <c r="L55" s="104">
        <v>41.547555601866485</v>
      </c>
      <c r="M55" s="104">
        <v>42.009942957632703</v>
      </c>
      <c r="N55" s="104">
        <v>39.759118554659729</v>
      </c>
      <c r="O55" s="104">
        <v>34.991018056061222</v>
      </c>
      <c r="P55" s="104">
        <v>34.108990679965572</v>
      </c>
      <c r="Q55" s="104">
        <v>34.664334022852636</v>
      </c>
      <c r="R55" s="104">
        <v>34.33450107184639</v>
      </c>
      <c r="S55" s="104">
        <v>34.019172449306339</v>
      </c>
      <c r="T55" s="104">
        <v>29.278855939671139</v>
      </c>
      <c r="U55" s="104">
        <v>26.397427718908357</v>
      </c>
      <c r="V55" s="104">
        <v>25.658594594208093</v>
      </c>
      <c r="W55" s="104">
        <v>25.404631432947074</v>
      </c>
      <c r="DA55" s="132" t="s">
        <v>1789</v>
      </c>
    </row>
    <row r="56" spans="1:105" ht="12" customHeight="1" x14ac:dyDescent="0.25">
      <c r="A56" s="108" t="s">
        <v>53</v>
      </c>
      <c r="B56" s="98">
        <v>3.5221517012087094</v>
      </c>
      <c r="C56" s="98">
        <v>3.0407506864030185</v>
      </c>
      <c r="D56" s="98">
        <v>4.9014272872520293</v>
      </c>
      <c r="E56" s="98">
        <v>6.6932960267368253</v>
      </c>
      <c r="F56" s="98">
        <v>6.8229577015010987</v>
      </c>
      <c r="G56" s="98">
        <v>9.1500872477578987</v>
      </c>
      <c r="H56" s="98">
        <v>8.6227739189491324</v>
      </c>
      <c r="I56" s="98">
        <v>8.308155566105345</v>
      </c>
      <c r="J56" s="98">
        <v>8.2486422278481299</v>
      </c>
      <c r="K56" s="98">
        <v>8.3770685685289532</v>
      </c>
      <c r="L56" s="98">
        <v>7.5261238732010804</v>
      </c>
      <c r="M56" s="98">
        <v>7.7348867348051549</v>
      </c>
      <c r="N56" s="98">
        <v>5.3113000088549986</v>
      </c>
      <c r="O56" s="98">
        <v>1.1730029612249333</v>
      </c>
      <c r="P56" s="98">
        <v>0.44675556265841698</v>
      </c>
      <c r="Q56" s="98">
        <v>1.4555595157307861</v>
      </c>
      <c r="R56" s="98">
        <v>2.1414832376795405</v>
      </c>
      <c r="S56" s="98">
        <v>3.5491272884540197</v>
      </c>
      <c r="T56" s="98">
        <v>2.4195830005622914</v>
      </c>
      <c r="U56" s="98">
        <v>1.7768362412140708</v>
      </c>
      <c r="V56" s="98">
        <v>2.1810473311803249</v>
      </c>
      <c r="W56" s="98">
        <v>2.2751974919789961</v>
      </c>
      <c r="DA56" s="63" t="s">
        <v>1790</v>
      </c>
    </row>
    <row r="57" spans="1:105" ht="12" customHeight="1" x14ac:dyDescent="0.25">
      <c r="A57" s="108" t="s">
        <v>52</v>
      </c>
      <c r="B57" s="98">
        <v>21.329830007620636</v>
      </c>
      <c r="C57" s="98">
        <v>20.623213456756446</v>
      </c>
      <c r="D57" s="98">
        <v>20.664031007453818</v>
      </c>
      <c r="E57" s="98">
        <v>20.913143298547379</v>
      </c>
      <c r="F57" s="98">
        <v>22.594243567967311</v>
      </c>
      <c r="G57" s="98">
        <v>23.438000895706832</v>
      </c>
      <c r="H57" s="98">
        <v>25.246587275388922</v>
      </c>
      <c r="I57" s="98">
        <v>31.041271332653398</v>
      </c>
      <c r="J57" s="98">
        <v>32.354844640830862</v>
      </c>
      <c r="K57" s="98">
        <v>32.798667057015457</v>
      </c>
      <c r="L57" s="98">
        <v>34.021431728665405</v>
      </c>
      <c r="M57" s="98">
        <v>34.275056222827551</v>
      </c>
      <c r="N57" s="98">
        <v>34.447818545804729</v>
      </c>
      <c r="O57" s="98">
        <v>33.818015094836291</v>
      </c>
      <c r="P57" s="98">
        <v>33.662235117307155</v>
      </c>
      <c r="Q57" s="98">
        <v>33.208774507121852</v>
      </c>
      <c r="R57" s="98">
        <v>32.193017834166852</v>
      </c>
      <c r="S57" s="98">
        <v>30.470045160852319</v>
      </c>
      <c r="T57" s="98">
        <v>26.859272939108848</v>
      </c>
      <c r="U57" s="98">
        <v>24.620591477694287</v>
      </c>
      <c r="V57" s="98">
        <v>23.47754726302777</v>
      </c>
      <c r="W57" s="98">
        <v>23.129433940968077</v>
      </c>
      <c r="DA57" s="63" t="s">
        <v>1791</v>
      </c>
    </row>
    <row r="58" spans="1:105" ht="12" customHeight="1" x14ac:dyDescent="0.25">
      <c r="A58" s="121" t="s">
        <v>54</v>
      </c>
      <c r="B58" s="122">
        <v>8.7263225368425648</v>
      </c>
      <c r="C58" s="122">
        <v>9.4285770334978238</v>
      </c>
      <c r="D58" s="122">
        <v>9.5966322000268267</v>
      </c>
      <c r="E58" s="122">
        <v>9.8203891322986987</v>
      </c>
      <c r="F58" s="122">
        <v>10.264865713533585</v>
      </c>
      <c r="G58" s="122">
        <v>10.124444438939342</v>
      </c>
      <c r="H58" s="122">
        <v>9.6972304237469</v>
      </c>
      <c r="I58" s="122">
        <v>9.7047416565635256</v>
      </c>
      <c r="J58" s="122">
        <v>9.4953936369849536</v>
      </c>
      <c r="K58" s="122">
        <v>9.682033683423132</v>
      </c>
      <c r="L58" s="122">
        <v>9.5335946661186846</v>
      </c>
      <c r="M58" s="122">
        <v>10.187919247212708</v>
      </c>
      <c r="N58" s="122">
        <v>8.987154378540076</v>
      </c>
      <c r="O58" s="122">
        <v>9.0899739908467474</v>
      </c>
      <c r="P58" s="122">
        <v>9.8915542233603908</v>
      </c>
      <c r="Q58" s="122">
        <v>9.3631869982320772</v>
      </c>
      <c r="R58" s="122">
        <v>8.9576681714344968</v>
      </c>
      <c r="S58" s="122">
        <v>8.987056383762777</v>
      </c>
      <c r="T58" s="122">
        <v>7.6041455086754866</v>
      </c>
      <c r="U58" s="122">
        <v>8.2246773917995135</v>
      </c>
      <c r="V58" s="122">
        <v>8.1384046744074574</v>
      </c>
      <c r="W58" s="122">
        <v>7.9215579267414347</v>
      </c>
      <c r="DA58" s="130" t="s">
        <v>1792</v>
      </c>
    </row>
    <row r="59" spans="1:105" ht="12" customHeight="1" x14ac:dyDescent="0.25">
      <c r="A59" s="97" t="s">
        <v>50</v>
      </c>
      <c r="B59" s="98">
        <v>6.4233154616807067</v>
      </c>
      <c r="C59" s="98">
        <v>6.4187297906762062</v>
      </c>
      <c r="D59" s="98">
        <v>6.3051645939986773</v>
      </c>
      <c r="E59" s="98">
        <v>6.5152478915564567</v>
      </c>
      <c r="F59" s="98">
        <v>6.5750497240531907</v>
      </c>
      <c r="G59" s="98">
        <v>6.3618691184935736</v>
      </c>
      <c r="H59" s="98">
        <v>5.9754218036951681</v>
      </c>
      <c r="I59" s="98">
        <v>6.2640626229212506</v>
      </c>
      <c r="J59" s="98">
        <v>6.1711691182034816</v>
      </c>
      <c r="K59" s="98">
        <v>6.1291248925927775</v>
      </c>
      <c r="L59" s="98">
        <v>6.0740942111352165</v>
      </c>
      <c r="M59" s="98">
        <v>6.2957703664140592</v>
      </c>
      <c r="N59" s="98">
        <v>6.0883198824149627</v>
      </c>
      <c r="O59" s="98">
        <v>5.8260193999106926</v>
      </c>
      <c r="P59" s="98">
        <v>5.6180848843214477</v>
      </c>
      <c r="Q59" s="98">
        <v>5.5509779464300975</v>
      </c>
      <c r="R59" s="98">
        <v>5.2529000903134619</v>
      </c>
      <c r="S59" s="98">
        <v>4.9848070037312535</v>
      </c>
      <c r="T59" s="98">
        <v>4.4472151259321002</v>
      </c>
      <c r="U59" s="98">
        <v>4.4705967935895776</v>
      </c>
      <c r="V59" s="98">
        <v>3.9491751545526874</v>
      </c>
      <c r="W59" s="98">
        <v>4.014191073145982</v>
      </c>
      <c r="DA59" s="63" t="s">
        <v>1793</v>
      </c>
    </row>
    <row r="60" spans="1:105" ht="12" customHeight="1" x14ac:dyDescent="0.25">
      <c r="A60" s="109" t="s">
        <v>120</v>
      </c>
      <c r="B60" s="33">
        <v>2.3030070751618581</v>
      </c>
      <c r="C60" s="33">
        <v>3.0098472428216185</v>
      </c>
      <c r="D60" s="33">
        <v>3.2914676060281498</v>
      </c>
      <c r="E60" s="33">
        <v>3.305141240742242</v>
      </c>
      <c r="F60" s="33">
        <v>3.6898159894803948</v>
      </c>
      <c r="G60" s="33">
        <v>3.7625753204457677</v>
      </c>
      <c r="H60" s="33">
        <v>3.7218086200517315</v>
      </c>
      <c r="I60" s="33">
        <v>3.4406790336422746</v>
      </c>
      <c r="J60" s="33">
        <v>3.324224518781473</v>
      </c>
      <c r="K60" s="33">
        <v>3.5529087908303554</v>
      </c>
      <c r="L60" s="33">
        <v>3.459500454983468</v>
      </c>
      <c r="M60" s="33">
        <v>3.8921488807986484</v>
      </c>
      <c r="N60" s="33">
        <v>2.8988344961251138</v>
      </c>
      <c r="O60" s="33">
        <v>3.2639545909360539</v>
      </c>
      <c r="P60" s="33">
        <v>4.2734693390389431</v>
      </c>
      <c r="Q60" s="33">
        <v>3.8122090518019798</v>
      </c>
      <c r="R60" s="33">
        <v>3.7047680811210353</v>
      </c>
      <c r="S60" s="33">
        <v>4.0022493800315226</v>
      </c>
      <c r="T60" s="33">
        <v>3.1569303827433868</v>
      </c>
      <c r="U60" s="33">
        <v>3.7540805982099368</v>
      </c>
      <c r="V60" s="33">
        <v>4.1892295198547709</v>
      </c>
      <c r="W60" s="33">
        <v>3.9073668535954527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1796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1797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1799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1800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1801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1805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1809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1810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1811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3.0659626822037196</v>
      </c>
      <c r="C81" s="117">
        <f t="shared" si="28"/>
        <v>3.0649394518193489</v>
      </c>
      <c r="D81" s="117">
        <f t="shared" si="28"/>
        <v>3.5002006160997503</v>
      </c>
      <c r="E81" s="117">
        <f t="shared" si="28"/>
        <v>4.0745972301090907</v>
      </c>
      <c r="F81" s="117">
        <f t="shared" si="28"/>
        <v>4.8904296607832549</v>
      </c>
      <c r="G81" s="117">
        <f t="shared" si="28"/>
        <v>6.455473774213047</v>
      </c>
      <c r="H81" s="117">
        <f t="shared" si="28"/>
        <v>8.8305418865005976</v>
      </c>
      <c r="I81" s="117">
        <f t="shared" si="28"/>
        <v>13.628534604575748</v>
      </c>
      <c r="J81" s="117">
        <f t="shared" si="28"/>
        <v>19.29145680568638</v>
      </c>
      <c r="K81" s="117">
        <f t="shared" si="28"/>
        <v>23.203591957387971</v>
      </c>
      <c r="L81" s="117">
        <f t="shared" si="28"/>
        <v>22.650984188277675</v>
      </c>
      <c r="M81" s="117">
        <f t="shared" si="28"/>
        <v>23.514989987047436</v>
      </c>
      <c r="N81" s="117">
        <f t="shared" si="28"/>
        <v>28.030336262590417</v>
      </c>
      <c r="O81" s="117">
        <f t="shared" si="28"/>
        <v>26.286336545876139</v>
      </c>
      <c r="P81" s="117">
        <f t="shared" si="28"/>
        <v>24.736683618050932</v>
      </c>
      <c r="Q81" s="117">
        <f t="shared" si="28"/>
        <v>31.104510293580955</v>
      </c>
      <c r="R81" s="117">
        <f t="shared" ref="R81:V81" si="29">R82+R85+R87+R100</f>
        <v>37.372010039237196</v>
      </c>
      <c r="S81" s="117">
        <f t="shared" si="29"/>
        <v>42.449832085122154</v>
      </c>
      <c r="T81" s="117">
        <f t="shared" si="29"/>
        <v>46.212507361915513</v>
      </c>
      <c r="U81" s="117">
        <f t="shared" si="29"/>
        <v>47.655625511367624</v>
      </c>
      <c r="V81" s="117">
        <f t="shared" si="29"/>
        <v>48.987016848944158</v>
      </c>
      <c r="W81" s="117">
        <f t="shared" ref="W81" si="30">W82+W85+W87+W100</f>
        <v>48.949324014004112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1.2209476597805067</v>
      </c>
      <c r="C82" s="122">
        <f t="shared" si="31"/>
        <v>1.2728044526046882</v>
      </c>
      <c r="D82" s="122">
        <f t="shared" si="31"/>
        <v>1.5200547898783558</v>
      </c>
      <c r="E82" s="122">
        <f t="shared" si="31"/>
        <v>1.5177314727001729</v>
      </c>
      <c r="F82" s="122">
        <f t="shared" si="31"/>
        <v>1.7249390960218549</v>
      </c>
      <c r="G82" s="122">
        <f t="shared" si="31"/>
        <v>2.0844249836058792</v>
      </c>
      <c r="H82" s="122">
        <f t="shared" si="31"/>
        <v>2.3525400891576966</v>
      </c>
      <c r="I82" s="122">
        <f t="shared" si="31"/>
        <v>3.0163485824954477</v>
      </c>
      <c r="J82" s="122">
        <f t="shared" si="31"/>
        <v>4.6614811013045259</v>
      </c>
      <c r="K82" s="122">
        <f t="shared" si="31"/>
        <v>6.3598403638575869</v>
      </c>
      <c r="L82" s="122">
        <f t="shared" si="31"/>
        <v>4.2185491517167479</v>
      </c>
      <c r="M82" s="122">
        <f t="shared" si="31"/>
        <v>5.3577306883073375</v>
      </c>
      <c r="N82" s="122">
        <f t="shared" si="31"/>
        <v>6.2325106345131243</v>
      </c>
      <c r="O82" s="122">
        <f t="shared" si="31"/>
        <v>5.5932999437682431</v>
      </c>
      <c r="P82" s="122">
        <f t="shared" si="31"/>
        <v>4.4084035259790282</v>
      </c>
      <c r="Q82" s="122">
        <f t="shared" si="31"/>
        <v>7.6948721905392148</v>
      </c>
      <c r="R82" s="122">
        <f t="shared" ref="R82:V82" si="32">SUM(R83:R84)</f>
        <v>8.7353900524154025</v>
      </c>
      <c r="S82" s="122">
        <f t="shared" si="32"/>
        <v>10.79772741924041</v>
      </c>
      <c r="T82" s="122">
        <f t="shared" si="32"/>
        <v>11.437214059934012</v>
      </c>
      <c r="U82" s="122">
        <f t="shared" si="32"/>
        <v>11.947544076687855</v>
      </c>
      <c r="V82" s="122">
        <f t="shared" si="32"/>
        <v>12.743619822003547</v>
      </c>
      <c r="W82" s="122">
        <f t="shared" ref="W82" si="33">SUM(W83:W84)</f>
        <v>11.915738962285243</v>
      </c>
      <c r="DA82" s="130" t="s">
        <v>1814</v>
      </c>
    </row>
    <row r="83" spans="1:105" ht="12" customHeight="1" x14ac:dyDescent="0.25">
      <c r="A83" s="97" t="s">
        <v>204</v>
      </c>
      <c r="B83" s="98">
        <v>1.2166628249255003</v>
      </c>
      <c r="C83" s="98">
        <v>1.267537226038671</v>
      </c>
      <c r="D83" s="98">
        <v>1.5132762037800334</v>
      </c>
      <c r="E83" s="98">
        <v>1.5113435665187016</v>
      </c>
      <c r="F83" s="98">
        <v>1.7170530124445282</v>
      </c>
      <c r="G83" s="98">
        <v>2.075064024166744</v>
      </c>
      <c r="H83" s="98">
        <v>2.3430462964464676</v>
      </c>
      <c r="I83" s="98">
        <v>3.0054867901224522</v>
      </c>
      <c r="J83" s="98">
        <v>4.64581211295312</v>
      </c>
      <c r="K83" s="98">
        <v>6.33732983075239</v>
      </c>
      <c r="L83" s="98">
        <v>4.2042429279134907</v>
      </c>
      <c r="M83" s="98">
        <v>5.3370049807751352</v>
      </c>
      <c r="N83" s="98">
        <v>6.2138236232775599</v>
      </c>
      <c r="O83" s="98">
        <v>5.5737571223985469</v>
      </c>
      <c r="P83" s="98">
        <v>4.3887148003681533</v>
      </c>
      <c r="Q83" s="98">
        <v>7.6638135182950107</v>
      </c>
      <c r="R83" s="98">
        <v>8.700341508206705</v>
      </c>
      <c r="S83" s="98">
        <v>10.749672665967077</v>
      </c>
      <c r="T83" s="98">
        <v>11.391732241238818</v>
      </c>
      <c r="U83" s="98">
        <v>11.900178003531986</v>
      </c>
      <c r="V83" s="98">
        <v>12.693198249831347</v>
      </c>
      <c r="W83" s="98">
        <v>11.8686356591567</v>
      </c>
      <c r="DA83" s="63" t="s">
        <v>1815</v>
      </c>
    </row>
    <row r="84" spans="1:105" ht="12" customHeight="1" x14ac:dyDescent="0.25">
      <c r="A84" s="97" t="s">
        <v>53</v>
      </c>
      <c r="B84" s="98">
        <v>4.2848348550063361E-3</v>
      </c>
      <c r="C84" s="98">
        <v>5.2672265660172546E-3</v>
      </c>
      <c r="D84" s="98">
        <v>6.7785860983225442E-3</v>
      </c>
      <c r="E84" s="98">
        <v>6.3879061814712534E-3</v>
      </c>
      <c r="F84" s="98">
        <v>7.8860835773265983E-3</v>
      </c>
      <c r="G84" s="98">
        <v>9.3609594391351001E-3</v>
      </c>
      <c r="H84" s="98">
        <v>9.4937927112290089E-3</v>
      </c>
      <c r="I84" s="98">
        <v>1.086179237299559E-2</v>
      </c>
      <c r="J84" s="98">
        <v>1.5668988351405691E-2</v>
      </c>
      <c r="K84" s="98">
        <v>2.251053310519692E-2</v>
      </c>
      <c r="L84" s="98">
        <v>1.430622380325732E-2</v>
      </c>
      <c r="M84" s="98">
        <v>2.0725707532201907E-2</v>
      </c>
      <c r="N84" s="98">
        <v>1.8687011235564443E-2</v>
      </c>
      <c r="O84" s="98">
        <v>1.9542821369696053E-2</v>
      </c>
      <c r="P84" s="98">
        <v>1.9688725610875264E-2</v>
      </c>
      <c r="Q84" s="98">
        <v>3.1058672244204062E-2</v>
      </c>
      <c r="R84" s="98">
        <v>3.5048544208698081E-2</v>
      </c>
      <c r="S84" s="98">
        <v>4.8054753273331779E-2</v>
      </c>
      <c r="T84" s="98">
        <v>4.5481818695194215E-2</v>
      </c>
      <c r="U84" s="98">
        <v>4.7366073155868577E-2</v>
      </c>
      <c r="V84" s="98">
        <v>5.0421572172200162E-2</v>
      </c>
      <c r="W84" s="98">
        <v>4.7103303128542107E-2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0.83717597212256301</v>
      </c>
      <c r="C85" s="122">
        <f t="shared" si="34"/>
        <v>0.76215275084801404</v>
      </c>
      <c r="D85" s="122">
        <f t="shared" si="34"/>
        <v>0.78737661374451762</v>
      </c>
      <c r="E85" s="122">
        <f t="shared" si="34"/>
        <v>1.1498124236795966</v>
      </c>
      <c r="F85" s="122">
        <f t="shared" si="34"/>
        <v>1.3835775817924949</v>
      </c>
      <c r="G85" s="122">
        <f t="shared" si="34"/>
        <v>1.9951460389615712</v>
      </c>
      <c r="H85" s="122">
        <f t="shared" si="34"/>
        <v>3.3958946982896023</v>
      </c>
      <c r="I85" s="122">
        <f t="shared" si="34"/>
        <v>5.9218829417699448</v>
      </c>
      <c r="J85" s="122">
        <f t="shared" si="34"/>
        <v>8.5659380719369373</v>
      </c>
      <c r="K85" s="122">
        <f t="shared" si="34"/>
        <v>9.7022319755019293</v>
      </c>
      <c r="L85" s="122">
        <f t="shared" si="34"/>
        <v>11.131468894722342</v>
      </c>
      <c r="M85" s="122">
        <f t="shared" si="34"/>
        <v>10.226944088328022</v>
      </c>
      <c r="N85" s="122">
        <f t="shared" si="34"/>
        <v>13.79312303188752</v>
      </c>
      <c r="O85" s="122">
        <f t="shared" si="34"/>
        <v>12.473913460963733</v>
      </c>
      <c r="P85" s="122">
        <f t="shared" si="34"/>
        <v>11.496953457856543</v>
      </c>
      <c r="Q85" s="122">
        <f t="shared" si="34"/>
        <v>12.984034432381899</v>
      </c>
      <c r="R85" s="122">
        <f t="shared" si="34"/>
        <v>16.584145680914411</v>
      </c>
      <c r="S85" s="122">
        <f t="shared" si="34"/>
        <v>17.583470411123255</v>
      </c>
      <c r="T85" s="122">
        <f t="shared" si="34"/>
        <v>20.697873338953652</v>
      </c>
      <c r="U85" s="122">
        <f t="shared" si="34"/>
        <v>21.490285684763698</v>
      </c>
      <c r="V85" s="122">
        <f t="shared" si="34"/>
        <v>21.93494976924492</v>
      </c>
      <c r="W85" s="122">
        <f t="shared" si="34"/>
        <v>22.566620989866934</v>
      </c>
      <c r="DA85" s="130" t="s">
        <v>1817</v>
      </c>
    </row>
    <row r="86" spans="1:105" ht="12" customHeight="1" x14ac:dyDescent="0.25">
      <c r="A86" s="97" t="s">
        <v>53</v>
      </c>
      <c r="B86" s="98">
        <v>0.83717597212256301</v>
      </c>
      <c r="C86" s="98">
        <v>0.76215275084801404</v>
      </c>
      <c r="D86" s="98">
        <v>0.78737661374451762</v>
      </c>
      <c r="E86" s="98">
        <v>1.1498124236795966</v>
      </c>
      <c r="F86" s="98">
        <v>1.3835775817924949</v>
      </c>
      <c r="G86" s="98">
        <v>1.9951460389615712</v>
      </c>
      <c r="H86" s="98">
        <v>3.3958946982896023</v>
      </c>
      <c r="I86" s="98">
        <v>5.9218829417699448</v>
      </c>
      <c r="J86" s="98">
        <v>8.5659380719369373</v>
      </c>
      <c r="K86" s="98">
        <v>9.7022319755019293</v>
      </c>
      <c r="L86" s="98">
        <v>11.131468894722342</v>
      </c>
      <c r="M86" s="98">
        <v>10.226944088328022</v>
      </c>
      <c r="N86" s="98">
        <v>13.79312303188752</v>
      </c>
      <c r="O86" s="98">
        <v>12.473913460963733</v>
      </c>
      <c r="P86" s="98">
        <v>11.496953457856543</v>
      </c>
      <c r="Q86" s="98">
        <v>12.984034432381899</v>
      </c>
      <c r="R86" s="98">
        <v>16.584145680914411</v>
      </c>
      <c r="S86" s="98">
        <v>17.583470411123255</v>
      </c>
      <c r="T86" s="98">
        <v>20.697873338953652</v>
      </c>
      <c r="U86" s="98">
        <v>21.490285684763698</v>
      </c>
      <c r="V86" s="98">
        <v>21.93494976924492</v>
      </c>
      <c r="W86" s="98">
        <v>22.566620989866934</v>
      </c>
      <c r="DA86" s="63" t="s">
        <v>1818</v>
      </c>
    </row>
    <row r="87" spans="1:105" ht="12" customHeight="1" x14ac:dyDescent="0.25">
      <c r="A87" s="121" t="s">
        <v>55</v>
      </c>
      <c r="B87" s="122">
        <v>0.75481684444472275</v>
      </c>
      <c r="C87" s="122">
        <v>0.74680883677306942</v>
      </c>
      <c r="D87" s="122">
        <v>0.87849694653032073</v>
      </c>
      <c r="E87" s="122">
        <v>1.0500926761934892</v>
      </c>
      <c r="F87" s="122">
        <v>1.3355423789886174</v>
      </c>
      <c r="G87" s="122">
        <v>1.8313710951144515</v>
      </c>
      <c r="H87" s="122">
        <v>2.4203420990819682</v>
      </c>
      <c r="I87" s="122">
        <v>3.7916043159826884</v>
      </c>
      <c r="J87" s="122">
        <v>4.9559277645726283</v>
      </c>
      <c r="K87" s="122">
        <v>5.8323091582463986</v>
      </c>
      <c r="L87" s="122">
        <v>5.9850635716231624</v>
      </c>
      <c r="M87" s="122">
        <v>6.436646116388939</v>
      </c>
      <c r="N87" s="122">
        <v>6.5853852558158277</v>
      </c>
      <c r="O87" s="122">
        <v>6.6205435521560911</v>
      </c>
      <c r="P87" s="122">
        <v>6.9794546054230846</v>
      </c>
      <c r="Q87" s="122">
        <v>8.3556463929776452</v>
      </c>
      <c r="R87" s="122">
        <v>9.7338156809598537</v>
      </c>
      <c r="S87" s="122">
        <v>11.339435716201461</v>
      </c>
      <c r="T87" s="122">
        <v>11.434082206802303</v>
      </c>
      <c r="U87" s="122">
        <v>11.182794086650011</v>
      </c>
      <c r="V87" s="122">
        <v>11.215165260160015</v>
      </c>
      <c r="W87" s="122">
        <v>11.393872629072844</v>
      </c>
      <c r="DA87" s="130" t="s">
        <v>1819</v>
      </c>
    </row>
    <row r="88" spans="1:105" ht="12" customHeight="1" x14ac:dyDescent="0.25">
      <c r="A88" s="97" t="s">
        <v>132</v>
      </c>
      <c r="B88" s="98">
        <v>5.8551174406598913E-3</v>
      </c>
      <c r="C88" s="98">
        <v>5.7665476792538809E-3</v>
      </c>
      <c r="D88" s="98">
        <v>8.0136022605557331E-3</v>
      </c>
      <c r="E88" s="98">
        <v>9.1228787608802001E-3</v>
      </c>
      <c r="F88" s="98">
        <v>1.3142219335365468E-2</v>
      </c>
      <c r="G88" s="98">
        <v>2.1773266512226948E-2</v>
      </c>
      <c r="H88" s="98">
        <v>2.6489204432487989E-2</v>
      </c>
      <c r="I88" s="98">
        <v>4.2981048916000943E-2</v>
      </c>
      <c r="J88" s="98">
        <v>7.5698220314046785E-2</v>
      </c>
      <c r="K88" s="98">
        <v>9.4163901555242818E-2</v>
      </c>
      <c r="L88" s="98">
        <v>7.6237538680353975E-2</v>
      </c>
      <c r="M88" s="98">
        <v>8.3873771397392979E-2</v>
      </c>
      <c r="N88" s="98">
        <v>8.4452463969162561E-2</v>
      </c>
      <c r="O88" s="98">
        <v>8.2156073558049922E-2</v>
      </c>
      <c r="P88" s="98">
        <v>8.5107544344647845E-2</v>
      </c>
      <c r="Q88" s="98">
        <v>8.6733459865853402E-2</v>
      </c>
      <c r="R88" s="98">
        <v>8.8310333054435627E-2</v>
      </c>
      <c r="S88" s="98">
        <v>9.100491949757436E-2</v>
      </c>
      <c r="T88" s="98">
        <v>9.5050721056153531E-2</v>
      </c>
      <c r="U88" s="98">
        <v>0.10292772860474762</v>
      </c>
      <c r="V88" s="98">
        <v>0.1042463041245702</v>
      </c>
      <c r="W88" s="98">
        <v>0.1027497097143769</v>
      </c>
      <c r="DA88" s="63" t="s">
        <v>1820</v>
      </c>
    </row>
    <row r="89" spans="1:105" ht="12" customHeight="1" x14ac:dyDescent="0.25">
      <c r="A89" s="97" t="s">
        <v>131</v>
      </c>
      <c r="B89" s="98">
        <v>3.2528430225888286E-4</v>
      </c>
      <c r="C89" s="98">
        <v>4.6879449944645433E-4</v>
      </c>
      <c r="D89" s="98">
        <v>5.2249161113561199E-4</v>
      </c>
      <c r="E89" s="98">
        <v>4.7122768458574048E-4</v>
      </c>
      <c r="F89" s="98">
        <v>3.4078984152618644E-4</v>
      </c>
      <c r="G89" s="98">
        <v>6.1024854147534696E-4</v>
      </c>
      <c r="H89" s="98">
        <v>5.8129016710468018E-4</v>
      </c>
      <c r="I89" s="98">
        <v>1.3666065207066337E-3</v>
      </c>
      <c r="J89" s="98">
        <v>3.025842353651804E-3</v>
      </c>
      <c r="K89" s="98">
        <v>5.0523917835575329E-3</v>
      </c>
      <c r="L89" s="98">
        <v>3.7197930299818272E-3</v>
      </c>
      <c r="M89" s="98">
        <v>3.8910641141368168E-3</v>
      </c>
      <c r="N89" s="98">
        <v>5.7581078279425732E-3</v>
      </c>
      <c r="O89" s="98">
        <v>2.0239234079146618E-2</v>
      </c>
      <c r="P89" s="98">
        <v>2.503983345191069E-2</v>
      </c>
      <c r="Q89" s="98">
        <v>2.2737809599058176E-2</v>
      </c>
      <c r="R89" s="98">
        <v>2.3285174222571342E-2</v>
      </c>
      <c r="S89" s="98">
        <v>2.3665719251955215E-2</v>
      </c>
      <c r="T89" s="98">
        <v>2.3044038323466069E-2</v>
      </c>
      <c r="U89" s="98">
        <v>2.3944405963134185E-2</v>
      </c>
      <c r="V89" s="98">
        <v>2.2864824330907304E-2</v>
      </c>
      <c r="W89" s="98">
        <v>1.9254185069536869E-2</v>
      </c>
      <c r="DA89" s="63" t="s">
        <v>1821</v>
      </c>
    </row>
    <row r="90" spans="1:105" ht="12" customHeight="1" x14ac:dyDescent="0.25">
      <c r="A90" s="100" t="s">
        <v>204</v>
      </c>
      <c r="B90" s="101">
        <v>1.9120541809234867E-5</v>
      </c>
      <c r="C90" s="101">
        <v>6.5744666087010051E-5</v>
      </c>
      <c r="D90" s="101">
        <v>1.1768952599941926E-4</v>
      </c>
      <c r="E90" s="101">
        <v>1.2613442301419176E-4</v>
      </c>
      <c r="F90" s="101">
        <v>6.5451903705054229E-6</v>
      </c>
      <c r="G90" s="101">
        <v>1.6203878289471467E-4</v>
      </c>
      <c r="H90" s="101">
        <v>5.238656845787841E-6</v>
      </c>
      <c r="I90" s="101">
        <v>9.1702891084307698E-5</v>
      </c>
      <c r="J90" s="101">
        <v>5.3830589857838443E-4</v>
      </c>
      <c r="K90" s="101">
        <v>1.0839936236678319E-3</v>
      </c>
      <c r="L90" s="101">
        <v>6.0690172967148119E-4</v>
      </c>
      <c r="M90" s="101">
        <v>6.2960991028258298E-4</v>
      </c>
      <c r="N90" s="101">
        <v>6.5744164154373473E-4</v>
      </c>
      <c r="O90" s="101">
        <v>1.7278451872068357E-3</v>
      </c>
      <c r="P90" s="101">
        <v>1.0049620011994794E-3</v>
      </c>
      <c r="Q90" s="101">
        <v>4.877201240344067E-3</v>
      </c>
      <c r="R90" s="101">
        <v>6.8472232745048957E-3</v>
      </c>
      <c r="S90" s="101">
        <v>9.0814302762202218E-3</v>
      </c>
      <c r="T90" s="101">
        <v>7.3351267095596671E-3</v>
      </c>
      <c r="U90" s="101">
        <v>6.2533451976718064E-3</v>
      </c>
      <c r="V90" s="101">
        <v>6.5184266069137934E-3</v>
      </c>
      <c r="W90" s="101">
        <v>4.7422889456322677E-3</v>
      </c>
      <c r="DA90" s="131" t="s">
        <v>1822</v>
      </c>
    </row>
    <row r="91" spans="1:105" ht="12" customHeight="1" x14ac:dyDescent="0.25">
      <c r="A91" s="103" t="s">
        <v>52</v>
      </c>
      <c r="B91" s="104">
        <v>3.06163760449648E-4</v>
      </c>
      <c r="C91" s="104">
        <v>4.0304983335944427E-4</v>
      </c>
      <c r="D91" s="104">
        <v>4.0480208513619275E-4</v>
      </c>
      <c r="E91" s="104">
        <v>3.4509326157154869E-4</v>
      </c>
      <c r="F91" s="104">
        <v>3.34244651155681E-4</v>
      </c>
      <c r="G91" s="104">
        <v>4.4820975858063231E-4</v>
      </c>
      <c r="H91" s="104">
        <v>5.7605151025889238E-4</v>
      </c>
      <c r="I91" s="104">
        <v>1.274903629622326E-3</v>
      </c>
      <c r="J91" s="104">
        <v>2.4875364550734193E-3</v>
      </c>
      <c r="K91" s="104">
        <v>3.968398159889701E-3</v>
      </c>
      <c r="L91" s="104">
        <v>3.112891300310346E-3</v>
      </c>
      <c r="M91" s="104">
        <v>3.2614542038542338E-3</v>
      </c>
      <c r="N91" s="104">
        <v>5.1006661863988384E-3</v>
      </c>
      <c r="O91" s="104">
        <v>1.8511388891939783E-2</v>
      </c>
      <c r="P91" s="104">
        <v>2.4034871450711211E-2</v>
      </c>
      <c r="Q91" s="104">
        <v>1.7860608358714111E-2</v>
      </c>
      <c r="R91" s="104">
        <v>1.6437950948066448E-2</v>
      </c>
      <c r="S91" s="104">
        <v>1.4584288975734994E-2</v>
      </c>
      <c r="T91" s="104">
        <v>1.5708911613906404E-2</v>
      </c>
      <c r="U91" s="104">
        <v>1.7691060765462379E-2</v>
      </c>
      <c r="V91" s="104">
        <v>1.634639772399351E-2</v>
      </c>
      <c r="W91" s="104">
        <v>1.45118961239046E-2</v>
      </c>
      <c r="DA91" s="132" t="s">
        <v>1823</v>
      </c>
    </row>
    <row r="92" spans="1:105" ht="12" customHeight="1" x14ac:dyDescent="0.25">
      <c r="A92" s="106" t="s">
        <v>124</v>
      </c>
      <c r="B92" s="101">
        <v>5.1089108545996839E-2</v>
      </c>
      <c r="C92" s="101">
        <v>5.0884250890416427E-2</v>
      </c>
      <c r="D92" s="101">
        <v>5.3656700658377118E-2</v>
      </c>
      <c r="E92" s="101">
        <v>5.7815741291900015E-2</v>
      </c>
      <c r="F92" s="101">
        <v>6.3483722445413102E-2</v>
      </c>
      <c r="G92" s="101">
        <v>8.2087926637558831E-2</v>
      </c>
      <c r="H92" s="101">
        <v>0.12360576361619835</v>
      </c>
      <c r="I92" s="101">
        <v>0.15311460716845812</v>
      </c>
      <c r="J92" s="101">
        <v>0.19275366288489459</v>
      </c>
      <c r="K92" s="101">
        <v>0.22013595600603128</v>
      </c>
      <c r="L92" s="101">
        <v>0.22143812980707256</v>
      </c>
      <c r="M92" s="101">
        <v>0.22556528623302061</v>
      </c>
      <c r="N92" s="101">
        <v>0.23327200048883479</v>
      </c>
      <c r="O92" s="101">
        <v>0.23367210512889716</v>
      </c>
      <c r="P92" s="101">
        <v>0.22377371051715914</v>
      </c>
      <c r="Q92" s="101">
        <v>0.30539978475833851</v>
      </c>
      <c r="R92" s="101">
        <v>0.34584127198638187</v>
      </c>
      <c r="S92" s="101">
        <v>0.37825231533501708</v>
      </c>
      <c r="T92" s="101">
        <v>0.3788171216990599</v>
      </c>
      <c r="U92" s="101">
        <v>0.3703631026481557</v>
      </c>
      <c r="V92" s="101">
        <v>0.35049797978370428</v>
      </c>
      <c r="W92" s="101">
        <v>0.41684837979871642</v>
      </c>
      <c r="DA92" s="131" t="s">
        <v>1824</v>
      </c>
    </row>
    <row r="93" spans="1:105" ht="12" customHeight="1" x14ac:dyDescent="0.25">
      <c r="A93" s="107" t="s">
        <v>123</v>
      </c>
      <c r="B93" s="104">
        <v>3.5061152923723323E-3</v>
      </c>
      <c r="C93" s="104">
        <v>4.0780727337345665E-3</v>
      </c>
      <c r="D93" s="104">
        <v>3.6585632798334816E-3</v>
      </c>
      <c r="E93" s="104">
        <v>3.3146160030357126E-3</v>
      </c>
      <c r="F93" s="104">
        <v>2.8352015412967382E-3</v>
      </c>
      <c r="G93" s="104">
        <v>2.484092914636101E-3</v>
      </c>
      <c r="H93" s="104">
        <v>5.2532249935175242E-3</v>
      </c>
      <c r="I93" s="104">
        <v>8.9309603128676779E-3</v>
      </c>
      <c r="J93" s="104">
        <v>1.3096500557242458E-2</v>
      </c>
      <c r="K93" s="104">
        <v>1.4307680923654038E-2</v>
      </c>
      <c r="L93" s="104">
        <v>1.3984065774693322E-2</v>
      </c>
      <c r="M93" s="104">
        <v>1.3288490279016362E-2</v>
      </c>
      <c r="N93" s="104">
        <v>1.665282772135241E-2</v>
      </c>
      <c r="O93" s="104">
        <v>6.3033562753109285E-2</v>
      </c>
      <c r="P93" s="104">
        <v>9.6394656118031746E-2</v>
      </c>
      <c r="Q93" s="104">
        <v>8.0163145617277026E-2</v>
      </c>
      <c r="R93" s="104">
        <v>7.6524838329675923E-2</v>
      </c>
      <c r="S93" s="104">
        <v>7.2308375249589385E-2</v>
      </c>
      <c r="T93" s="104">
        <v>6.3351936232200062E-2</v>
      </c>
      <c r="U93" s="104">
        <v>4.779421096245038E-2</v>
      </c>
      <c r="V93" s="104">
        <v>3.4320435321974367E-2</v>
      </c>
      <c r="W93" s="104">
        <v>5.9227038585262536E-2</v>
      </c>
      <c r="DA93" s="132" t="s">
        <v>1825</v>
      </c>
    </row>
    <row r="94" spans="1:105" ht="12" customHeight="1" x14ac:dyDescent="0.25">
      <c r="A94" s="108" t="s">
        <v>50</v>
      </c>
      <c r="B94" s="98">
        <v>4.843508562932662E-4</v>
      </c>
      <c r="C94" s="98">
        <v>5.4856285527028466E-4</v>
      </c>
      <c r="D94" s="98">
        <v>8.6545748271370617E-4</v>
      </c>
      <c r="E94" s="98">
        <v>9.5178686122689149E-4</v>
      </c>
      <c r="F94" s="98">
        <v>7.1120695225824701E-4</v>
      </c>
      <c r="G94" s="98">
        <v>7.1610205636505155E-4</v>
      </c>
      <c r="H94" s="98">
        <v>1.3356062661242425E-3</v>
      </c>
      <c r="I94" s="98">
        <v>1.8065726211104719E-3</v>
      </c>
      <c r="J94" s="98">
        <v>2.6686072842411522E-3</v>
      </c>
      <c r="K94" s="98">
        <v>2.9023388837193633E-3</v>
      </c>
      <c r="L94" s="98">
        <v>2.4670771275518404E-3</v>
      </c>
      <c r="M94" s="98">
        <v>2.3197859986256618E-3</v>
      </c>
      <c r="N94" s="98">
        <v>1.9538708673560289E-3</v>
      </c>
      <c r="O94" s="98">
        <v>4.8976660906226563E-3</v>
      </c>
      <c r="P94" s="98">
        <v>9.1596683064967509E-3</v>
      </c>
      <c r="Q94" s="98">
        <v>1.7223261568420266E-2</v>
      </c>
      <c r="R94" s="98">
        <v>1.9871541027716735E-2</v>
      </c>
      <c r="S94" s="98">
        <v>2.3273407181518036E-2</v>
      </c>
      <c r="T94" s="98">
        <v>1.3061112833360016E-2</v>
      </c>
      <c r="U94" s="98">
        <v>3.2182414646902721E-3</v>
      </c>
      <c r="V94" s="98">
        <v>1.8817334234287634E-3</v>
      </c>
      <c r="W94" s="98">
        <v>1.0196872344583711E-2</v>
      </c>
      <c r="DA94" s="63" t="s">
        <v>1826</v>
      </c>
    </row>
    <row r="95" spans="1:105" ht="12" customHeight="1" x14ac:dyDescent="0.25">
      <c r="A95" s="108" t="s">
        <v>52</v>
      </c>
      <c r="B95" s="98">
        <v>3.0217644360790662E-3</v>
      </c>
      <c r="C95" s="98">
        <v>3.5295098784642815E-3</v>
      </c>
      <c r="D95" s="98">
        <v>2.7931057971197753E-3</v>
      </c>
      <c r="E95" s="98">
        <v>2.3628291418088211E-3</v>
      </c>
      <c r="F95" s="98">
        <v>2.1239945890384913E-3</v>
      </c>
      <c r="G95" s="98">
        <v>1.7679908582710496E-3</v>
      </c>
      <c r="H95" s="98">
        <v>3.9176187273932822E-3</v>
      </c>
      <c r="I95" s="98">
        <v>7.1243876917572056E-3</v>
      </c>
      <c r="J95" s="98">
        <v>1.0427893273001306E-2</v>
      </c>
      <c r="K95" s="98">
        <v>1.1405342039934676E-2</v>
      </c>
      <c r="L95" s="98">
        <v>1.1516988647141482E-2</v>
      </c>
      <c r="M95" s="98">
        <v>1.09687042803907E-2</v>
      </c>
      <c r="N95" s="98">
        <v>1.4698956853996381E-2</v>
      </c>
      <c r="O95" s="98">
        <v>5.8135896662486627E-2</v>
      </c>
      <c r="P95" s="98">
        <v>8.7234987811534992E-2</v>
      </c>
      <c r="Q95" s="98">
        <v>6.2939884048856767E-2</v>
      </c>
      <c r="R95" s="98">
        <v>5.6653297301959192E-2</v>
      </c>
      <c r="S95" s="98">
        <v>4.9034968068071345E-2</v>
      </c>
      <c r="T95" s="98">
        <v>5.029082339884005E-2</v>
      </c>
      <c r="U95" s="98">
        <v>4.4575969497760111E-2</v>
      </c>
      <c r="V95" s="98">
        <v>3.2438701898545606E-2</v>
      </c>
      <c r="W95" s="98">
        <v>4.9030166240678824E-2</v>
      </c>
      <c r="DA95" s="63" t="s">
        <v>1827</v>
      </c>
    </row>
    <row r="96" spans="1:105" ht="12" customHeight="1" x14ac:dyDescent="0.25">
      <c r="A96" s="106" t="s">
        <v>122</v>
      </c>
      <c r="B96" s="101">
        <v>1.7006645892267466E-3</v>
      </c>
      <c r="C96" s="101">
        <v>2.3790153101125294E-3</v>
      </c>
      <c r="D96" s="101">
        <v>2.3850350022344611E-3</v>
      </c>
      <c r="E96" s="101">
        <v>2.1796289251041307E-3</v>
      </c>
      <c r="F96" s="101">
        <v>2.1001785061136539E-3</v>
      </c>
      <c r="G96" s="101">
        <v>1.8601353649583944E-3</v>
      </c>
      <c r="H96" s="101">
        <v>7.6365485298472181E-3</v>
      </c>
      <c r="I96" s="101">
        <v>7.9515344792178144E-3</v>
      </c>
      <c r="J96" s="101">
        <v>7.4577122821490455E-3</v>
      </c>
      <c r="K96" s="101">
        <v>7.6773225289864036E-3</v>
      </c>
      <c r="L96" s="101">
        <v>7.4076962404357244E-3</v>
      </c>
      <c r="M96" s="101">
        <v>6.3225116806536986E-3</v>
      </c>
      <c r="N96" s="101">
        <v>4.6954025589014819E-3</v>
      </c>
      <c r="O96" s="101">
        <v>0.11646503522629038</v>
      </c>
      <c r="P96" s="101">
        <v>0.20938222051060701</v>
      </c>
      <c r="Q96" s="101">
        <v>0.21415571064618791</v>
      </c>
      <c r="R96" s="101">
        <v>0.21478586582979622</v>
      </c>
      <c r="S96" s="101">
        <v>0.21161366013548275</v>
      </c>
      <c r="T96" s="101">
        <v>0.18527715981887385</v>
      </c>
      <c r="U96" s="101">
        <v>0.1658663754566306</v>
      </c>
      <c r="V96" s="101">
        <v>0.12251522080299293</v>
      </c>
      <c r="W96" s="101">
        <v>9.0006507758835369E-2</v>
      </c>
      <c r="DA96" s="131" t="s">
        <v>1828</v>
      </c>
    </row>
    <row r="97" spans="1:105" ht="12" customHeight="1" x14ac:dyDescent="0.25">
      <c r="A97" s="107" t="s">
        <v>121</v>
      </c>
      <c r="B97" s="104">
        <v>0.69234055427420804</v>
      </c>
      <c r="C97" s="104">
        <v>0.68323215566010553</v>
      </c>
      <c r="D97" s="104">
        <v>0.81026055371818428</v>
      </c>
      <c r="E97" s="104">
        <v>0.97718858352798343</v>
      </c>
      <c r="F97" s="104">
        <v>1.2536402673189022</v>
      </c>
      <c r="G97" s="104">
        <v>1.7225554251435959</v>
      </c>
      <c r="H97" s="104">
        <v>2.2567760673428126</v>
      </c>
      <c r="I97" s="104">
        <v>3.5772595585854372</v>
      </c>
      <c r="J97" s="104">
        <v>4.663895826180644</v>
      </c>
      <c r="K97" s="104">
        <v>5.4909719054489265</v>
      </c>
      <c r="L97" s="104">
        <v>5.6622763480906251</v>
      </c>
      <c r="M97" s="104">
        <v>6.1037049926847189</v>
      </c>
      <c r="N97" s="104">
        <v>6.2405544532496338</v>
      </c>
      <c r="O97" s="104">
        <v>6.104977541410598</v>
      </c>
      <c r="P97" s="104">
        <v>6.3397566404807284</v>
      </c>
      <c r="Q97" s="104">
        <v>7.6464564824909296</v>
      </c>
      <c r="R97" s="104">
        <v>8.985068197536993</v>
      </c>
      <c r="S97" s="104">
        <v>10.562590726731843</v>
      </c>
      <c r="T97" s="104">
        <v>10.68854122967255</v>
      </c>
      <c r="U97" s="104">
        <v>10.471898263014893</v>
      </c>
      <c r="V97" s="104">
        <v>10.580720495795866</v>
      </c>
      <c r="W97" s="104">
        <v>10.705786808146115</v>
      </c>
      <c r="DA97" s="132" t="s">
        <v>1829</v>
      </c>
    </row>
    <row r="98" spans="1:105" ht="12" customHeight="1" x14ac:dyDescent="0.25">
      <c r="A98" s="108" t="s">
        <v>53</v>
      </c>
      <c r="B98" s="98">
        <v>9.8122093023524495E-2</v>
      </c>
      <c r="C98" s="98">
        <v>8.7793348304942967E-2</v>
      </c>
      <c r="D98" s="98">
        <v>0.155343711894289</v>
      </c>
      <c r="E98" s="98">
        <v>0.2369234361024608</v>
      </c>
      <c r="F98" s="98">
        <v>0.29076642738590369</v>
      </c>
      <c r="G98" s="98">
        <v>0.48365931624385411</v>
      </c>
      <c r="H98" s="98">
        <v>0.57455083674991969</v>
      </c>
      <c r="I98" s="98">
        <v>0.75529508954557778</v>
      </c>
      <c r="J98" s="98">
        <v>0.94747547624522466</v>
      </c>
      <c r="K98" s="98">
        <v>1.1171202520368708</v>
      </c>
      <c r="L98" s="98">
        <v>1.0256919470398957</v>
      </c>
      <c r="M98" s="98">
        <v>1.1238164933642985</v>
      </c>
      <c r="N98" s="98">
        <v>0.83365673404548457</v>
      </c>
      <c r="O98" s="98">
        <v>0.20465699862784853</v>
      </c>
      <c r="P98" s="98">
        <v>8.3037389514401969E-2</v>
      </c>
      <c r="Q98" s="98">
        <v>0.32107561874327617</v>
      </c>
      <c r="R98" s="98">
        <v>0.56040927736709001</v>
      </c>
      <c r="S98" s="98">
        <v>1.1019662233370879</v>
      </c>
      <c r="T98" s="98">
        <v>0.88329314210271603</v>
      </c>
      <c r="U98" s="98">
        <v>0.70487354094366861</v>
      </c>
      <c r="V98" s="98">
        <v>0.89938878431516811</v>
      </c>
      <c r="W98" s="98">
        <v>0.95879286262608232</v>
      </c>
      <c r="DA98" s="63" t="s">
        <v>1830</v>
      </c>
    </row>
    <row r="99" spans="1:105" ht="12" customHeight="1" x14ac:dyDescent="0.25">
      <c r="A99" s="108" t="s">
        <v>52</v>
      </c>
      <c r="B99" s="98">
        <v>0.59421846125068356</v>
      </c>
      <c r="C99" s="98">
        <v>0.59543880735516252</v>
      </c>
      <c r="D99" s="98">
        <v>0.65491684182389531</v>
      </c>
      <c r="E99" s="98">
        <v>0.74026514742552263</v>
      </c>
      <c r="F99" s="98">
        <v>0.96287383993299847</v>
      </c>
      <c r="G99" s="98">
        <v>1.2388961088997419</v>
      </c>
      <c r="H99" s="98">
        <v>1.6822252305928926</v>
      </c>
      <c r="I99" s="98">
        <v>2.8219644690398593</v>
      </c>
      <c r="J99" s="98">
        <v>3.7164203499354191</v>
      </c>
      <c r="K99" s="98">
        <v>4.3738516534120553</v>
      </c>
      <c r="L99" s="98">
        <v>4.6365844010507296</v>
      </c>
      <c r="M99" s="98">
        <v>4.9798884993204204</v>
      </c>
      <c r="N99" s="98">
        <v>5.4068977192041494</v>
      </c>
      <c r="O99" s="98">
        <v>5.9003205427827492</v>
      </c>
      <c r="P99" s="98">
        <v>6.2567192509663263</v>
      </c>
      <c r="Q99" s="98">
        <v>7.3253808637476538</v>
      </c>
      <c r="R99" s="98">
        <v>8.4246589201699038</v>
      </c>
      <c r="S99" s="98">
        <v>9.4606245033947545</v>
      </c>
      <c r="T99" s="98">
        <v>9.8052480875698347</v>
      </c>
      <c r="U99" s="98">
        <v>9.7670247220712234</v>
      </c>
      <c r="V99" s="98">
        <v>9.6813317114806985</v>
      </c>
      <c r="W99" s="98">
        <v>9.7469939455200336</v>
      </c>
      <c r="DA99" s="63" t="s">
        <v>1831</v>
      </c>
    </row>
    <row r="100" spans="1:105" ht="12" customHeight="1" x14ac:dyDescent="0.25">
      <c r="A100" s="121" t="s">
        <v>54</v>
      </c>
      <c r="B100" s="122">
        <v>0.25302220585592716</v>
      </c>
      <c r="C100" s="122">
        <v>0.28317341159357745</v>
      </c>
      <c r="D100" s="122">
        <v>0.31427226594655605</v>
      </c>
      <c r="E100" s="122">
        <v>0.35696065753583167</v>
      </c>
      <c r="F100" s="122">
        <v>0.44637060398028827</v>
      </c>
      <c r="G100" s="122">
        <v>0.54453165653114488</v>
      </c>
      <c r="H100" s="122">
        <v>0.66176499997133076</v>
      </c>
      <c r="I100" s="122">
        <v>0.89869876432766804</v>
      </c>
      <c r="J100" s="122">
        <v>1.1081098678722867</v>
      </c>
      <c r="K100" s="122">
        <v>1.3092104597820553</v>
      </c>
      <c r="L100" s="122">
        <v>1.315902570215425</v>
      </c>
      <c r="M100" s="122">
        <v>1.4936690940231383</v>
      </c>
      <c r="N100" s="122">
        <v>1.4193173403739423</v>
      </c>
      <c r="O100" s="122">
        <v>1.5985795889880752</v>
      </c>
      <c r="P100" s="122">
        <v>1.8518720287922772</v>
      </c>
      <c r="Q100" s="122">
        <v>2.0699572776821955</v>
      </c>
      <c r="R100" s="122">
        <v>2.3186586249475343</v>
      </c>
      <c r="S100" s="122">
        <v>2.729198538557025</v>
      </c>
      <c r="T100" s="122">
        <v>2.643337756225546</v>
      </c>
      <c r="U100" s="122">
        <v>3.0350016632660575</v>
      </c>
      <c r="V100" s="122">
        <v>3.0932819975356791</v>
      </c>
      <c r="W100" s="122">
        <v>3.0730914327790844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0.18624164183729594</v>
      </c>
      <c r="C102" s="98">
        <v>0.1914694860638893</v>
      </c>
      <c r="D102" s="98">
        <v>0.20342333193915663</v>
      </c>
      <c r="E102" s="98">
        <v>0.23335218217673198</v>
      </c>
      <c r="F102" s="98">
        <v>0.28076593184488158</v>
      </c>
      <c r="G102" s="98">
        <v>0.33946209660146726</v>
      </c>
      <c r="H102" s="98">
        <v>0.41345076266097941</v>
      </c>
      <c r="I102" s="98">
        <v>0.59567943985742144</v>
      </c>
      <c r="J102" s="98">
        <v>0.7371484848197567</v>
      </c>
      <c r="K102" s="98">
        <v>0.83500873579759616</v>
      </c>
      <c r="L102" s="98">
        <v>0.84323296974297346</v>
      </c>
      <c r="M102" s="98">
        <v>0.92688500586050449</v>
      </c>
      <c r="N102" s="98">
        <v>0.9647997318018523</v>
      </c>
      <c r="O102" s="98">
        <v>1.0188059748494704</v>
      </c>
      <c r="P102" s="98">
        <v>1.0274307219277332</v>
      </c>
      <c r="Q102" s="98">
        <v>1.1883773687511798</v>
      </c>
      <c r="R102" s="98">
        <v>1.3200929761784244</v>
      </c>
      <c r="S102" s="98">
        <v>1.4720860056902982</v>
      </c>
      <c r="T102" s="98">
        <v>1.5180669178436508</v>
      </c>
      <c r="U102" s="98">
        <v>1.6364779311130753</v>
      </c>
      <c r="V102" s="98">
        <v>1.5091931650589561</v>
      </c>
      <c r="W102" s="98">
        <v>1.5687789327041004</v>
      </c>
      <c r="DA102" s="63" t="s">
        <v>1834</v>
      </c>
    </row>
    <row r="103" spans="1:105" ht="12" customHeight="1" x14ac:dyDescent="0.25">
      <c r="A103" s="109" t="s">
        <v>120</v>
      </c>
      <c r="B103" s="33">
        <v>6.678056401863125E-2</v>
      </c>
      <c r="C103" s="33">
        <v>9.170392552968816E-2</v>
      </c>
      <c r="D103" s="33">
        <v>0.11084893400739941</v>
      </c>
      <c r="E103" s="33">
        <v>0.12360847535909968</v>
      </c>
      <c r="F103" s="33">
        <v>0.16560467213540672</v>
      </c>
      <c r="G103" s="33">
        <v>0.2050695599296776</v>
      </c>
      <c r="H103" s="33">
        <v>0.24831423731035138</v>
      </c>
      <c r="I103" s="33">
        <v>0.3030193244702466</v>
      </c>
      <c r="J103" s="33">
        <v>0.37096138305253001</v>
      </c>
      <c r="K103" s="33">
        <v>0.47420172398445914</v>
      </c>
      <c r="L103" s="33">
        <v>0.47266960047245155</v>
      </c>
      <c r="M103" s="33">
        <v>0.56678408816263393</v>
      </c>
      <c r="N103" s="33">
        <v>0.45451760857208989</v>
      </c>
      <c r="O103" s="33">
        <v>0.57977361413860462</v>
      </c>
      <c r="P103" s="33">
        <v>0.82444130686454398</v>
      </c>
      <c r="Q103" s="33">
        <v>0.88157990893101568</v>
      </c>
      <c r="R103" s="33">
        <v>0.99856564876911003</v>
      </c>
      <c r="S103" s="33">
        <v>1.2571125328667265</v>
      </c>
      <c r="T103" s="33">
        <v>1.1252708383818952</v>
      </c>
      <c r="U103" s="33">
        <v>1.3985237321529822</v>
      </c>
      <c r="V103" s="33">
        <v>1.5840888324767233</v>
      </c>
      <c r="W103" s="33">
        <v>1.5043125000749837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1855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1856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1858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1859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0.30021056702286625</v>
      </c>
      <c r="C143" s="117">
        <f t="shared" si="49"/>
        <v>0.28898052293864757</v>
      </c>
      <c r="D143" s="117">
        <f t="shared" si="49"/>
        <v>0.38358708352144033</v>
      </c>
      <c r="E143" s="117">
        <f t="shared" si="49"/>
        <v>0.51571409630847531</v>
      </c>
      <c r="F143" s="117">
        <f t="shared" si="49"/>
        <v>0.55679162107361113</v>
      </c>
      <c r="G143" s="117">
        <f t="shared" si="49"/>
        <v>0.71796083358145379</v>
      </c>
      <c r="H143" s="117">
        <f t="shared" si="49"/>
        <v>1.0747577906971422</v>
      </c>
      <c r="I143" s="117">
        <f t="shared" si="49"/>
        <v>1.9152469414598057</v>
      </c>
      <c r="J143" s="117">
        <f t="shared" si="49"/>
        <v>2.9544621661830046</v>
      </c>
      <c r="K143" s="117">
        <f t="shared" si="49"/>
        <v>3.8798609947780847</v>
      </c>
      <c r="L143" s="117">
        <f t="shared" si="49"/>
        <v>6.7009432098290542</v>
      </c>
      <c r="M143" s="117">
        <f t="shared" si="49"/>
        <v>8.3990906006303394</v>
      </c>
      <c r="N143" s="117">
        <f t="shared" si="49"/>
        <v>12.247221769476477</v>
      </c>
      <c r="O143" s="117">
        <f t="shared" si="49"/>
        <v>12.23840199137773</v>
      </c>
      <c r="P143" s="117">
        <f t="shared" si="49"/>
        <v>12.403673908214188</v>
      </c>
      <c r="Q143" s="117">
        <f t="shared" si="49"/>
        <v>13.691271754747271</v>
      </c>
      <c r="R143" s="117">
        <f t="shared" ref="R143:V143" si="50">R144+R146+R148+R157</f>
        <v>17.768937641260536</v>
      </c>
      <c r="S143" s="117">
        <f t="shared" si="50"/>
        <v>27.044015292320854</v>
      </c>
      <c r="T143" s="117">
        <f t="shared" si="50"/>
        <v>63.531401783691663</v>
      </c>
      <c r="U143" s="117">
        <f t="shared" si="50"/>
        <v>79.111562758719884</v>
      </c>
      <c r="V143" s="117">
        <f t="shared" si="50"/>
        <v>83.451210907682366</v>
      </c>
      <c r="W143" s="117">
        <f t="shared" ref="W143" si="51">W144+W146+W148+W157</f>
        <v>86.263848329789454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7.9086620906059002E-2</v>
      </c>
      <c r="C144" s="122">
        <f t="shared" si="52"/>
        <v>8.3465414336802074E-2</v>
      </c>
      <c r="D144" s="122">
        <f t="shared" si="52"/>
        <v>0.11250995757402787</v>
      </c>
      <c r="E144" s="122">
        <f t="shared" si="52"/>
        <v>0.16102558678901235</v>
      </c>
      <c r="F144" s="122">
        <f t="shared" si="52"/>
        <v>0.15534543225481534</v>
      </c>
      <c r="G144" s="122">
        <f t="shared" si="52"/>
        <v>0.15002597245609425</v>
      </c>
      <c r="H144" s="122">
        <f t="shared" si="52"/>
        <v>0.22836399032178972</v>
      </c>
      <c r="I144" s="122">
        <f t="shared" si="52"/>
        <v>0.42658801540420355</v>
      </c>
      <c r="J144" s="122">
        <f t="shared" si="52"/>
        <v>0.48789818428231679</v>
      </c>
      <c r="K144" s="122">
        <f t="shared" si="52"/>
        <v>0.63257491465033799</v>
      </c>
      <c r="L144" s="122">
        <f t="shared" si="52"/>
        <v>1.2865145092895454</v>
      </c>
      <c r="M144" s="122">
        <f t="shared" si="52"/>
        <v>1.7175898473101567</v>
      </c>
      <c r="N144" s="122">
        <f t="shared" si="52"/>
        <v>2.3556990092559458</v>
      </c>
      <c r="O144" s="122">
        <f t="shared" si="52"/>
        <v>2.3163966137945704</v>
      </c>
      <c r="P144" s="122">
        <f t="shared" si="52"/>
        <v>2.4067940695174128</v>
      </c>
      <c r="Q144" s="122">
        <f t="shared" si="52"/>
        <v>2.3840146135331759</v>
      </c>
      <c r="R144" s="122">
        <f t="shared" si="52"/>
        <v>2.3246569392184631</v>
      </c>
      <c r="S144" s="122">
        <f t="shared" si="52"/>
        <v>2.2336498392038426</v>
      </c>
      <c r="T144" s="122">
        <f t="shared" si="52"/>
        <v>16.287163135302539</v>
      </c>
      <c r="U144" s="122">
        <f t="shared" si="52"/>
        <v>17.866165075173964</v>
      </c>
      <c r="V144" s="122">
        <f t="shared" si="52"/>
        <v>18.113135209634532</v>
      </c>
      <c r="W144" s="122">
        <f t="shared" si="52"/>
        <v>18.986833743012564</v>
      </c>
      <c r="DA144" s="130" t="s">
        <v>1873</v>
      </c>
    </row>
    <row r="145" spans="1:105" ht="12" customHeight="1" x14ac:dyDescent="0.25">
      <c r="A145" s="97" t="s">
        <v>53</v>
      </c>
      <c r="B145" s="98">
        <v>7.9086620906059002E-2</v>
      </c>
      <c r="C145" s="98">
        <v>8.3465414336802074E-2</v>
      </c>
      <c r="D145" s="98">
        <v>0.11250995757402787</v>
      </c>
      <c r="E145" s="98">
        <v>0.16102558678901235</v>
      </c>
      <c r="F145" s="98">
        <v>0.15534543225481534</v>
      </c>
      <c r="G145" s="98">
        <v>0.15002597245609425</v>
      </c>
      <c r="H145" s="98">
        <v>0.22836399032178972</v>
      </c>
      <c r="I145" s="98">
        <v>0.42658801540420355</v>
      </c>
      <c r="J145" s="98">
        <v>0.48789818428231679</v>
      </c>
      <c r="K145" s="98">
        <v>0.63257491465033799</v>
      </c>
      <c r="L145" s="98">
        <v>1.2865145092895454</v>
      </c>
      <c r="M145" s="98">
        <v>1.7175898473101567</v>
      </c>
      <c r="N145" s="98">
        <v>2.3556990092559458</v>
      </c>
      <c r="O145" s="98">
        <v>2.3163966137945704</v>
      </c>
      <c r="P145" s="98">
        <v>2.4067940695174128</v>
      </c>
      <c r="Q145" s="98">
        <v>2.3840146135331759</v>
      </c>
      <c r="R145" s="98">
        <v>2.3246569392184631</v>
      </c>
      <c r="S145" s="98">
        <v>2.2336498392038426</v>
      </c>
      <c r="T145" s="98">
        <v>16.287163135302539</v>
      </c>
      <c r="U145" s="98">
        <v>17.866165075173964</v>
      </c>
      <c r="V145" s="98">
        <v>18.113135209634532</v>
      </c>
      <c r="W145" s="98">
        <v>18.986833743012564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0.15559090414367893</v>
      </c>
      <c r="C146" s="122">
        <f t="shared" si="53"/>
        <v>0.13559772867848105</v>
      </c>
      <c r="D146" s="122">
        <f t="shared" si="53"/>
        <v>0.17542305280968465</v>
      </c>
      <c r="E146" s="122">
        <f t="shared" si="53"/>
        <v>0.230874391206326</v>
      </c>
      <c r="F146" s="122">
        <f t="shared" si="53"/>
        <v>0.24538790680036951</v>
      </c>
      <c r="G146" s="122">
        <f t="shared" si="53"/>
        <v>0.34673366308844267</v>
      </c>
      <c r="H146" s="122">
        <f t="shared" si="53"/>
        <v>0.52319952021855298</v>
      </c>
      <c r="I146" s="122">
        <f t="shared" si="53"/>
        <v>0.95644177014001319</v>
      </c>
      <c r="J146" s="122">
        <f t="shared" si="53"/>
        <v>1.6822137235357255</v>
      </c>
      <c r="K146" s="122">
        <f t="shared" si="53"/>
        <v>2.077930176881746</v>
      </c>
      <c r="L146" s="122">
        <f t="shared" si="53"/>
        <v>3.572461803669392</v>
      </c>
      <c r="M146" s="122">
        <f t="shared" si="53"/>
        <v>4.1520010653558304</v>
      </c>
      <c r="N146" s="122">
        <f t="shared" si="53"/>
        <v>6.7965609460836811</v>
      </c>
      <c r="O146" s="122">
        <f t="shared" si="53"/>
        <v>6.5544080839419614</v>
      </c>
      <c r="P146" s="122">
        <f t="shared" si="53"/>
        <v>6.3600488801253228</v>
      </c>
      <c r="Q146" s="122">
        <f t="shared" si="53"/>
        <v>7.3463663807923085</v>
      </c>
      <c r="R146" s="122">
        <f t="shared" si="53"/>
        <v>10.424605699748266</v>
      </c>
      <c r="S146" s="122">
        <f t="shared" si="53"/>
        <v>16.192983052862697</v>
      </c>
      <c r="T146" s="122">
        <f t="shared" si="53"/>
        <v>32.051486791226921</v>
      </c>
      <c r="U146" s="122">
        <f t="shared" si="53"/>
        <v>42.303377465488488</v>
      </c>
      <c r="V146" s="122">
        <f t="shared" si="53"/>
        <v>44.234352754972456</v>
      </c>
      <c r="W146" s="122">
        <f t="shared" si="53"/>
        <v>45.158883960327735</v>
      </c>
      <c r="DA146" s="130" t="s">
        <v>1875</v>
      </c>
    </row>
    <row r="147" spans="1:105" ht="12" customHeight="1" x14ac:dyDescent="0.25">
      <c r="A147" s="97" t="s">
        <v>53</v>
      </c>
      <c r="B147" s="98">
        <v>0.15559090414367893</v>
      </c>
      <c r="C147" s="98">
        <v>0.13559772867848105</v>
      </c>
      <c r="D147" s="98">
        <v>0.17542305280968465</v>
      </c>
      <c r="E147" s="98">
        <v>0.230874391206326</v>
      </c>
      <c r="F147" s="98">
        <v>0.24538790680036951</v>
      </c>
      <c r="G147" s="98">
        <v>0.34673366308844267</v>
      </c>
      <c r="H147" s="98">
        <v>0.52319952021855298</v>
      </c>
      <c r="I147" s="98">
        <v>0.95644177014001319</v>
      </c>
      <c r="J147" s="98">
        <v>1.6822137235357255</v>
      </c>
      <c r="K147" s="98">
        <v>2.077930176881746</v>
      </c>
      <c r="L147" s="98">
        <v>3.572461803669392</v>
      </c>
      <c r="M147" s="98">
        <v>4.1520010653558304</v>
      </c>
      <c r="N147" s="98">
        <v>6.7965609460836811</v>
      </c>
      <c r="O147" s="98">
        <v>6.5544080839419614</v>
      </c>
      <c r="P147" s="98">
        <v>6.3600488801253228</v>
      </c>
      <c r="Q147" s="98">
        <v>7.3463663807923085</v>
      </c>
      <c r="R147" s="98">
        <v>10.424605699748266</v>
      </c>
      <c r="S147" s="98">
        <v>16.192983052862697</v>
      </c>
      <c r="T147" s="98">
        <v>32.051486791226921</v>
      </c>
      <c r="U147" s="98">
        <v>42.303377465488488</v>
      </c>
      <c r="V147" s="98">
        <v>44.234352754972456</v>
      </c>
      <c r="W147" s="98">
        <v>45.158883960327735</v>
      </c>
      <c r="DA147" s="63" t="s">
        <v>1876</v>
      </c>
    </row>
    <row r="148" spans="1:105" ht="12" customHeight="1" x14ac:dyDescent="0.25">
      <c r="A148" s="121" t="s">
        <v>55</v>
      </c>
      <c r="B148" s="122">
        <v>4.908392628364909E-2</v>
      </c>
      <c r="C148" s="122">
        <v>5.0693942275867335E-2</v>
      </c>
      <c r="D148" s="122">
        <v>7.0425674225707863E-2</v>
      </c>
      <c r="E148" s="122">
        <v>9.2437343445605419E-2</v>
      </c>
      <c r="F148" s="122">
        <v>0.11699804808721183</v>
      </c>
      <c r="G148" s="122">
        <v>0.17050159419359998</v>
      </c>
      <c r="H148" s="122">
        <v>0.25390083793107016</v>
      </c>
      <c r="I148" s="122">
        <v>0.43038410659238863</v>
      </c>
      <c r="J148" s="122">
        <v>0.64071070332613833</v>
      </c>
      <c r="K148" s="122">
        <v>0.95423171928083617</v>
      </c>
      <c r="L148" s="122">
        <v>1.5096585561238125</v>
      </c>
      <c r="M148" s="122">
        <v>2.0518441091188668</v>
      </c>
      <c r="N148" s="122">
        <v>2.5454749759086357</v>
      </c>
      <c r="O148" s="122">
        <v>2.7105071417461799</v>
      </c>
      <c r="P148" s="122">
        <v>2.8722252786143616</v>
      </c>
      <c r="Q148" s="122">
        <v>3.1731022463806395</v>
      </c>
      <c r="R148" s="122">
        <v>4.0521255777999476</v>
      </c>
      <c r="S148" s="122">
        <v>6.9418909873871293</v>
      </c>
      <c r="T148" s="122">
        <v>12.329707688160642</v>
      </c>
      <c r="U148" s="122">
        <v>14.874103117922594</v>
      </c>
      <c r="V148" s="122">
        <v>16.515495578536072</v>
      </c>
      <c r="W148" s="122">
        <v>17.397655350216457</v>
      </c>
      <c r="DA148" s="130" t="s">
        <v>1877</v>
      </c>
    </row>
    <row r="149" spans="1:105" ht="12" customHeight="1" x14ac:dyDescent="0.25">
      <c r="A149" s="97" t="s">
        <v>124</v>
      </c>
      <c r="B149" s="98">
        <v>3.3391574213069838E-3</v>
      </c>
      <c r="C149" s="98">
        <v>3.5877076577905433E-3</v>
      </c>
      <c r="D149" s="98">
        <v>4.1801821891677511E-3</v>
      </c>
      <c r="E149" s="98">
        <v>4.7859657712548435E-3</v>
      </c>
      <c r="F149" s="98">
        <v>5.2897664952067242E-3</v>
      </c>
      <c r="G149" s="98">
        <v>7.2352651670132481E-3</v>
      </c>
      <c r="H149" s="98">
        <v>1.3030701481206813E-2</v>
      </c>
      <c r="I149" s="98">
        <v>1.7006507653568943E-2</v>
      </c>
      <c r="J149" s="98">
        <v>2.3706561875744624E-2</v>
      </c>
      <c r="K149" s="98">
        <v>3.2431707088990992E-2</v>
      </c>
      <c r="L149" s="98">
        <v>5.0718977128247925E-2</v>
      </c>
      <c r="M149" s="98">
        <v>6.8025794978680776E-2</v>
      </c>
      <c r="N149" s="98">
        <v>8.930900535807143E-2</v>
      </c>
      <c r="O149" s="98">
        <v>9.7741592279373346E-2</v>
      </c>
      <c r="P149" s="98">
        <v>0.10582159189577753</v>
      </c>
      <c r="Q149" s="98">
        <v>0.11355810300435411</v>
      </c>
      <c r="R149" s="98">
        <v>0.14167571625515946</v>
      </c>
      <c r="S149" s="98">
        <v>0.2223295871701334</v>
      </c>
      <c r="T149" s="98">
        <v>0.37066780622821061</v>
      </c>
      <c r="U149" s="98">
        <v>0.46551399306579411</v>
      </c>
      <c r="V149" s="98">
        <v>0.48153252689859727</v>
      </c>
      <c r="W149" s="98">
        <v>0.6068049762721216</v>
      </c>
      <c r="DA149" s="63" t="s">
        <v>1878</v>
      </c>
    </row>
    <row r="150" spans="1:105" ht="12" customHeight="1" x14ac:dyDescent="0.25">
      <c r="A150" s="97" t="s">
        <v>123</v>
      </c>
      <c r="B150" s="98">
        <v>1.6695787106534918E-4</v>
      </c>
      <c r="C150" s="98">
        <v>1.631490131914933E-4</v>
      </c>
      <c r="D150" s="98">
        <v>1.7425048960913896E-4</v>
      </c>
      <c r="E150" s="98">
        <v>1.8418626378282466E-4</v>
      </c>
      <c r="F150" s="98">
        <v>0</v>
      </c>
      <c r="G150" s="98">
        <v>0</v>
      </c>
      <c r="H150" s="98">
        <v>4.1880298877611276E-4</v>
      </c>
      <c r="I150" s="98">
        <v>8.7036101333351262E-4</v>
      </c>
      <c r="J150" s="98">
        <v>1.5785762143950134E-3</v>
      </c>
      <c r="K150" s="98">
        <v>2.2670617074699072E-3</v>
      </c>
      <c r="L150" s="98">
        <v>3.1005753893706988E-3</v>
      </c>
      <c r="M150" s="98">
        <v>3.4214700751810704E-3</v>
      </c>
      <c r="N150" s="98">
        <v>6.274428278792649E-3</v>
      </c>
      <c r="O150" s="98">
        <v>2.4076549113400156E-2</v>
      </c>
      <c r="P150" s="98">
        <v>3.4801504796987404E-2</v>
      </c>
      <c r="Q150" s="98">
        <v>2.970082765202154E-2</v>
      </c>
      <c r="R150" s="98">
        <v>2.7915548911168403E-2</v>
      </c>
      <c r="S150" s="98">
        <v>2.6641718881810453E-2</v>
      </c>
      <c r="T150" s="98">
        <v>2.3407279596231151E-2</v>
      </c>
      <c r="U150" s="98">
        <v>2.1839576748880516E-2</v>
      </c>
      <c r="V150" s="98">
        <v>2.3630902942406124E-2</v>
      </c>
      <c r="W150" s="98">
        <v>5.9190696913242025E-2</v>
      </c>
      <c r="DA150" s="63" t="s">
        <v>1879</v>
      </c>
    </row>
    <row r="151" spans="1:105" ht="12" customHeight="1" x14ac:dyDescent="0.25">
      <c r="A151" s="100" t="s">
        <v>50</v>
      </c>
      <c r="B151" s="101">
        <v>2.3064326490155534E-5</v>
      </c>
      <c r="C151" s="101">
        <v>2.194602557490337E-5</v>
      </c>
      <c r="D151" s="101">
        <v>4.1220112531611079E-5</v>
      </c>
      <c r="E151" s="101">
        <v>5.2888800912807923E-5</v>
      </c>
      <c r="F151" s="101">
        <v>0</v>
      </c>
      <c r="G151" s="101">
        <v>0</v>
      </c>
      <c r="H151" s="101">
        <v>1.0647857207166678E-4</v>
      </c>
      <c r="I151" s="101">
        <v>1.7605837693678112E-4</v>
      </c>
      <c r="J151" s="101">
        <v>3.2165844349426286E-4</v>
      </c>
      <c r="K151" s="101">
        <v>4.5987755671173533E-4</v>
      </c>
      <c r="L151" s="101">
        <v>5.470053379761329E-4</v>
      </c>
      <c r="M151" s="101">
        <v>5.9728970021937324E-4</v>
      </c>
      <c r="N151" s="101">
        <v>7.3617663188388339E-4</v>
      </c>
      <c r="O151" s="101">
        <v>1.870731924733133E-3</v>
      </c>
      <c r="P151" s="101">
        <v>3.3069285512781696E-3</v>
      </c>
      <c r="Q151" s="101">
        <v>6.3813005279459312E-3</v>
      </c>
      <c r="R151" s="101">
        <v>7.2489532497894468E-3</v>
      </c>
      <c r="S151" s="101">
        <v>8.5749896801260699E-3</v>
      </c>
      <c r="T151" s="101">
        <v>4.8258212473226538E-3</v>
      </c>
      <c r="U151" s="101">
        <v>1.4705762486538884E-3</v>
      </c>
      <c r="V151" s="101">
        <v>1.295643819064724E-3</v>
      </c>
      <c r="W151" s="101">
        <v>1.0190615550402651E-2</v>
      </c>
      <c r="DA151" s="131" t="s">
        <v>1880</v>
      </c>
    </row>
    <row r="152" spans="1:105" ht="12" customHeight="1" x14ac:dyDescent="0.25">
      <c r="A152" s="103" t="s">
        <v>52</v>
      </c>
      <c r="B152" s="104">
        <v>1.4389354457519364E-4</v>
      </c>
      <c r="C152" s="104">
        <v>1.4120298761658993E-4</v>
      </c>
      <c r="D152" s="104">
        <v>1.3303037707752789E-4</v>
      </c>
      <c r="E152" s="104">
        <v>1.3129746287001673E-4</v>
      </c>
      <c r="F152" s="104">
        <v>0</v>
      </c>
      <c r="G152" s="104">
        <v>0</v>
      </c>
      <c r="H152" s="104">
        <v>3.1232441670444596E-4</v>
      </c>
      <c r="I152" s="104">
        <v>6.9430263639673148E-4</v>
      </c>
      <c r="J152" s="104">
        <v>1.2569177709007505E-3</v>
      </c>
      <c r="K152" s="104">
        <v>1.8071841507581717E-3</v>
      </c>
      <c r="L152" s="104">
        <v>2.5535700513945659E-3</v>
      </c>
      <c r="M152" s="104">
        <v>2.824180374961697E-3</v>
      </c>
      <c r="N152" s="104">
        <v>5.5382516469087654E-3</v>
      </c>
      <c r="O152" s="104">
        <v>2.2205817188667022E-2</v>
      </c>
      <c r="P152" s="104">
        <v>3.1494576245709234E-2</v>
      </c>
      <c r="Q152" s="104">
        <v>2.3319527124075611E-2</v>
      </c>
      <c r="R152" s="104">
        <v>2.0666595661378958E-2</v>
      </c>
      <c r="S152" s="104">
        <v>1.8066729201684381E-2</v>
      </c>
      <c r="T152" s="104">
        <v>1.8581458348908498E-2</v>
      </c>
      <c r="U152" s="104">
        <v>2.0369000500226629E-2</v>
      </c>
      <c r="V152" s="104">
        <v>2.2335259123341399E-2</v>
      </c>
      <c r="W152" s="104">
        <v>4.9000081362839377E-2</v>
      </c>
      <c r="DA152" s="132" t="s">
        <v>1881</v>
      </c>
    </row>
    <row r="153" spans="1:105" ht="12" customHeight="1" x14ac:dyDescent="0.25">
      <c r="A153" s="106" t="s">
        <v>122</v>
      </c>
      <c r="B153" s="101">
        <v>1.7006645892267462E-4</v>
      </c>
      <c r="C153" s="101">
        <v>1.5864332556098491E-4</v>
      </c>
      <c r="D153" s="101">
        <v>1.7040833111135043E-4</v>
      </c>
      <c r="E153" s="101">
        <v>1.8169630919507589E-4</v>
      </c>
      <c r="F153" s="101">
        <v>0</v>
      </c>
      <c r="G153" s="101">
        <v>0</v>
      </c>
      <c r="H153" s="101">
        <v>6.187025353704286E-4</v>
      </c>
      <c r="I153" s="101">
        <v>7.0126380627489693E-4</v>
      </c>
      <c r="J153" s="101">
        <v>6.7772862442878326E-4</v>
      </c>
      <c r="K153" s="101">
        <v>1.1271619049455651E-3</v>
      </c>
      <c r="L153" s="101">
        <v>1.1207268601964868E-3</v>
      </c>
      <c r="M153" s="101">
        <v>1.1279808750902149E-3</v>
      </c>
      <c r="N153" s="101">
        <v>8.5176683741662032E-4</v>
      </c>
      <c r="O153" s="101">
        <v>4.3006611881671805E-2</v>
      </c>
      <c r="P153" s="101">
        <v>6.9865982320810982E-2</v>
      </c>
      <c r="Q153" s="101">
        <v>7.1874612634654639E-2</v>
      </c>
      <c r="R153" s="101">
        <v>7.2676916728018862E-2</v>
      </c>
      <c r="S153" s="101">
        <v>7.2502581416517456E-2</v>
      </c>
      <c r="T153" s="101">
        <v>6.1936971712387365E-2</v>
      </c>
      <c r="U153" s="101">
        <v>9.9868408056880464E-2</v>
      </c>
      <c r="V153" s="101">
        <v>9.0396879793816901E-2</v>
      </c>
      <c r="W153" s="101">
        <v>0.10051582339854864</v>
      </c>
      <c r="DA153" s="131" t="s">
        <v>1882</v>
      </c>
    </row>
    <row r="154" spans="1:105" ht="12" customHeight="1" x14ac:dyDescent="0.25">
      <c r="A154" s="107" t="s">
        <v>121</v>
      </c>
      <c r="B154" s="104">
        <v>4.5407744532354084E-2</v>
      </c>
      <c r="C154" s="104">
        <v>4.6784442279324316E-2</v>
      </c>
      <c r="D154" s="104">
        <v>6.5900833215819618E-2</v>
      </c>
      <c r="E154" s="104">
        <v>8.7285495101372679E-2</v>
      </c>
      <c r="F154" s="104">
        <v>0.1117082815920051</v>
      </c>
      <c r="G154" s="104">
        <v>0.16326632902658672</v>
      </c>
      <c r="H154" s="104">
        <v>0.23983263092571683</v>
      </c>
      <c r="I154" s="104">
        <v>0.41180597411921127</v>
      </c>
      <c r="J154" s="104">
        <v>0.61474783661156995</v>
      </c>
      <c r="K154" s="104">
        <v>0.91840578857942967</v>
      </c>
      <c r="L154" s="104">
        <v>1.4547182767459974</v>
      </c>
      <c r="M154" s="104">
        <v>1.9792688631899147</v>
      </c>
      <c r="N154" s="104">
        <v>2.4490397754343549</v>
      </c>
      <c r="O154" s="104">
        <v>2.5456823884717346</v>
      </c>
      <c r="P154" s="104">
        <v>2.6617361996007856</v>
      </c>
      <c r="Q154" s="104">
        <v>2.9579687030896094</v>
      </c>
      <c r="R154" s="104">
        <v>3.8098573959056012</v>
      </c>
      <c r="S154" s="104">
        <v>6.6204170999186678</v>
      </c>
      <c r="T154" s="104">
        <v>11.873695630623812</v>
      </c>
      <c r="U154" s="104">
        <v>14.286881140051038</v>
      </c>
      <c r="V154" s="104">
        <v>15.91993526890125</v>
      </c>
      <c r="W154" s="104">
        <v>16.631143853632544</v>
      </c>
      <c r="DA154" s="132" t="s">
        <v>1883</v>
      </c>
    </row>
    <row r="155" spans="1:105" ht="12" customHeight="1" x14ac:dyDescent="0.25">
      <c r="A155" s="108" t="s">
        <v>53</v>
      </c>
      <c r="B155" s="98">
        <v>6.4354209868044809E-3</v>
      </c>
      <c r="C155" s="98">
        <v>6.0116649988654078E-3</v>
      </c>
      <c r="D155" s="98">
        <v>1.263455317143884E-2</v>
      </c>
      <c r="E155" s="98">
        <v>2.1162731298660864E-2</v>
      </c>
      <c r="F155" s="98">
        <v>2.5909360758961074E-2</v>
      </c>
      <c r="G155" s="98">
        <v>4.5841939196853601E-2</v>
      </c>
      <c r="H155" s="98">
        <v>6.1058800105297961E-2</v>
      </c>
      <c r="I155" s="98">
        <v>8.6947850723129189E-2</v>
      </c>
      <c r="J155" s="98">
        <v>0.12488668721858119</v>
      </c>
      <c r="K155" s="98">
        <v>0.18684665004238332</v>
      </c>
      <c r="L155" s="98">
        <v>0.26351465911289756</v>
      </c>
      <c r="M155" s="98">
        <v>0.36442373868348715</v>
      </c>
      <c r="N155" s="98">
        <v>0.32715979261633427</v>
      </c>
      <c r="O155" s="98">
        <v>8.5338842534712842E-2</v>
      </c>
      <c r="P155" s="98">
        <v>3.48631088107626E-2</v>
      </c>
      <c r="Q155" s="98">
        <v>0.12420545827239907</v>
      </c>
      <c r="R155" s="98">
        <v>0.23762528933240573</v>
      </c>
      <c r="S155" s="98">
        <v>0.69069002267125945</v>
      </c>
      <c r="T155" s="98">
        <v>0.9812334252712902</v>
      </c>
      <c r="U155" s="98">
        <v>0.96166370655035438</v>
      </c>
      <c r="V155" s="98">
        <v>1.3532359382862886</v>
      </c>
      <c r="W155" s="98">
        <v>1.4894582070359563</v>
      </c>
      <c r="DA155" s="63" t="s">
        <v>1884</v>
      </c>
    </row>
    <row r="156" spans="1:105" ht="12" customHeight="1" x14ac:dyDescent="0.25">
      <c r="A156" s="108" t="s">
        <v>52</v>
      </c>
      <c r="B156" s="98">
        <v>3.8972323545549602E-2</v>
      </c>
      <c r="C156" s="98">
        <v>4.0772777280458909E-2</v>
      </c>
      <c r="D156" s="98">
        <v>5.3266280044380783E-2</v>
      </c>
      <c r="E156" s="98">
        <v>6.6122763802711815E-2</v>
      </c>
      <c r="F156" s="98">
        <v>8.5798920833044023E-2</v>
      </c>
      <c r="G156" s="98">
        <v>0.11742438982973312</v>
      </c>
      <c r="H156" s="98">
        <v>0.17877383082041887</v>
      </c>
      <c r="I156" s="98">
        <v>0.32485812339608211</v>
      </c>
      <c r="J156" s="98">
        <v>0.48986114939298875</v>
      </c>
      <c r="K156" s="98">
        <v>0.73155913853704635</v>
      </c>
      <c r="L156" s="98">
        <v>1.1912036176330998</v>
      </c>
      <c r="M156" s="98">
        <v>1.6148451245064275</v>
      </c>
      <c r="N156" s="98">
        <v>2.1218799828180206</v>
      </c>
      <c r="O156" s="98">
        <v>2.4603435459370218</v>
      </c>
      <c r="P156" s="98">
        <v>2.6268730907900228</v>
      </c>
      <c r="Q156" s="98">
        <v>2.8337632448172103</v>
      </c>
      <c r="R156" s="98">
        <v>3.5722321065731957</v>
      </c>
      <c r="S156" s="98">
        <v>5.9297270772474082</v>
      </c>
      <c r="T156" s="98">
        <v>10.892462205352523</v>
      </c>
      <c r="U156" s="98">
        <v>13.325217433500685</v>
      </c>
      <c r="V156" s="98">
        <v>14.566699330614961</v>
      </c>
      <c r="W156" s="98">
        <v>15.141685646596589</v>
      </c>
      <c r="DA156" s="63" t="s">
        <v>1885</v>
      </c>
    </row>
    <row r="157" spans="1:105" ht="12" customHeight="1" x14ac:dyDescent="0.25">
      <c r="A157" s="121" t="s">
        <v>54</v>
      </c>
      <c r="B157" s="122">
        <v>1.644911568947921E-2</v>
      </c>
      <c r="C157" s="122">
        <v>1.9223437647497132E-2</v>
      </c>
      <c r="D157" s="122">
        <v>2.5228398912019896E-2</v>
      </c>
      <c r="E157" s="122">
        <v>3.1376774867531584E-2</v>
      </c>
      <c r="F157" s="122">
        <v>3.9060233931214453E-2</v>
      </c>
      <c r="G157" s="122">
        <v>5.0699603843316815E-2</v>
      </c>
      <c r="H157" s="122">
        <v>6.9293442225729446E-2</v>
      </c>
      <c r="I157" s="122">
        <v>0.10183304932320035</v>
      </c>
      <c r="J157" s="122">
        <v>0.14363955503882395</v>
      </c>
      <c r="K157" s="122">
        <v>0.21512418396516431</v>
      </c>
      <c r="L157" s="122">
        <v>0.33230834074630478</v>
      </c>
      <c r="M157" s="122">
        <v>0.47765557884548554</v>
      </c>
      <c r="N157" s="122">
        <v>0.54948683822821431</v>
      </c>
      <c r="O157" s="122">
        <v>0.65709015189501829</v>
      </c>
      <c r="P157" s="122">
        <v>0.76460567995708839</v>
      </c>
      <c r="Q157" s="122">
        <v>0.78778851404114825</v>
      </c>
      <c r="R157" s="122">
        <v>0.96754942449385783</v>
      </c>
      <c r="S157" s="122">
        <v>1.6754914128671841</v>
      </c>
      <c r="T157" s="122">
        <v>2.8630441690015722</v>
      </c>
      <c r="U157" s="122">
        <v>4.0679171001348529</v>
      </c>
      <c r="V157" s="122">
        <v>4.588227364539307</v>
      </c>
      <c r="W157" s="122">
        <v>4.7204752762327029</v>
      </c>
      <c r="DA157" s="130" t="s">
        <v>1886</v>
      </c>
    </row>
    <row r="158" spans="1:105" ht="12" customHeight="1" x14ac:dyDescent="0.25">
      <c r="A158" s="97" t="s">
        <v>50</v>
      </c>
      <c r="B158" s="98">
        <v>1.2127090236023992E-2</v>
      </c>
      <c r="C158" s="98">
        <v>1.2879915599439455E-2</v>
      </c>
      <c r="D158" s="98">
        <v>1.5938322914820516E-2</v>
      </c>
      <c r="E158" s="98">
        <v>2.0112259812876794E-2</v>
      </c>
      <c r="F158" s="98">
        <v>2.4292134358163707E-2</v>
      </c>
      <c r="G158" s="98">
        <v>3.1436232577627718E-2</v>
      </c>
      <c r="H158" s="98">
        <v>4.3439479754249263E-2</v>
      </c>
      <c r="I158" s="98">
        <v>6.7851558581837473E-2</v>
      </c>
      <c r="J158" s="98">
        <v>9.5992683999866255E-2</v>
      </c>
      <c r="K158" s="98">
        <v>0.13454593227833711</v>
      </c>
      <c r="L158" s="98">
        <v>0.20738535355489765</v>
      </c>
      <c r="M158" s="98">
        <v>0.29032583208694868</v>
      </c>
      <c r="N158" s="98">
        <v>0.37060089121261336</v>
      </c>
      <c r="O158" s="98">
        <v>0.41807306900534341</v>
      </c>
      <c r="P158" s="98">
        <v>0.43290675367307163</v>
      </c>
      <c r="Q158" s="98">
        <v>0.46783248512877257</v>
      </c>
      <c r="R158" s="98">
        <v>0.56750985010956245</v>
      </c>
      <c r="S158" s="98">
        <v>0.9143685265905046</v>
      </c>
      <c r="T158" s="98">
        <v>1.6027952339721943</v>
      </c>
      <c r="U158" s="98">
        <v>2.1724813594361718</v>
      </c>
      <c r="V158" s="98">
        <v>2.2262506998703882</v>
      </c>
      <c r="W158" s="98">
        <v>2.4371226077624062</v>
      </c>
      <c r="DA158" s="63" t="s">
        <v>1887</v>
      </c>
    </row>
    <row r="159" spans="1:105" ht="12" customHeight="1" x14ac:dyDescent="0.25">
      <c r="A159" s="109" t="s">
        <v>120</v>
      </c>
      <c r="B159" s="33">
        <v>4.3220254534552197E-3</v>
      </c>
      <c r="C159" s="33">
        <v>6.3435220480576775E-3</v>
      </c>
      <c r="D159" s="33">
        <v>9.2900759971993787E-3</v>
      </c>
      <c r="E159" s="33">
        <v>1.1264515054654794E-2</v>
      </c>
      <c r="F159" s="33">
        <v>1.4768099573050749E-2</v>
      </c>
      <c r="G159" s="33">
        <v>1.9263371265689101E-2</v>
      </c>
      <c r="H159" s="33">
        <v>2.5853962471480182E-2</v>
      </c>
      <c r="I159" s="33">
        <v>3.3981490741362877E-2</v>
      </c>
      <c r="J159" s="33">
        <v>4.7646871038957685E-2</v>
      </c>
      <c r="K159" s="33">
        <v>8.0578251686827196E-2</v>
      </c>
      <c r="L159" s="33">
        <v>0.12492298719140714</v>
      </c>
      <c r="M159" s="33">
        <v>0.18732974675853686</v>
      </c>
      <c r="N159" s="33">
        <v>0.17888594701560098</v>
      </c>
      <c r="O159" s="33">
        <v>0.23901708288967494</v>
      </c>
      <c r="P159" s="33">
        <v>0.33169892628401676</v>
      </c>
      <c r="Q159" s="33">
        <v>0.31995602891237568</v>
      </c>
      <c r="R159" s="33">
        <v>0.40003957438429533</v>
      </c>
      <c r="S159" s="33">
        <v>0.76112288627667946</v>
      </c>
      <c r="T159" s="33">
        <v>1.2602489350293782</v>
      </c>
      <c r="U159" s="33">
        <v>1.8954357406986813</v>
      </c>
      <c r="V159" s="33">
        <v>2.3619766646689193</v>
      </c>
      <c r="W159" s="33">
        <v>2.2833526684702963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7.7225714027413979</v>
      </c>
      <c r="C161" s="117">
        <f t="shared" si="54"/>
        <v>7.5990818909568363</v>
      </c>
      <c r="D161" s="117">
        <f t="shared" si="54"/>
        <v>9.6811399783231487</v>
      </c>
      <c r="E161" s="117">
        <f t="shared" si="54"/>
        <v>12.177396647552403</v>
      </c>
      <c r="F161" s="117">
        <f t="shared" si="54"/>
        <v>13.025264196098888</v>
      </c>
      <c r="G161" s="117">
        <f t="shared" si="54"/>
        <v>15.291660769777843</v>
      </c>
      <c r="H161" s="117">
        <f t="shared" si="54"/>
        <v>19.416465736575404</v>
      </c>
      <c r="I161" s="117">
        <f t="shared" si="54"/>
        <v>21.5643987694109</v>
      </c>
      <c r="J161" s="117">
        <f t="shared" si="54"/>
        <v>20.64588435505236</v>
      </c>
      <c r="K161" s="117">
        <f t="shared" si="54"/>
        <v>20.33667292262593</v>
      </c>
      <c r="L161" s="117">
        <f t="shared" si="54"/>
        <v>19.174820210525976</v>
      </c>
      <c r="M161" s="117">
        <f t="shared" si="54"/>
        <v>18.587234355374715</v>
      </c>
      <c r="N161" s="117">
        <f t="shared" si="54"/>
        <v>18.184162652224991</v>
      </c>
      <c r="O161" s="117">
        <f t="shared" si="54"/>
        <v>15.919334755491976</v>
      </c>
      <c r="P161" s="117">
        <f t="shared" si="54"/>
        <v>17.150500513292506</v>
      </c>
      <c r="Q161" s="117">
        <f t="shared" si="54"/>
        <v>22.169248476869232</v>
      </c>
      <c r="R161" s="117">
        <f t="shared" ref="R161:V161" si="55">R162+R164+R166+R175</f>
        <v>26.725787996420799</v>
      </c>
      <c r="S161" s="117">
        <f t="shared" si="55"/>
        <v>30.006176285389213</v>
      </c>
      <c r="T161" s="117">
        <f t="shared" si="55"/>
        <v>33.654006693989658</v>
      </c>
      <c r="U161" s="117">
        <f t="shared" si="55"/>
        <v>42.96078920965796</v>
      </c>
      <c r="V161" s="117">
        <f t="shared" si="55"/>
        <v>48.795993079776721</v>
      </c>
      <c r="W161" s="117">
        <f t="shared" ref="W161" si="56">W162+W164+W166+W175</f>
        <v>50.271532741950288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1.9719108237200316</v>
      </c>
      <c r="C162" s="122">
        <f t="shared" si="57"/>
        <v>2.3363760478551328</v>
      </c>
      <c r="D162" s="122">
        <f t="shared" si="57"/>
        <v>3.2209666706083899</v>
      </c>
      <c r="E162" s="122">
        <f t="shared" si="57"/>
        <v>3.8108929110560887</v>
      </c>
      <c r="F162" s="122">
        <f t="shared" si="57"/>
        <v>4.0385576565657875</v>
      </c>
      <c r="G162" s="122">
        <f t="shared" si="57"/>
        <v>3.9014213150282746</v>
      </c>
      <c r="H162" s="122">
        <f t="shared" si="57"/>
        <v>4.683382015183061</v>
      </c>
      <c r="I162" s="122">
        <f t="shared" si="57"/>
        <v>5.4904044366896052</v>
      </c>
      <c r="J162" s="122">
        <f t="shared" si="57"/>
        <v>4.5169563046560661</v>
      </c>
      <c r="K162" s="122">
        <f t="shared" si="57"/>
        <v>4.2938967241028925</v>
      </c>
      <c r="L162" s="122">
        <f t="shared" si="57"/>
        <v>3.650653888346032</v>
      </c>
      <c r="M162" s="122">
        <f t="shared" si="57"/>
        <v>3.7110018758399246</v>
      </c>
      <c r="N162" s="122">
        <f t="shared" si="57"/>
        <v>1.7076359366422793</v>
      </c>
      <c r="O162" s="122">
        <f t="shared" si="57"/>
        <v>0.80450055646973884</v>
      </c>
      <c r="P162" s="122">
        <f t="shared" si="57"/>
        <v>1.9587690759684</v>
      </c>
      <c r="Q162" s="122">
        <f t="shared" si="57"/>
        <v>4.4118883422901893</v>
      </c>
      <c r="R162" s="122">
        <f t="shared" si="57"/>
        <v>4.9850505399852247</v>
      </c>
      <c r="S162" s="122">
        <f t="shared" si="57"/>
        <v>6.469530324508793</v>
      </c>
      <c r="T162" s="122">
        <f t="shared" si="57"/>
        <v>6.3240868087065234</v>
      </c>
      <c r="U162" s="122">
        <f t="shared" si="57"/>
        <v>9.4388822130492898</v>
      </c>
      <c r="V162" s="122">
        <f t="shared" si="57"/>
        <v>11.155992352868122</v>
      </c>
      <c r="W162" s="122">
        <f t="shared" si="57"/>
        <v>10.858519174669766</v>
      </c>
      <c r="DA162" s="130" t="s">
        <v>1890</v>
      </c>
    </row>
    <row r="163" spans="1:105" ht="12" customHeight="1" x14ac:dyDescent="0.25">
      <c r="A163" s="97" t="s">
        <v>53</v>
      </c>
      <c r="B163" s="33">
        <v>1.9719108237200316</v>
      </c>
      <c r="C163" s="33">
        <v>2.3363760478551328</v>
      </c>
      <c r="D163" s="33">
        <v>3.2209666706083899</v>
      </c>
      <c r="E163" s="33">
        <v>3.8108929110560887</v>
      </c>
      <c r="F163" s="33">
        <v>4.0385576565657875</v>
      </c>
      <c r="G163" s="33">
        <v>3.9014213150282746</v>
      </c>
      <c r="H163" s="33">
        <v>4.683382015183061</v>
      </c>
      <c r="I163" s="33">
        <v>5.4904044366896052</v>
      </c>
      <c r="J163" s="33">
        <v>4.5169563046560661</v>
      </c>
      <c r="K163" s="33">
        <v>4.2938967241028925</v>
      </c>
      <c r="L163" s="33">
        <v>3.650653888346032</v>
      </c>
      <c r="M163" s="33">
        <v>3.7110018758399246</v>
      </c>
      <c r="N163" s="33">
        <v>1.7076359366422793</v>
      </c>
      <c r="O163" s="33">
        <v>0.80450055646973884</v>
      </c>
      <c r="P163" s="33">
        <v>1.9587690759684</v>
      </c>
      <c r="Q163" s="33">
        <v>4.4118883422901893</v>
      </c>
      <c r="R163" s="33">
        <v>4.9850505399852247</v>
      </c>
      <c r="S163" s="33">
        <v>6.469530324508793</v>
      </c>
      <c r="T163" s="33">
        <v>6.3240868087065234</v>
      </c>
      <c r="U163" s="33">
        <v>9.4388822130492898</v>
      </c>
      <c r="V163" s="33">
        <v>11.155992352868122</v>
      </c>
      <c r="W163" s="33">
        <v>10.858519174669766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4.0464402613975459</v>
      </c>
      <c r="C164" s="122">
        <f t="shared" si="58"/>
        <v>3.3422502227371811</v>
      </c>
      <c r="D164" s="122">
        <f t="shared" si="58"/>
        <v>3.9170275032101083</v>
      </c>
      <c r="E164" s="122">
        <f t="shared" si="58"/>
        <v>5.202299509678542</v>
      </c>
      <c r="F164" s="122">
        <f t="shared" si="58"/>
        <v>5.1050896134869719</v>
      </c>
      <c r="G164" s="122">
        <f t="shared" si="58"/>
        <v>6.6433911396139447</v>
      </c>
      <c r="H164" s="122">
        <f t="shared" si="58"/>
        <v>9.3601626514492828</v>
      </c>
      <c r="I164" s="122">
        <f t="shared" si="58"/>
        <v>10.163450973257941</v>
      </c>
      <c r="J164" s="122">
        <f t="shared" si="58"/>
        <v>10.422704689795786</v>
      </c>
      <c r="K164" s="122">
        <f t="shared" si="58"/>
        <v>10.116196999374855</v>
      </c>
      <c r="L164" s="122">
        <f t="shared" si="58"/>
        <v>10.202648167160079</v>
      </c>
      <c r="M164" s="122">
        <f t="shared" si="58"/>
        <v>9.3344854043138081</v>
      </c>
      <c r="N164" s="122">
        <f t="shared" si="58"/>
        <v>11.356595799332178</v>
      </c>
      <c r="O164" s="122">
        <f t="shared" si="58"/>
        <v>10.047288024519453</v>
      </c>
      <c r="P164" s="122">
        <f t="shared" si="58"/>
        <v>9.5507659582339635</v>
      </c>
      <c r="Q164" s="122">
        <f t="shared" si="58"/>
        <v>11.323725245124907</v>
      </c>
      <c r="R164" s="122">
        <f t="shared" si="58"/>
        <v>14.377588041790004</v>
      </c>
      <c r="S164" s="122">
        <f t="shared" si="58"/>
        <v>15.08779941059437</v>
      </c>
      <c r="T164" s="122">
        <f t="shared" si="58"/>
        <v>18.322624098556968</v>
      </c>
      <c r="U164" s="122">
        <f t="shared" si="58"/>
        <v>22.913684767965655</v>
      </c>
      <c r="V164" s="122">
        <f t="shared" si="58"/>
        <v>25.340449529695622</v>
      </c>
      <c r="W164" s="122">
        <f t="shared" si="58"/>
        <v>26.457034956997468</v>
      </c>
      <c r="DA164" s="130" t="s">
        <v>1892</v>
      </c>
    </row>
    <row r="165" spans="1:105" ht="12" customHeight="1" x14ac:dyDescent="0.25">
      <c r="A165" s="97" t="s">
        <v>53</v>
      </c>
      <c r="B165" s="98">
        <v>4.0464402613975459</v>
      </c>
      <c r="C165" s="98">
        <v>3.3422502227371811</v>
      </c>
      <c r="D165" s="98">
        <v>3.9170275032101083</v>
      </c>
      <c r="E165" s="98">
        <v>5.202299509678542</v>
      </c>
      <c r="F165" s="98">
        <v>5.1050896134869719</v>
      </c>
      <c r="G165" s="98">
        <v>6.6433911396139447</v>
      </c>
      <c r="H165" s="98">
        <v>9.3601626514492828</v>
      </c>
      <c r="I165" s="98">
        <v>10.163450973257941</v>
      </c>
      <c r="J165" s="98">
        <v>10.422704689795786</v>
      </c>
      <c r="K165" s="98">
        <v>10.116196999374855</v>
      </c>
      <c r="L165" s="98">
        <v>10.202648167160079</v>
      </c>
      <c r="M165" s="98">
        <v>9.3344854043138081</v>
      </c>
      <c r="N165" s="98">
        <v>11.356595799332178</v>
      </c>
      <c r="O165" s="98">
        <v>10.047288024519453</v>
      </c>
      <c r="P165" s="98">
        <v>9.5507659582339635</v>
      </c>
      <c r="Q165" s="98">
        <v>11.323725245124907</v>
      </c>
      <c r="R165" s="98">
        <v>14.377588041790004</v>
      </c>
      <c r="S165" s="98">
        <v>15.08779941059437</v>
      </c>
      <c r="T165" s="98">
        <v>18.322624098556968</v>
      </c>
      <c r="U165" s="98">
        <v>22.913684767965655</v>
      </c>
      <c r="V165" s="98">
        <v>25.340449529695622</v>
      </c>
      <c r="W165" s="98">
        <v>26.457034956997468</v>
      </c>
      <c r="DA165" s="63" t="s">
        <v>1893</v>
      </c>
    </row>
    <row r="166" spans="1:105" ht="12" customHeight="1" x14ac:dyDescent="0.25">
      <c r="A166" s="121" t="s">
        <v>55</v>
      </c>
      <c r="B166" s="122">
        <v>1.2764849132384339</v>
      </c>
      <c r="C166" s="122">
        <v>1.392350045321965</v>
      </c>
      <c r="D166" s="122">
        <v>1.8723956216235083</v>
      </c>
      <c r="E166" s="122">
        <v>2.3623932512627492</v>
      </c>
      <c r="F166" s="122">
        <v>2.9101319398673318</v>
      </c>
      <c r="G166" s="122">
        <v>3.6593078570513073</v>
      </c>
      <c r="H166" s="122">
        <v>4.2211208227819457</v>
      </c>
      <c r="I166" s="122">
        <v>4.782826609365503</v>
      </c>
      <c r="J166" s="122">
        <v>4.6657049069718441</v>
      </c>
      <c r="K166" s="122">
        <v>4.8410499256577495</v>
      </c>
      <c r="L166" s="122">
        <v>4.3664755211703996</v>
      </c>
      <c r="M166" s="122">
        <v>4.501337695512265</v>
      </c>
      <c r="N166" s="122">
        <v>4.2160854776315917</v>
      </c>
      <c r="O166" s="122">
        <v>4.0840069211754537</v>
      </c>
      <c r="P166" s="122">
        <v>4.4556557737614755</v>
      </c>
      <c r="Q166" s="122">
        <v>5.1566258195174086</v>
      </c>
      <c r="R166" s="122">
        <v>5.9464354448169292</v>
      </c>
      <c r="S166" s="122">
        <v>6.8090154180838107</v>
      </c>
      <c r="T166" s="122">
        <v>7.3137420913394688</v>
      </c>
      <c r="U166" s="122">
        <v>8.3348638245365443</v>
      </c>
      <c r="V166" s="122">
        <v>9.6272757282348671</v>
      </c>
      <c r="W166" s="122">
        <v>10.192502277690979</v>
      </c>
      <c r="DA166" s="130" t="s">
        <v>1894</v>
      </c>
    </row>
    <row r="167" spans="1:105" ht="12" customHeight="1" x14ac:dyDescent="0.25">
      <c r="A167" s="97" t="s">
        <v>124</v>
      </c>
      <c r="B167" s="98">
        <v>8.7152008696112268E-2</v>
      </c>
      <c r="C167" s="98">
        <v>9.4586235959631351E-2</v>
      </c>
      <c r="D167" s="98">
        <v>0.10973207951532049</v>
      </c>
      <c r="E167" s="98">
        <v>0.12407001120533942</v>
      </c>
      <c r="F167" s="98">
        <v>0.13621004829480143</v>
      </c>
      <c r="G167" s="98">
        <v>0.16462953621951118</v>
      </c>
      <c r="H167" s="98">
        <v>0.20738759466985857</v>
      </c>
      <c r="I167" s="98">
        <v>0.20776001576422298</v>
      </c>
      <c r="J167" s="98">
        <v>0.20806991009498249</v>
      </c>
      <c r="K167" s="98">
        <v>0.20811144067905801</v>
      </c>
      <c r="L167" s="98">
        <v>0.18345507464156657</v>
      </c>
      <c r="M167" s="98">
        <v>0.17687738113653487</v>
      </c>
      <c r="N167" s="98">
        <v>0.16198831089575044</v>
      </c>
      <c r="O167" s="98">
        <v>0.15061400784425832</v>
      </c>
      <c r="P167" s="98">
        <v>0.13965208667655585</v>
      </c>
      <c r="Q167" s="98">
        <v>0.17417968382643162</v>
      </c>
      <c r="R167" s="98">
        <v>0.1961693490438208</v>
      </c>
      <c r="S167" s="98">
        <v>0.21409526701769427</v>
      </c>
      <c r="T167" s="98">
        <v>0.2255818729070504</v>
      </c>
      <c r="U167" s="98">
        <v>0.26877761026936686</v>
      </c>
      <c r="V167" s="98">
        <v>0.29154584067025968</v>
      </c>
      <c r="W167" s="98">
        <v>0.36478239949079821</v>
      </c>
      <c r="DA167" s="63" t="s">
        <v>1895</v>
      </c>
    </row>
    <row r="168" spans="1:105" ht="12" customHeight="1" x14ac:dyDescent="0.25">
      <c r="A168" s="97" t="s">
        <v>123</v>
      </c>
      <c r="B168" s="98">
        <v>6.0104833583525695E-3</v>
      </c>
      <c r="C168" s="98">
        <v>8.1551665733899832E-3</v>
      </c>
      <c r="D168" s="98">
        <v>7.8388325255567253E-3</v>
      </c>
      <c r="E168" s="98">
        <v>7.1806856798372013E-3</v>
      </c>
      <c r="F168" s="98">
        <v>6.4255241119305787E-3</v>
      </c>
      <c r="G168" s="98">
        <v>5.1744342906741318E-3</v>
      </c>
      <c r="H168" s="98">
        <v>8.4149411731533792E-3</v>
      </c>
      <c r="I168" s="98">
        <v>9.3997198224175481E-3</v>
      </c>
      <c r="J168" s="98">
        <v>1.0210904914256067E-2</v>
      </c>
      <c r="K168" s="98">
        <v>9.8119506574230464E-3</v>
      </c>
      <c r="L168" s="98">
        <v>9.5914938563771632E-3</v>
      </c>
      <c r="M168" s="98">
        <v>8.8313467588582092E-3</v>
      </c>
      <c r="N168" s="98">
        <v>1.0818329836898321E-2</v>
      </c>
      <c r="O168" s="98">
        <v>4.1824166451428099E-2</v>
      </c>
      <c r="P168" s="98">
        <v>6.5918600566727992E-2</v>
      </c>
      <c r="Q168" s="98">
        <v>5.5086429936579723E-2</v>
      </c>
      <c r="R168" s="98">
        <v>5.3268059933692685E-2</v>
      </c>
      <c r="S168" s="98">
        <v>4.9956355359518423E-2</v>
      </c>
      <c r="T168" s="98">
        <v>4.3269553171244514E-2</v>
      </c>
      <c r="U168" s="98">
        <v>3.5697385935750739E-2</v>
      </c>
      <c r="V168" s="98">
        <v>3.1428041404039646E-2</v>
      </c>
      <c r="W168" s="98">
        <v>5.8489513353191983E-2</v>
      </c>
      <c r="DA168" s="63" t="s">
        <v>1896</v>
      </c>
    </row>
    <row r="169" spans="1:105" ht="12" customHeight="1" x14ac:dyDescent="0.25">
      <c r="A169" s="100" t="s">
        <v>50</v>
      </c>
      <c r="B169" s="101">
        <v>8.3031575364559914E-4</v>
      </c>
      <c r="C169" s="101">
        <v>1.0969940343871201E-3</v>
      </c>
      <c r="D169" s="101">
        <v>1.8543279823470559E-3</v>
      </c>
      <c r="E169" s="101">
        <v>2.0619227923867295E-3</v>
      </c>
      <c r="F169" s="101">
        <v>1.6118351213289396E-3</v>
      </c>
      <c r="G169" s="101">
        <v>1.4916604021715494E-3</v>
      </c>
      <c r="H169" s="101">
        <v>2.1394568429487625E-3</v>
      </c>
      <c r="I169" s="101">
        <v>1.9013942378427547E-3</v>
      </c>
      <c r="J169" s="101">
        <v>2.0806241418291462E-3</v>
      </c>
      <c r="K169" s="101">
        <v>1.9903718897654717E-3</v>
      </c>
      <c r="L169" s="101">
        <v>1.6921370003096286E-3</v>
      </c>
      <c r="M169" s="101">
        <v>1.5416976744572577E-3</v>
      </c>
      <c r="N169" s="101">
        <v>1.2693111257412021E-3</v>
      </c>
      <c r="O169" s="101">
        <v>3.2497100409830926E-3</v>
      </c>
      <c r="P169" s="101">
        <v>6.2637550745588558E-3</v>
      </c>
      <c r="Q169" s="101">
        <v>1.1835463595676162E-2</v>
      </c>
      <c r="R169" s="101">
        <v>1.3832351188761163E-2</v>
      </c>
      <c r="S169" s="101">
        <v>1.6079113872680833E-2</v>
      </c>
      <c r="T169" s="101">
        <v>8.9207773247417452E-3</v>
      </c>
      <c r="U169" s="101">
        <v>2.4036971274563421E-3</v>
      </c>
      <c r="V169" s="101">
        <v>1.7231481881880251E-3</v>
      </c>
      <c r="W169" s="101">
        <v>1.0069895699761152E-2</v>
      </c>
      <c r="DA169" s="131" t="s">
        <v>1897</v>
      </c>
    </row>
    <row r="170" spans="1:105" ht="12" customHeight="1" x14ac:dyDescent="0.25">
      <c r="A170" s="103" t="s">
        <v>52</v>
      </c>
      <c r="B170" s="104">
        <v>5.1801676047069705E-3</v>
      </c>
      <c r="C170" s="104">
        <v>7.0581725390028638E-3</v>
      </c>
      <c r="D170" s="104">
        <v>5.9845045432096698E-3</v>
      </c>
      <c r="E170" s="104">
        <v>5.1187628874504723E-3</v>
      </c>
      <c r="F170" s="104">
        <v>4.8136889906016389E-3</v>
      </c>
      <c r="G170" s="104">
        <v>3.6827738885025826E-3</v>
      </c>
      <c r="H170" s="104">
        <v>6.2754843302046167E-3</v>
      </c>
      <c r="I170" s="104">
        <v>7.4983255845747932E-3</v>
      </c>
      <c r="J170" s="104">
        <v>8.1302807724269212E-3</v>
      </c>
      <c r="K170" s="104">
        <v>7.8215787676575738E-3</v>
      </c>
      <c r="L170" s="104">
        <v>7.8993568560675343E-3</v>
      </c>
      <c r="M170" s="104">
        <v>7.289649084400952E-3</v>
      </c>
      <c r="N170" s="104">
        <v>9.5490187111571187E-3</v>
      </c>
      <c r="O170" s="104">
        <v>3.8574456410445004E-2</v>
      </c>
      <c r="P170" s="104">
        <v>5.9654845492169137E-2</v>
      </c>
      <c r="Q170" s="104">
        <v>4.3250966340903557E-2</v>
      </c>
      <c r="R170" s="104">
        <v>3.9435708744931519E-2</v>
      </c>
      <c r="S170" s="104">
        <v>3.3877241486837593E-2</v>
      </c>
      <c r="T170" s="104">
        <v>3.4348775846502769E-2</v>
      </c>
      <c r="U170" s="104">
        <v>3.3293688808294399E-2</v>
      </c>
      <c r="V170" s="104">
        <v>2.9704893215851621E-2</v>
      </c>
      <c r="W170" s="104">
        <v>4.8419617653430828E-2</v>
      </c>
      <c r="DA170" s="132" t="s">
        <v>1898</v>
      </c>
    </row>
    <row r="171" spans="1:105" ht="12" customHeight="1" x14ac:dyDescent="0.25">
      <c r="A171" s="106" t="s">
        <v>122</v>
      </c>
      <c r="B171" s="101">
        <v>2.891129801685469E-3</v>
      </c>
      <c r="C171" s="101">
        <v>5.0746826980447857E-3</v>
      </c>
      <c r="D171" s="101">
        <v>5.1102050333671767E-3</v>
      </c>
      <c r="E171" s="101">
        <v>4.9036199925567084E-3</v>
      </c>
      <c r="F171" s="101">
        <v>4.5815825759052686E-3</v>
      </c>
      <c r="G171" s="101">
        <v>4.1334043959002122E-3</v>
      </c>
      <c r="H171" s="101">
        <v>1.0741934174748015E-2</v>
      </c>
      <c r="I171" s="101">
        <v>1.1002097471579972E-2</v>
      </c>
      <c r="J171" s="101">
        <v>9.7254689995468595E-3</v>
      </c>
      <c r="K171" s="101">
        <v>8.3675037111703935E-3</v>
      </c>
      <c r="L171" s="101">
        <v>7.6423452772042561E-3</v>
      </c>
      <c r="M171" s="101">
        <v>6.7859369195777336E-3</v>
      </c>
      <c r="N171" s="101">
        <v>5.1336394504966328E-3</v>
      </c>
      <c r="O171" s="101">
        <v>7.7797640800602197E-2</v>
      </c>
      <c r="P171" s="101">
        <v>0.14759083493203715</v>
      </c>
      <c r="Q171" s="101">
        <v>0.15083649107814878</v>
      </c>
      <c r="R171" s="101">
        <v>0.15246730901393021</v>
      </c>
      <c r="S171" s="101">
        <v>0.14975599046077981</v>
      </c>
      <c r="T171" s="101">
        <v>0.13046377044956836</v>
      </c>
      <c r="U171" s="101">
        <v>0.13547376440627462</v>
      </c>
      <c r="V171" s="101">
        <v>0.10920757573241985</v>
      </c>
      <c r="W171" s="101">
        <v>9.2884448721642587E-2</v>
      </c>
      <c r="DA171" s="131" t="s">
        <v>1899</v>
      </c>
    </row>
    <row r="172" spans="1:105" ht="12" customHeight="1" x14ac:dyDescent="0.25">
      <c r="A172" s="107" t="s">
        <v>121</v>
      </c>
      <c r="B172" s="104">
        <v>1.1804312913822836</v>
      </c>
      <c r="C172" s="104">
        <v>1.2845339600908989</v>
      </c>
      <c r="D172" s="104">
        <v>1.7497145045492639</v>
      </c>
      <c r="E172" s="104">
        <v>2.226238934385016</v>
      </c>
      <c r="F172" s="104">
        <v>2.7629147848846944</v>
      </c>
      <c r="G172" s="104">
        <v>3.4853704821452216</v>
      </c>
      <c r="H172" s="104">
        <v>3.9945763527641858</v>
      </c>
      <c r="I172" s="104">
        <v>4.5546647763072823</v>
      </c>
      <c r="J172" s="104">
        <v>4.4376986229630591</v>
      </c>
      <c r="K172" s="104">
        <v>4.6147590306100978</v>
      </c>
      <c r="L172" s="104">
        <v>4.1657866073952512</v>
      </c>
      <c r="M172" s="104">
        <v>4.308843030697294</v>
      </c>
      <c r="N172" s="104">
        <v>4.0381451974484461</v>
      </c>
      <c r="O172" s="104">
        <v>3.8137711060791655</v>
      </c>
      <c r="P172" s="104">
        <v>4.1024942515861547</v>
      </c>
      <c r="Q172" s="104">
        <v>4.7765232146762484</v>
      </c>
      <c r="R172" s="104">
        <v>5.5445307268254851</v>
      </c>
      <c r="S172" s="104">
        <v>6.3952078052458186</v>
      </c>
      <c r="T172" s="104">
        <v>6.9144268948116059</v>
      </c>
      <c r="U172" s="104">
        <v>7.8949150639251524</v>
      </c>
      <c r="V172" s="104">
        <v>9.1950942704281484</v>
      </c>
      <c r="W172" s="104">
        <v>9.6763459161253458</v>
      </c>
      <c r="DA172" s="132" t="s">
        <v>1900</v>
      </c>
    </row>
    <row r="173" spans="1:105" ht="12" customHeight="1" x14ac:dyDescent="0.25">
      <c r="A173" s="108" t="s">
        <v>53</v>
      </c>
      <c r="B173" s="98">
        <v>0.16729684295659139</v>
      </c>
      <c r="C173" s="98">
        <v>0.16505888435363769</v>
      </c>
      <c r="D173" s="98">
        <v>0.33545647093971259</v>
      </c>
      <c r="E173" s="98">
        <v>0.53976088833878044</v>
      </c>
      <c r="F173" s="98">
        <v>0.64082407219634663</v>
      </c>
      <c r="G173" s="98">
        <v>0.978622736688048</v>
      </c>
      <c r="H173" s="98">
        <v>1.0169760390291631</v>
      </c>
      <c r="I173" s="98">
        <v>0.96166237974396007</v>
      </c>
      <c r="J173" s="98">
        <v>0.90152327001436017</v>
      </c>
      <c r="K173" s="98">
        <v>0.93885761211941687</v>
      </c>
      <c r="L173" s="98">
        <v>0.75461060421976578</v>
      </c>
      <c r="M173" s="98">
        <v>0.79334582372820694</v>
      </c>
      <c r="N173" s="98">
        <v>0.53944356420980133</v>
      </c>
      <c r="O173" s="98">
        <v>0.12784894665532692</v>
      </c>
      <c r="P173" s="98">
        <v>5.3733988931745955E-2</v>
      </c>
      <c r="Q173" s="98">
        <v>0.20056677888712771</v>
      </c>
      <c r="R173" s="98">
        <v>0.3458189063953519</v>
      </c>
      <c r="S173" s="98">
        <v>0.66719455244699222</v>
      </c>
      <c r="T173" s="98">
        <v>0.57140312475968968</v>
      </c>
      <c r="U173" s="98">
        <v>0.53141432401161337</v>
      </c>
      <c r="V173" s="98">
        <v>0.78160694830089539</v>
      </c>
      <c r="W173" s="98">
        <v>0.86659780985201373</v>
      </c>
      <c r="DA173" s="63" t="s">
        <v>1901</v>
      </c>
    </row>
    <row r="174" spans="1:105" ht="12" customHeight="1" x14ac:dyDescent="0.25">
      <c r="A174" s="115" t="s">
        <v>52</v>
      </c>
      <c r="B174" s="33">
        <v>1.0131344484256923</v>
      </c>
      <c r="C174" s="33">
        <v>1.1194750757372613</v>
      </c>
      <c r="D174" s="33">
        <v>1.4142580336095514</v>
      </c>
      <c r="E174" s="33">
        <v>1.6864780460462354</v>
      </c>
      <c r="F174" s="33">
        <v>2.1220907126883479</v>
      </c>
      <c r="G174" s="33">
        <v>2.5067477454571736</v>
      </c>
      <c r="H174" s="33">
        <v>2.9776003137350227</v>
      </c>
      <c r="I174" s="33">
        <v>3.593002396563322</v>
      </c>
      <c r="J174" s="33">
        <v>3.5361753529486988</v>
      </c>
      <c r="K174" s="33">
        <v>3.6759014184906813</v>
      </c>
      <c r="L174" s="33">
        <v>3.4111760031754854</v>
      </c>
      <c r="M174" s="33">
        <v>3.5154972069690871</v>
      </c>
      <c r="N174" s="33">
        <v>3.4987016332386447</v>
      </c>
      <c r="O174" s="33">
        <v>3.6859221594238387</v>
      </c>
      <c r="P174" s="33">
        <v>4.048760262654409</v>
      </c>
      <c r="Q174" s="33">
        <v>4.5759564357891209</v>
      </c>
      <c r="R174" s="33">
        <v>5.198711820430133</v>
      </c>
      <c r="S174" s="33">
        <v>5.7280132527988261</v>
      </c>
      <c r="T174" s="33">
        <v>6.3430237700519161</v>
      </c>
      <c r="U174" s="33">
        <v>7.3635007399135386</v>
      </c>
      <c r="V174" s="33">
        <v>8.4134873221272528</v>
      </c>
      <c r="W174" s="33">
        <v>8.8097481062733323</v>
      </c>
      <c r="DA174" s="60" t="s">
        <v>1902</v>
      </c>
    </row>
    <row r="175" spans="1:105" ht="12" customHeight="1" x14ac:dyDescent="0.25">
      <c r="A175" s="121" t="s">
        <v>54</v>
      </c>
      <c r="B175" s="122">
        <v>0.42773540438538615</v>
      </c>
      <c r="C175" s="122">
        <v>0.52810557504255673</v>
      </c>
      <c r="D175" s="122">
        <v>0.67075018288114241</v>
      </c>
      <c r="E175" s="122">
        <v>0.80181097555502068</v>
      </c>
      <c r="F175" s="122">
        <v>0.97148498617879642</v>
      </c>
      <c r="G175" s="122">
        <v>1.0875404580843173</v>
      </c>
      <c r="H175" s="122">
        <v>1.1518002471611162</v>
      </c>
      <c r="I175" s="122">
        <v>1.1277167500978513</v>
      </c>
      <c r="J175" s="122">
        <v>1.0405184536286658</v>
      </c>
      <c r="K175" s="122">
        <v>1.0855292734904327</v>
      </c>
      <c r="L175" s="122">
        <v>0.95504263384946442</v>
      </c>
      <c r="M175" s="122">
        <v>1.0404093797087151</v>
      </c>
      <c r="N175" s="122">
        <v>0.90384543861893918</v>
      </c>
      <c r="O175" s="122">
        <v>0.98353925332733105</v>
      </c>
      <c r="P175" s="122">
        <v>1.1853097053286663</v>
      </c>
      <c r="Q175" s="122">
        <v>1.2770090699367271</v>
      </c>
      <c r="R175" s="122">
        <v>1.4167139698286437</v>
      </c>
      <c r="S175" s="122">
        <v>1.6398311322022383</v>
      </c>
      <c r="T175" s="122">
        <v>1.6935536953866954</v>
      </c>
      <c r="U175" s="122">
        <v>2.2733584041064763</v>
      </c>
      <c r="V175" s="122">
        <v>2.672275468978111</v>
      </c>
      <c r="W175" s="122">
        <v>2.7634763325920781</v>
      </c>
      <c r="DA175" s="130" t="s">
        <v>1903</v>
      </c>
    </row>
    <row r="176" spans="1:105" ht="12" customHeight="1" x14ac:dyDescent="0.25">
      <c r="A176" s="97" t="s">
        <v>50</v>
      </c>
      <c r="B176" s="98">
        <v>0.31483566632073884</v>
      </c>
      <c r="C176" s="98">
        <v>0.35091807084583887</v>
      </c>
      <c r="D176" s="98">
        <v>0.42320441634352363</v>
      </c>
      <c r="E176" s="98">
        <v>0.51417429434658946</v>
      </c>
      <c r="F176" s="98">
        <v>0.60455451217145861</v>
      </c>
      <c r="G176" s="98">
        <v>0.67234165526593614</v>
      </c>
      <c r="H176" s="98">
        <v>0.70827406849307173</v>
      </c>
      <c r="I176" s="98">
        <v>0.7259387181605188</v>
      </c>
      <c r="J176" s="98">
        <v>0.67149071050383569</v>
      </c>
      <c r="K176" s="98">
        <v>0.68011511771913724</v>
      </c>
      <c r="L176" s="98">
        <v>0.60419509535444882</v>
      </c>
      <c r="M176" s="98">
        <v>0.63913021343954557</v>
      </c>
      <c r="N176" s="98">
        <v>0.60973846641464258</v>
      </c>
      <c r="O176" s="98">
        <v>0.62132312504427389</v>
      </c>
      <c r="P176" s="98">
        <v>0.64490071070156285</v>
      </c>
      <c r="Q176" s="98">
        <v>0.72934199605732108</v>
      </c>
      <c r="R176" s="98">
        <v>0.80582267615648262</v>
      </c>
      <c r="S176" s="98">
        <v>0.88413494966183526</v>
      </c>
      <c r="T176" s="98">
        <v>0.96566625272896256</v>
      </c>
      <c r="U176" s="98">
        <v>1.2294611721976991</v>
      </c>
      <c r="V176" s="98">
        <v>1.2980991478462944</v>
      </c>
      <c r="W176" s="98">
        <v>1.4077078670637113</v>
      </c>
      <c r="DA176" s="63" t="s">
        <v>1904</v>
      </c>
    </row>
    <row r="177" spans="1:105" ht="12" customHeight="1" x14ac:dyDescent="0.25">
      <c r="A177" s="109" t="s">
        <v>120</v>
      </c>
      <c r="B177" s="33">
        <v>0.11289973806464733</v>
      </c>
      <c r="C177" s="33">
        <v>0.17718750419671783</v>
      </c>
      <c r="D177" s="33">
        <v>0.24754576653761884</v>
      </c>
      <c r="E177" s="33">
        <v>0.28763668120843117</v>
      </c>
      <c r="F177" s="33">
        <v>0.36693047400733775</v>
      </c>
      <c r="G177" s="33">
        <v>0.41519880281838129</v>
      </c>
      <c r="H177" s="33">
        <v>0.4435261786680445</v>
      </c>
      <c r="I177" s="33">
        <v>0.40177803193733247</v>
      </c>
      <c r="J177" s="33">
        <v>0.36902774312483017</v>
      </c>
      <c r="K177" s="33">
        <v>0.40541415577129553</v>
      </c>
      <c r="L177" s="33">
        <v>0.35084753849501565</v>
      </c>
      <c r="M177" s="33">
        <v>0.4012791662691696</v>
      </c>
      <c r="N177" s="33">
        <v>0.29410697220429666</v>
      </c>
      <c r="O177" s="33">
        <v>0.36221612828305721</v>
      </c>
      <c r="P177" s="33">
        <v>0.54040899462710346</v>
      </c>
      <c r="Q177" s="33">
        <v>0.54766707387940594</v>
      </c>
      <c r="R177" s="33">
        <v>0.61089129367216111</v>
      </c>
      <c r="S177" s="33">
        <v>0.75569618254040305</v>
      </c>
      <c r="T177" s="33">
        <v>0.72788744265773286</v>
      </c>
      <c r="U177" s="33">
        <v>1.0438972319087771</v>
      </c>
      <c r="V177" s="33">
        <v>1.3741763211318165</v>
      </c>
      <c r="W177" s="33">
        <v>1.3557684655283671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0.58024350048828921</v>
      </c>
      <c r="C24" s="119">
        <f>IF(RES_hhdet_tes!C24=0,"",RES_hhdet_tes!C24/RES_hhdet_fec!C24)</f>
        <v>0.57433601113965682</v>
      </c>
      <c r="D24" s="119">
        <f>IF(RES_hhdet_tes!D24=0,"",RES_hhdet_tes!D24/RES_hhdet_fec!D24)</f>
        <v>0.57705624451418991</v>
      </c>
      <c r="E24" s="119">
        <f>IF(RES_hhdet_tes!E24=0,"",RES_hhdet_tes!E24/RES_hhdet_fec!E24)</f>
        <v>0.59442953648621488</v>
      </c>
      <c r="F24" s="119">
        <f>IF(RES_hhdet_tes!F24=0,"",RES_hhdet_tes!F24/RES_hhdet_fec!F24)</f>
        <v>0.60868889841478779</v>
      </c>
      <c r="G24" s="119">
        <f>IF(RES_hhdet_tes!G24=0,"",RES_hhdet_tes!G24/RES_hhdet_fec!G24)</f>
        <v>0.6268098808381356</v>
      </c>
      <c r="H24" s="119">
        <f>IF(RES_hhdet_tes!H24=0,"",RES_hhdet_tes!H24/RES_hhdet_fec!H24)</f>
        <v>0.75627828117596851</v>
      </c>
      <c r="I24" s="119">
        <f>IF(RES_hhdet_tes!I24=0,"",RES_hhdet_tes!I24/RES_hhdet_fec!I24)</f>
        <v>0.80886836645623439</v>
      </c>
      <c r="J24" s="119">
        <f>IF(RES_hhdet_tes!J24=0,"",RES_hhdet_tes!J24/RES_hhdet_fec!J24)</f>
        <v>0.85645197837633613</v>
      </c>
      <c r="K24" s="119">
        <f>IF(RES_hhdet_tes!K24=0,"",RES_hhdet_tes!K24/RES_hhdet_fec!K24)</f>
        <v>0.83801271418026269</v>
      </c>
      <c r="L24" s="119">
        <f>IF(RES_hhdet_tes!L24=0,"",RES_hhdet_tes!L24/RES_hhdet_fec!L24)</f>
        <v>0.91448602317361471</v>
      </c>
      <c r="M24" s="119">
        <f>IF(RES_hhdet_tes!M24=0,"",RES_hhdet_tes!M24/RES_hhdet_fec!M24)</f>
        <v>0.86358600552430442</v>
      </c>
      <c r="N24" s="119">
        <f>IF(RES_hhdet_tes!N24=0,"",RES_hhdet_tes!N24/RES_hhdet_fec!N24)</f>
        <v>0.96963620179331889</v>
      </c>
      <c r="O24" s="119">
        <f>IF(RES_hhdet_tes!O24=0,"",RES_hhdet_tes!O24/RES_hhdet_fec!O24)</f>
        <v>1.0140034946963212</v>
      </c>
      <c r="P24" s="119">
        <f>IF(RES_hhdet_tes!P24=0,"",RES_hhdet_tes!P24/RES_hhdet_fec!P24)</f>
        <v>1.0302643217865397</v>
      </c>
      <c r="Q24" s="119">
        <f>IF(RES_hhdet_tes!Q24=0,"",RES_hhdet_tes!Q24/RES_hhdet_fec!Q24)</f>
        <v>1.0134997286087559</v>
      </c>
      <c r="R24" s="119">
        <f>IF(RES_hhdet_tes!R24=0,"",RES_hhdet_tes!R24/RES_hhdet_fec!R24)</f>
        <v>1.0270173731644503</v>
      </c>
      <c r="S24" s="119">
        <f>IF(RES_hhdet_tes!S24=0,"",RES_hhdet_tes!S24/RES_hhdet_fec!S24)</f>
        <v>1.0152878731277635</v>
      </c>
      <c r="T24" s="119">
        <f>IF(RES_hhdet_tes!T24=0,"",RES_hhdet_tes!T24/RES_hhdet_fec!T24)</f>
        <v>1.0926339154999185</v>
      </c>
      <c r="U24" s="119">
        <f>IF(RES_hhdet_tes!U24=0,"",RES_hhdet_tes!U24/RES_hhdet_fec!U24)</f>
        <v>0.99408242394664981</v>
      </c>
      <c r="V24" s="119">
        <f>IF(RES_hhdet_tes!V24=0,"",RES_hhdet_tes!V24/RES_hhdet_fec!V24)</f>
        <v>0.97069500203149273</v>
      </c>
      <c r="W24" s="119">
        <f>IF(RES_hhdet_tes!W24=0,"",RES_hhdet_tes!W24/RES_hhdet_fec!W24)</f>
        <v>0.9859228613089267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0.3560690978776806</v>
      </c>
      <c r="C25" s="124">
        <f>IF(RES_hhdet_tes!C25=0,"",RES_hhdet_tes!C25/RES_hhdet_fec!C25)</f>
        <v>0.3602413946501436</v>
      </c>
      <c r="D25" s="124">
        <f>IF(RES_hhdet_tes!D25=0,"",RES_hhdet_tes!D25/RES_hhdet_fec!D25)</f>
        <v>0.36580436967024105</v>
      </c>
      <c r="E25" s="124">
        <f>IF(RES_hhdet_tes!E25=0,"",RES_hhdet_tes!E25/RES_hhdet_fec!E25)</f>
        <v>0.3706191889296559</v>
      </c>
      <c r="F25" s="124">
        <f>IF(RES_hhdet_tes!F25=0,"",RES_hhdet_tes!F25/RES_hhdet_fec!F25)</f>
        <v>0.37565441310420022</v>
      </c>
      <c r="G25" s="124">
        <f>IF(RES_hhdet_tes!G25=0,"",RES_hhdet_tes!G25/RES_hhdet_fec!G25)</f>
        <v>0.37924973788668259</v>
      </c>
      <c r="H25" s="124">
        <f>IF(RES_hhdet_tes!H25=0,"",RES_hhdet_tes!H25/RES_hhdet_fec!H25)</f>
        <v>0.38085277918274535</v>
      </c>
      <c r="I25" s="124">
        <f>IF(RES_hhdet_tes!I25=0,"",RES_hhdet_tes!I25/RES_hhdet_fec!I25)</f>
        <v>0.38141024938706347</v>
      </c>
      <c r="J25" s="124">
        <f>IF(RES_hhdet_tes!J25=0,"",RES_hhdet_tes!J25/RES_hhdet_fec!J25)</f>
        <v>0.38704352525703084</v>
      </c>
      <c r="K25" s="124">
        <f>IF(RES_hhdet_tes!K25=0,"",RES_hhdet_tes!K25/RES_hhdet_fec!K25)</f>
        <v>0.39624389200901172</v>
      </c>
      <c r="L25" s="124">
        <f>IF(RES_hhdet_tes!L25=0,"",RES_hhdet_tes!L25/RES_hhdet_fec!L25)</f>
        <v>0.40897295529669708</v>
      </c>
      <c r="M25" s="124">
        <f>IF(RES_hhdet_tes!M25=0,"",RES_hhdet_tes!M25/RES_hhdet_fec!M25)</f>
        <v>0.42255973603266223</v>
      </c>
      <c r="N25" s="124">
        <f>IF(RES_hhdet_tes!N25=0,"",RES_hhdet_tes!N25/RES_hhdet_fec!N25)</f>
        <v>0.43671834246679436</v>
      </c>
      <c r="O25" s="124">
        <f>IF(RES_hhdet_tes!O25=0,"",RES_hhdet_tes!O25/RES_hhdet_fec!O25)</f>
        <v>0.45109568394413097</v>
      </c>
      <c r="P25" s="124">
        <f>IF(RES_hhdet_tes!P25=0,"",RES_hhdet_tes!P25/RES_hhdet_fec!P25)</f>
        <v>0.45568991209168241</v>
      </c>
      <c r="Q25" s="124">
        <f>IF(RES_hhdet_tes!Q25=0,"",RES_hhdet_tes!Q25/RES_hhdet_fec!Q25)</f>
        <v>0.45804287304988195</v>
      </c>
      <c r="R25" s="124">
        <f>IF(RES_hhdet_tes!R25=0,"",RES_hhdet_tes!R25/RES_hhdet_fec!R25)</f>
        <v>0.46101415722600708</v>
      </c>
      <c r="S25" s="124">
        <f>IF(RES_hhdet_tes!S25=0,"",RES_hhdet_tes!S25/RES_hhdet_fec!S25)</f>
        <v>0.46537254920018084</v>
      </c>
      <c r="T25" s="124">
        <f>IF(RES_hhdet_tes!T25=0,"",RES_hhdet_tes!T25/RES_hhdet_fec!T25)</f>
        <v>0.46894776737144056</v>
      </c>
      <c r="U25" s="124">
        <f>IF(RES_hhdet_tes!U25=0,"",RES_hhdet_tes!U25/RES_hhdet_fec!U25)</f>
        <v>0.47185183219658733</v>
      </c>
      <c r="V25" s="124">
        <f>IF(RES_hhdet_tes!V25=0,"",RES_hhdet_tes!V25/RES_hhdet_fec!V25)</f>
        <v>0.47980459760786415</v>
      </c>
      <c r="W25" s="124">
        <f>IF(RES_hhdet_tes!W25=0,"",RES_hhdet_tes!W25/RES_hhdet_fec!W25)</f>
        <v>0.49278143758361093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0.35406175232513371</v>
      </c>
      <c r="C26" s="111">
        <f>IF(RES_hhdet_tes!C26=0,"",RES_hhdet_tes!C26/RES_hhdet_fec!C26)</f>
        <v>0.35786294396047386</v>
      </c>
      <c r="D26" s="111">
        <f>IF(RES_hhdet_tes!D26=0,"",RES_hhdet_tes!D26/RES_hhdet_fec!D26)</f>
        <v>0.36322472687159585</v>
      </c>
      <c r="E26" s="111">
        <f>IF(RES_hhdet_tes!E26=0,"",RES_hhdet_tes!E26/RES_hhdet_fec!E26)</f>
        <v>0.36817070049116868</v>
      </c>
      <c r="F26" s="111">
        <f>IF(RES_hhdet_tes!F26=0,"",RES_hhdet_tes!F26/RES_hhdet_fec!F26)</f>
        <v>0.37298061269968624</v>
      </c>
      <c r="G26" s="111">
        <f>IF(RES_hhdet_tes!G26=0,"",RES_hhdet_tes!G26/RES_hhdet_fec!G26)</f>
        <v>0.37661315596699591</v>
      </c>
      <c r="H26" s="111">
        <f>IF(RES_hhdet_tes!H26=0,"",RES_hhdet_tes!H26/RES_hhdet_fec!H26)</f>
        <v>0.37847903105713837</v>
      </c>
      <c r="I26" s="111">
        <f>IF(RES_hhdet_tes!I26=0,"",RES_hhdet_tes!I26/RES_hhdet_fec!I26)</f>
        <v>0.37929041821826071</v>
      </c>
      <c r="J26" s="111">
        <f>IF(RES_hhdet_tes!J26=0,"",RES_hhdet_tes!J26/RES_hhdet_fec!J26)</f>
        <v>0.38505344781104889</v>
      </c>
      <c r="K26" s="111">
        <f>IF(RES_hhdet_tes!K26=0,"",RES_hhdet_tes!K26/RES_hhdet_fec!K26)</f>
        <v>0.39413078556500064</v>
      </c>
      <c r="L26" s="111">
        <f>IF(RES_hhdet_tes!L26=0,"",RES_hhdet_tes!L26/RES_hhdet_fec!L26)</f>
        <v>0.40692697683646684</v>
      </c>
      <c r="M26" s="111">
        <f>IF(RES_hhdet_tes!M26=0,"",RES_hhdet_tes!M26/RES_hhdet_fec!M26)</f>
        <v>0.42020404106679538</v>
      </c>
      <c r="N26" s="111">
        <f>IF(RES_hhdet_tes!N26=0,"",RES_hhdet_tes!N26/RES_hhdet_fec!N26)</f>
        <v>0.43487666891491916</v>
      </c>
      <c r="O26" s="111">
        <f>IF(RES_hhdet_tes!O26=0,"",RES_hhdet_tes!O26/RES_hhdet_fec!O26)</f>
        <v>0.44893565299687999</v>
      </c>
      <c r="P26" s="111">
        <f>IF(RES_hhdet_tes!P26=0,"",RES_hhdet_tes!P26/RES_hhdet_fec!P26)</f>
        <v>0.45292492656774902</v>
      </c>
      <c r="Q26" s="111">
        <f>IF(RES_hhdet_tes!Q26=0,"",RES_hhdet_tes!Q26/RES_hhdet_fec!Q26)</f>
        <v>0.4555415436557062</v>
      </c>
      <c r="R26" s="111">
        <f>IF(RES_hhdet_tes!R26=0,"",RES_hhdet_tes!R26/RES_hhdet_fec!R26)</f>
        <v>0.45852521809115571</v>
      </c>
      <c r="S26" s="111">
        <f>IF(RES_hhdet_tes!S26=0,"",RES_hhdet_tes!S26/RES_hhdet_fec!S26)</f>
        <v>0.46260849864789083</v>
      </c>
      <c r="T26" s="111">
        <f>IF(RES_hhdet_tes!T26=0,"",RES_hhdet_tes!T26/RES_hhdet_fec!T26)</f>
        <v>0.46647516756320301</v>
      </c>
      <c r="U26" s="111">
        <f>IF(RES_hhdet_tes!U26=0,"",RES_hhdet_tes!U26/RES_hhdet_fec!U26)</f>
        <v>0.46938500390610599</v>
      </c>
      <c r="V26" s="111">
        <f>IF(RES_hhdet_tes!V26=0,"",RES_hhdet_tes!V26/RES_hhdet_fec!V26)</f>
        <v>0.47733868054123829</v>
      </c>
      <c r="W26" s="111">
        <f>IF(RES_hhdet_tes!W26=0,"",RES_hhdet_tes!W26/RES_hhdet_fec!W26)</f>
        <v>0.4903139218124955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1.8018528038532915</v>
      </c>
      <c r="C28" s="124">
        <f>IF(RES_hhdet_tes!C28=0,"",RES_hhdet_tes!C28/RES_hhdet_fec!C28)</f>
        <v>1.9009390034159042</v>
      </c>
      <c r="D28" s="124">
        <f>IF(RES_hhdet_tes!D28=0,"",RES_hhdet_tes!D28/RES_hhdet_fec!D28)</f>
        <v>2.0100898860265648</v>
      </c>
      <c r="E28" s="124">
        <f>IF(RES_hhdet_tes!E28=0,"",RES_hhdet_tes!E28/RES_hhdet_fec!E28)</f>
        <v>2.1804109298532515</v>
      </c>
      <c r="F28" s="124">
        <f>IF(RES_hhdet_tes!F28=0,"",RES_hhdet_tes!F28/RES_hhdet_fec!F28)</f>
        <v>2.3564628908446661</v>
      </c>
      <c r="G28" s="124">
        <f>IF(RES_hhdet_tes!G28=0,"",RES_hhdet_tes!G28/RES_hhdet_fec!G28)</f>
        <v>2.5345375357114737</v>
      </c>
      <c r="H28" s="124">
        <f>IF(RES_hhdet_tes!H28=0,"",RES_hhdet_tes!H28/RES_hhdet_fec!H28)</f>
        <v>2.6830294028704023</v>
      </c>
      <c r="I28" s="124">
        <f>IF(RES_hhdet_tes!I28=0,"",RES_hhdet_tes!I28/RES_hhdet_fec!I28)</f>
        <v>2.7855896488401823</v>
      </c>
      <c r="J28" s="124">
        <f>IF(RES_hhdet_tes!J28=0,"",RES_hhdet_tes!J28/RES_hhdet_fec!J28)</f>
        <v>2.8284379049381023</v>
      </c>
      <c r="K28" s="124">
        <f>IF(RES_hhdet_tes!K28=0,"",RES_hhdet_tes!K28/RES_hhdet_fec!K28)</f>
        <v>2.903581162602821</v>
      </c>
      <c r="L28" s="124">
        <f>IF(RES_hhdet_tes!L28=0,"",RES_hhdet_tes!L28/RES_hhdet_fec!L28)</f>
        <v>3.0101707236717807</v>
      </c>
      <c r="M28" s="124">
        <f>IF(RES_hhdet_tes!M28=0,"",RES_hhdet_tes!M28/RES_hhdet_fec!M28)</f>
        <v>3.1553090884424653</v>
      </c>
      <c r="N28" s="124">
        <f>IF(RES_hhdet_tes!N28=0,"",RES_hhdet_tes!N28/RES_hhdet_fec!N28)</f>
        <v>3.3124475185973496</v>
      </c>
      <c r="O28" s="124">
        <f>IF(RES_hhdet_tes!O28=0,"",RES_hhdet_tes!O28/RES_hhdet_fec!O28)</f>
        <v>3.4552715880671783</v>
      </c>
      <c r="P28" s="124">
        <f>IF(RES_hhdet_tes!P28=0,"",RES_hhdet_tes!P28/RES_hhdet_fec!P28)</f>
        <v>3.518058906642755</v>
      </c>
      <c r="Q28" s="124">
        <f>IF(RES_hhdet_tes!Q28=0,"",RES_hhdet_tes!Q28/RES_hhdet_fec!Q28)</f>
        <v>3.5729958266566069</v>
      </c>
      <c r="R28" s="124">
        <f>IF(RES_hhdet_tes!R28=0,"",RES_hhdet_tes!R28/RES_hhdet_fec!R28)</f>
        <v>3.6317722521234423</v>
      </c>
      <c r="S28" s="124">
        <f>IF(RES_hhdet_tes!S28=0,"",RES_hhdet_tes!S28/RES_hhdet_fec!S28)</f>
        <v>3.7118803678888201</v>
      </c>
      <c r="T28" s="124">
        <f>IF(RES_hhdet_tes!T28=0,"",RES_hhdet_tes!T28/RES_hhdet_fec!T28)</f>
        <v>3.8137747221728779</v>
      </c>
      <c r="U28" s="124">
        <f>IF(RES_hhdet_tes!U28=0,"",RES_hhdet_tes!U28/RES_hhdet_fec!U28)</f>
        <v>3.9610287432308739</v>
      </c>
      <c r="V28" s="124">
        <f>IF(RES_hhdet_tes!V28=0,"",RES_hhdet_tes!V28/RES_hhdet_fec!V28)</f>
        <v>4.1608598233323342</v>
      </c>
      <c r="W28" s="124">
        <f>IF(RES_hhdet_tes!W28=0,"",RES_hhdet_tes!W28/RES_hhdet_fec!W28)</f>
        <v>4.324773636778489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1.8018528038532915</v>
      </c>
      <c r="C29" s="111">
        <f>IF(RES_hhdet_tes!C29=0,"",RES_hhdet_tes!C29/RES_hhdet_fec!C29)</f>
        <v>1.9009390034159042</v>
      </c>
      <c r="D29" s="111">
        <f>IF(RES_hhdet_tes!D29=0,"",RES_hhdet_tes!D29/RES_hhdet_fec!D29)</f>
        <v>2.0100898860265648</v>
      </c>
      <c r="E29" s="111">
        <f>IF(RES_hhdet_tes!E29=0,"",RES_hhdet_tes!E29/RES_hhdet_fec!E29)</f>
        <v>2.1804109298532515</v>
      </c>
      <c r="F29" s="111">
        <f>IF(RES_hhdet_tes!F29=0,"",RES_hhdet_tes!F29/RES_hhdet_fec!F29)</f>
        <v>2.3564628908446661</v>
      </c>
      <c r="G29" s="111">
        <f>IF(RES_hhdet_tes!G29=0,"",RES_hhdet_tes!G29/RES_hhdet_fec!G29)</f>
        <v>2.5345375357114737</v>
      </c>
      <c r="H29" s="111">
        <f>IF(RES_hhdet_tes!H29=0,"",RES_hhdet_tes!H29/RES_hhdet_fec!H29)</f>
        <v>2.6830294028704023</v>
      </c>
      <c r="I29" s="111">
        <f>IF(RES_hhdet_tes!I29=0,"",RES_hhdet_tes!I29/RES_hhdet_fec!I29)</f>
        <v>2.7855896488401823</v>
      </c>
      <c r="J29" s="111">
        <f>IF(RES_hhdet_tes!J29=0,"",RES_hhdet_tes!J29/RES_hhdet_fec!J29)</f>
        <v>2.8284379049381023</v>
      </c>
      <c r="K29" s="111">
        <f>IF(RES_hhdet_tes!K29=0,"",RES_hhdet_tes!K29/RES_hhdet_fec!K29)</f>
        <v>2.903581162602821</v>
      </c>
      <c r="L29" s="111">
        <f>IF(RES_hhdet_tes!L29=0,"",RES_hhdet_tes!L29/RES_hhdet_fec!L29)</f>
        <v>3.0101707236717807</v>
      </c>
      <c r="M29" s="111">
        <f>IF(RES_hhdet_tes!M29=0,"",RES_hhdet_tes!M29/RES_hhdet_fec!M29)</f>
        <v>3.1553090884424653</v>
      </c>
      <c r="N29" s="111">
        <f>IF(RES_hhdet_tes!N29=0,"",RES_hhdet_tes!N29/RES_hhdet_fec!N29)</f>
        <v>3.3124475185973496</v>
      </c>
      <c r="O29" s="111">
        <f>IF(RES_hhdet_tes!O29=0,"",RES_hhdet_tes!O29/RES_hhdet_fec!O29)</f>
        <v>3.4552715880671783</v>
      </c>
      <c r="P29" s="111">
        <f>IF(RES_hhdet_tes!P29=0,"",RES_hhdet_tes!P29/RES_hhdet_fec!P29)</f>
        <v>3.518058906642755</v>
      </c>
      <c r="Q29" s="111">
        <f>IF(RES_hhdet_tes!Q29=0,"",RES_hhdet_tes!Q29/RES_hhdet_fec!Q29)</f>
        <v>3.5729958266566069</v>
      </c>
      <c r="R29" s="111">
        <f>IF(RES_hhdet_tes!R29=0,"",RES_hhdet_tes!R29/RES_hhdet_fec!R29)</f>
        <v>3.6317722521234423</v>
      </c>
      <c r="S29" s="111">
        <f>IF(RES_hhdet_tes!S29=0,"",RES_hhdet_tes!S29/RES_hhdet_fec!S29)</f>
        <v>3.7118803678888201</v>
      </c>
      <c r="T29" s="111">
        <f>IF(RES_hhdet_tes!T29=0,"",RES_hhdet_tes!T29/RES_hhdet_fec!T29)</f>
        <v>3.8137747221728779</v>
      </c>
      <c r="U29" s="111">
        <f>IF(RES_hhdet_tes!U29=0,"",RES_hhdet_tes!U29/RES_hhdet_fec!U29)</f>
        <v>3.9610287432308739</v>
      </c>
      <c r="V29" s="111">
        <f>IF(RES_hhdet_tes!V29=0,"",RES_hhdet_tes!V29/RES_hhdet_fec!V29)</f>
        <v>4.1608598233323342</v>
      </c>
      <c r="W29" s="111">
        <f>IF(RES_hhdet_tes!W29=0,"",RES_hhdet_tes!W29/RES_hhdet_fec!W29)</f>
        <v>4.324773636778489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0.79943256707278332</v>
      </c>
      <c r="C30" s="124">
        <f>IF(RES_hhdet_tes!C30=0,"",RES_hhdet_tes!C30/RES_hhdet_fec!C30)</f>
        <v>0.80862607190948821</v>
      </c>
      <c r="D30" s="124">
        <f>IF(RES_hhdet_tes!D30=0,"",RES_hhdet_tes!D30/RES_hhdet_fec!D30)</f>
        <v>0.77367396359588159</v>
      </c>
      <c r="E30" s="124">
        <f>IF(RES_hhdet_tes!E30=0,"",RES_hhdet_tes!E30/RES_hhdet_fec!E30)</f>
        <v>0.74899795128096192</v>
      </c>
      <c r="F30" s="124">
        <f>IF(RES_hhdet_tes!F30=0,"",RES_hhdet_tes!F30/RES_hhdet_fec!F30)</f>
        <v>0.76191941856763401</v>
      </c>
      <c r="G30" s="124">
        <f>IF(RES_hhdet_tes!G30=0,"",RES_hhdet_tes!G30/RES_hhdet_fec!G30)</f>
        <v>0.7385340611423229</v>
      </c>
      <c r="H30" s="124">
        <f>IF(RES_hhdet_tes!H30=0,"",RES_hhdet_tes!H30/RES_hhdet_fec!H30)</f>
        <v>0.75715760794472875</v>
      </c>
      <c r="I30" s="124">
        <f>IF(RES_hhdet_tes!I30=0,"",RES_hhdet_tes!I30/RES_hhdet_fec!I30)</f>
        <v>0.78997735297432281</v>
      </c>
      <c r="J30" s="124">
        <f>IF(RES_hhdet_tes!J30=0,"",RES_hhdet_tes!J30/RES_hhdet_fec!J30)</f>
        <v>0.7959004140569913</v>
      </c>
      <c r="K30" s="124">
        <f>IF(RES_hhdet_tes!K30=0,"",RES_hhdet_tes!K30/RES_hhdet_fec!K30)</f>
        <v>0.79964701469005628</v>
      </c>
      <c r="L30" s="124">
        <f>IF(RES_hhdet_tes!L30=0,"",RES_hhdet_tes!L30/RES_hhdet_fec!L30)</f>
        <v>0.81783206588304991</v>
      </c>
      <c r="M30" s="124">
        <f>IF(RES_hhdet_tes!M30=0,"",RES_hhdet_tes!M30/RES_hhdet_fec!M30)</f>
        <v>0.82010346873875073</v>
      </c>
      <c r="N30" s="124">
        <f>IF(RES_hhdet_tes!N30=0,"",RES_hhdet_tes!N30/RES_hhdet_fec!N30)</f>
        <v>0.8569723200204552</v>
      </c>
      <c r="O30" s="124">
        <f>IF(RES_hhdet_tes!O30=0,"",RES_hhdet_tes!O30/RES_hhdet_fec!O30)</f>
        <v>0.92347097473134732</v>
      </c>
      <c r="P30" s="124">
        <f>IF(RES_hhdet_tes!P30=0,"",RES_hhdet_tes!P30/RES_hhdet_fec!P30)</f>
        <v>0.93270700525005845</v>
      </c>
      <c r="Q30" s="124">
        <f>IF(RES_hhdet_tes!Q30=0,"",RES_hhdet_tes!Q30/RES_hhdet_fec!Q30)</f>
        <v>0.91643368015759585</v>
      </c>
      <c r="R30" s="124">
        <f>IF(RES_hhdet_tes!R30=0,"",RES_hhdet_tes!R30/RES_hhdet_fec!R30)</f>
        <v>0.905819441390457</v>
      </c>
      <c r="S30" s="124">
        <f>IF(RES_hhdet_tes!S30=0,"",RES_hhdet_tes!S30/RES_hhdet_fec!S30)</f>
        <v>0.88349409217041663</v>
      </c>
      <c r="T30" s="124">
        <f>IF(RES_hhdet_tes!T30=0,"",RES_hhdet_tes!T30/RES_hhdet_fec!T30)</f>
        <v>0.9044494717643764</v>
      </c>
      <c r="U30" s="124">
        <f>IF(RES_hhdet_tes!U30=0,"",RES_hhdet_tes!U30/RES_hhdet_fec!U30)</f>
        <v>0.9225588844280066</v>
      </c>
      <c r="V30" s="124">
        <f>IF(RES_hhdet_tes!V30=0,"",RES_hhdet_tes!V30/RES_hhdet_fec!V30)</f>
        <v>0.92418632639316978</v>
      </c>
      <c r="W30" s="124">
        <f>IF(RES_hhdet_tes!W30=0,"",RES_hhdet_tes!W30/RES_hhdet_fec!W30)</f>
        <v>0.92747666375629834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0.41475282592618085</v>
      </c>
      <c r="C31" s="111">
        <f>IF(RES_hhdet_tes!C31=0,"",RES_hhdet_tes!C31/RES_hhdet_fec!C31)</f>
        <v>0.41678175611810397</v>
      </c>
      <c r="D31" s="111">
        <f>IF(RES_hhdet_tes!D31=0,"",RES_hhdet_tes!D31/RES_hhdet_fec!D31)</f>
        <v>0.41879416673967113</v>
      </c>
      <c r="E31" s="111">
        <f>IF(RES_hhdet_tes!E31=0,"",RES_hhdet_tes!E31/RES_hhdet_fec!E31)</f>
        <v>0.4212356316602624</v>
      </c>
      <c r="F31" s="111">
        <f>IF(RES_hhdet_tes!F31=0,"",RES_hhdet_tes!F31/RES_hhdet_fec!F31)</f>
        <v>0.42415764396154854</v>
      </c>
      <c r="G31" s="111">
        <f>IF(RES_hhdet_tes!G31=0,"",RES_hhdet_tes!G31/RES_hhdet_fec!G31)</f>
        <v>0.42790901888420069</v>
      </c>
      <c r="H31" s="111">
        <f>IF(RES_hhdet_tes!H31=0,"",RES_hhdet_tes!H31/RES_hhdet_fec!H31)</f>
        <v>0.43235028456842733</v>
      </c>
      <c r="I31" s="111">
        <f>IF(RES_hhdet_tes!I31=0,"",RES_hhdet_tes!I31/RES_hhdet_fec!I31)</f>
        <v>0.43561019152123209</v>
      </c>
      <c r="J31" s="111">
        <f>IF(RES_hhdet_tes!J31=0,"",RES_hhdet_tes!J31/RES_hhdet_fec!J31)</f>
        <v>0.43741876148743053</v>
      </c>
      <c r="K31" s="111">
        <f>IF(RES_hhdet_tes!K31=0,"",RES_hhdet_tes!K31/RES_hhdet_fec!K31)</f>
        <v>0.44163199354556021</v>
      </c>
      <c r="L31" s="111">
        <f>IF(RES_hhdet_tes!L31=0,"",RES_hhdet_tes!L31/RES_hhdet_fec!L31)</f>
        <v>0.44731054416888821</v>
      </c>
      <c r="M31" s="111">
        <f>IF(RES_hhdet_tes!M31=0,"",RES_hhdet_tes!M31/RES_hhdet_fec!M31)</f>
        <v>0.45431821620536861</v>
      </c>
      <c r="N31" s="111">
        <f>IF(RES_hhdet_tes!N31=0,"",RES_hhdet_tes!N31/RES_hhdet_fec!N31)</f>
        <v>0.46415444708818476</v>
      </c>
      <c r="O31" s="111">
        <f>IF(RES_hhdet_tes!O31=0,"",RES_hhdet_tes!O31/RES_hhdet_fec!O31)</f>
        <v>0.47038460148830219</v>
      </c>
      <c r="P31" s="111">
        <f>IF(RES_hhdet_tes!P31=0,"",RES_hhdet_tes!P31/RES_hhdet_fec!P31)</f>
        <v>0.47148553259534387</v>
      </c>
      <c r="Q31" s="111">
        <f>IF(RES_hhdet_tes!Q31=0,"",RES_hhdet_tes!Q31/RES_hhdet_fec!Q31)</f>
        <v>0.48556225261595515</v>
      </c>
      <c r="R31" s="111">
        <f>IF(RES_hhdet_tes!R31=0,"",RES_hhdet_tes!R31/RES_hhdet_fec!R31)</f>
        <v>0.5007211160455467</v>
      </c>
      <c r="S31" s="111">
        <f>IF(RES_hhdet_tes!S31=0,"",RES_hhdet_tes!S31/RES_hhdet_fec!S31)</f>
        <v>0.5201462960987705</v>
      </c>
      <c r="T31" s="111">
        <f>IF(RES_hhdet_tes!T31=0,"",RES_hhdet_tes!T31/RES_hhdet_fec!T31)</f>
        <v>0.54850781352794686</v>
      </c>
      <c r="U31" s="111">
        <f>IF(RES_hhdet_tes!U31=0,"",RES_hhdet_tes!U31/RES_hhdet_fec!U31)</f>
        <v>0.59191346259224942</v>
      </c>
      <c r="V31" s="111">
        <f>IF(RES_hhdet_tes!V31=0,"",RES_hhdet_tes!V31/RES_hhdet_fec!V31)</f>
        <v>0.62956040043500838</v>
      </c>
      <c r="W31" s="111">
        <f>IF(RES_hhdet_tes!W31=0,"",RES_hhdet_tes!W31/RES_hhdet_fec!W31)</f>
        <v>0.641621702057529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0.8368674808629647</v>
      </c>
      <c r="C32" s="111">
        <f>IF(RES_hhdet_tes!C32=0,"",RES_hhdet_tes!C32/RES_hhdet_fec!C32)</f>
        <v>0.8423937051844993</v>
      </c>
      <c r="D32" s="111">
        <f>IF(RES_hhdet_tes!D32=0,"",RES_hhdet_tes!D32/RES_hhdet_fec!D32)</f>
        <v>0.75286873980594982</v>
      </c>
      <c r="E32" s="111">
        <f>IF(RES_hhdet_tes!E32=0,"",RES_hhdet_tes!E32/RES_hhdet_fec!E32)</f>
        <v>0.71571311693251616</v>
      </c>
      <c r="F32" s="111">
        <f>IF(RES_hhdet_tes!F32=0,"",RES_hhdet_tes!F32/RES_hhdet_fec!F32)</f>
        <v>0.74321477003637382</v>
      </c>
      <c r="G32" s="111">
        <f>IF(RES_hhdet_tes!G32=0,"",RES_hhdet_tes!G32/RES_hhdet_fec!G32)</f>
        <v>0.71721438970022622</v>
      </c>
      <c r="H32" s="111">
        <f>IF(RES_hhdet_tes!H32=0,"",RES_hhdet_tes!H32/RES_hhdet_fec!H32)</f>
        <v>0.74678628168354444</v>
      </c>
      <c r="I32" s="111">
        <f>IF(RES_hhdet_tes!I32=0,"",RES_hhdet_tes!I32/RES_hhdet_fec!I32)</f>
        <v>0.79245673654417925</v>
      </c>
      <c r="J32" s="111">
        <f>IF(RES_hhdet_tes!J32=0,"",RES_hhdet_tes!J32/RES_hhdet_fec!J32)</f>
        <v>0.79436143562180561</v>
      </c>
      <c r="K32" s="111">
        <f>IF(RES_hhdet_tes!K32=0,"",RES_hhdet_tes!K32/RES_hhdet_fec!K32)</f>
        <v>0.80006129282517635</v>
      </c>
      <c r="L32" s="111">
        <f>IF(RES_hhdet_tes!L32=0,"",RES_hhdet_tes!L32/RES_hhdet_fec!L32)</f>
        <v>0.82307723487048268</v>
      </c>
      <c r="M32" s="111">
        <f>IF(RES_hhdet_tes!M32=0,"",RES_hhdet_tes!M32/RES_hhdet_fec!M32)</f>
        <v>0.82523488074213913</v>
      </c>
      <c r="N32" s="111">
        <f>IF(RES_hhdet_tes!N32=0,"",RES_hhdet_tes!N32/RES_hhdet_fec!N32)</f>
        <v>0.88205827512315305</v>
      </c>
      <c r="O32" s="111">
        <f>IF(RES_hhdet_tes!O32=0,"",RES_hhdet_tes!O32/RES_hhdet_fec!O32)</f>
        <v>0.92836346849476536</v>
      </c>
      <c r="P32" s="111">
        <f>IF(RES_hhdet_tes!P32=0,"",RES_hhdet_tes!P32/RES_hhdet_fec!P32)</f>
        <v>0.91623674639706854</v>
      </c>
      <c r="Q32" s="111">
        <f>IF(RES_hhdet_tes!Q32=0,"",RES_hhdet_tes!Q32/RES_hhdet_fec!Q32)</f>
        <v>0.82960393764303397</v>
      </c>
      <c r="R32" s="111">
        <f>IF(RES_hhdet_tes!R32=0,"",RES_hhdet_tes!R32/RES_hhdet_fec!R32)</f>
        <v>0.80358275709592286</v>
      </c>
      <c r="S32" s="111">
        <f>IF(RES_hhdet_tes!S32=0,"",RES_hhdet_tes!S32/RES_hhdet_fec!S32)</f>
        <v>0.76957291894200441</v>
      </c>
      <c r="T32" s="111">
        <f>IF(RES_hhdet_tes!T32=0,"",RES_hhdet_tes!T32/RES_hhdet_fec!T32)</f>
        <v>0.84040033315956353</v>
      </c>
      <c r="U32" s="111">
        <f>IF(RES_hhdet_tes!U32=0,"",RES_hhdet_tes!U32/RES_hhdet_fec!U32)</f>
        <v>0.94282421688222318</v>
      </c>
      <c r="V32" s="111">
        <f>IF(RES_hhdet_tes!V32=0,"",RES_hhdet_tes!V32/RES_hhdet_fec!V32)</f>
        <v>0.9584181962067212</v>
      </c>
      <c r="W32" s="111">
        <f>IF(RES_hhdet_tes!W32=0,"",RES_hhdet_tes!W32/RES_hhdet_fec!W32)</f>
        <v>0.91894170683118626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0.41475282592618085</v>
      </c>
      <c r="C33" s="112">
        <f>IF(RES_hhdet_tes!C33=0,"",RES_hhdet_tes!C33/RES_hhdet_fec!C33)</f>
        <v>0.4182575218354006</v>
      </c>
      <c r="D33" s="112">
        <f>IF(RES_hhdet_tes!D33=0,"",RES_hhdet_tes!D33/RES_hhdet_fec!D33)</f>
        <v>0.41882560214674652</v>
      </c>
      <c r="E33" s="112">
        <f>IF(RES_hhdet_tes!E33=0,"",RES_hhdet_tes!E33/RES_hhdet_fec!E33)</f>
        <v>0.41958909968471914</v>
      </c>
      <c r="F33" s="112">
        <f>IF(RES_hhdet_tes!F33=0,"",RES_hhdet_tes!F33/RES_hhdet_fec!F33)</f>
        <v>0.42063679458293374</v>
      </c>
      <c r="G33" s="112">
        <f>IF(RES_hhdet_tes!G33=0,"",RES_hhdet_tes!G33/RES_hhdet_fec!G33)</f>
        <v>0.42234497330345805</v>
      </c>
      <c r="H33" s="112">
        <f>IF(RES_hhdet_tes!H33=0,"",RES_hhdet_tes!H33/RES_hhdet_fec!H33)</f>
        <v>0.42851519948356936</v>
      </c>
      <c r="I33" s="112">
        <f>IF(RES_hhdet_tes!I33=0,"",RES_hhdet_tes!I33/RES_hhdet_fec!I33)</f>
        <v>0.43578303851000827</v>
      </c>
      <c r="J33" s="112">
        <f>IF(RES_hhdet_tes!J33=0,"",RES_hhdet_tes!J33/RES_hhdet_fec!J33)</f>
        <v>0.440441644369159</v>
      </c>
      <c r="K33" s="112">
        <f>IF(RES_hhdet_tes!K33=0,"",RES_hhdet_tes!K33/RES_hhdet_fec!K33)</f>
        <v>0.44803776292956132</v>
      </c>
      <c r="L33" s="112">
        <f>IF(RES_hhdet_tes!L33=0,"",RES_hhdet_tes!L33/RES_hhdet_fec!L33)</f>
        <v>0.4507730708575724</v>
      </c>
      <c r="M33" s="112">
        <f>IF(RES_hhdet_tes!M33=0,"",RES_hhdet_tes!M33/RES_hhdet_fec!M33)</f>
        <v>0.45185013132938628</v>
      </c>
      <c r="N33" s="112">
        <f>IF(RES_hhdet_tes!N33=0,"",RES_hhdet_tes!N33/RES_hhdet_fec!N33)</f>
        <v>0.46737141244671943</v>
      </c>
      <c r="O33" s="112">
        <f>IF(RES_hhdet_tes!O33=0,"",RES_hhdet_tes!O33/RES_hhdet_fec!O33)</f>
        <v>0.50172739845210579</v>
      </c>
      <c r="P33" s="112">
        <f>IF(RES_hhdet_tes!P33=0,"",RES_hhdet_tes!P33/RES_hhdet_fec!P33)</f>
        <v>0.50965869311747547</v>
      </c>
      <c r="Q33" s="112">
        <f>IF(RES_hhdet_tes!Q33=0,"",RES_hhdet_tes!Q33/RES_hhdet_fec!Q33)</f>
        <v>0.51125307593781588</v>
      </c>
      <c r="R33" s="112">
        <f>IF(RES_hhdet_tes!R33=0,"",RES_hhdet_tes!R33/RES_hhdet_fec!R33)</f>
        <v>0.51512344185583026</v>
      </c>
      <c r="S33" s="112">
        <f>IF(RES_hhdet_tes!S33=0,"",RES_hhdet_tes!S33/RES_hhdet_fec!S33)</f>
        <v>0.51806030752620125</v>
      </c>
      <c r="T33" s="112">
        <f>IF(RES_hhdet_tes!T33=0,"",RES_hhdet_tes!T33/RES_hhdet_fec!T33)</f>
        <v>0.52052436724276974</v>
      </c>
      <c r="U33" s="112">
        <f>IF(RES_hhdet_tes!U33=0,"",RES_hhdet_tes!U33/RES_hhdet_fec!U33)</f>
        <v>0.5261461235614644</v>
      </c>
      <c r="V33" s="112">
        <f>IF(RES_hhdet_tes!V33=0,"",RES_hhdet_tes!V33/RES_hhdet_fec!V33)</f>
        <v>0.5582527614897963</v>
      </c>
      <c r="W33" s="112">
        <f>IF(RES_hhdet_tes!W33=0,"",RES_hhdet_tes!W33/RES_hhdet_fec!W33)</f>
        <v>0.66122477364405641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0.46465974084486522</v>
      </c>
      <c r="C35" s="112">
        <f>IF(RES_hhdet_tes!C35=0,"",RES_hhdet_tes!C35/RES_hhdet_fec!C35)</f>
        <v>0.47147050806541912</v>
      </c>
      <c r="D35" s="112">
        <f>IF(RES_hhdet_tes!D35=0,"",RES_hhdet_tes!D35/RES_hhdet_fec!D35)</f>
        <v>0.47234766593933719</v>
      </c>
      <c r="E35" s="112">
        <f>IF(RES_hhdet_tes!E35=0,"",RES_hhdet_tes!E35/RES_hhdet_fec!E35)</f>
        <v>0.47348416206450467</v>
      </c>
      <c r="F35" s="112">
        <f>IF(RES_hhdet_tes!F35=0,"",RES_hhdet_tes!F35/RES_hhdet_fec!F35)</f>
        <v>0.47475170656830112</v>
      </c>
      <c r="G35" s="112">
        <f>IF(RES_hhdet_tes!G35=0,"",RES_hhdet_tes!G35/RES_hhdet_fec!G35)</f>
        <v>0.47671872907695817</v>
      </c>
      <c r="H35" s="112">
        <f>IF(RES_hhdet_tes!H35=0,"",RES_hhdet_tes!H35/RES_hhdet_fec!H35)</f>
        <v>0.48302245817449962</v>
      </c>
      <c r="I35" s="112">
        <f>IF(RES_hhdet_tes!I35=0,"",RES_hhdet_tes!I35/RES_hhdet_fec!I35)</f>
        <v>0.48572769929253851</v>
      </c>
      <c r="J35" s="112">
        <f>IF(RES_hhdet_tes!J35=0,"",RES_hhdet_tes!J35/RES_hhdet_fec!J35)</f>
        <v>0.48699856519273826</v>
      </c>
      <c r="K35" s="112">
        <f>IF(RES_hhdet_tes!K35=0,"",RES_hhdet_tes!K35/RES_hhdet_fec!K35)</f>
        <v>0.49555572285123395</v>
      </c>
      <c r="L35" s="112">
        <f>IF(RES_hhdet_tes!L35=0,"",RES_hhdet_tes!L35/RES_hhdet_fec!L35)</f>
        <v>0.49577205852892603</v>
      </c>
      <c r="M35" s="112">
        <f>IF(RES_hhdet_tes!M35=0,"",RES_hhdet_tes!M35/RES_hhdet_fec!M35)</f>
        <v>0.49615735293972379</v>
      </c>
      <c r="N35" s="112">
        <f>IF(RES_hhdet_tes!N35=0,"",RES_hhdet_tes!N35/RES_hhdet_fec!N35)</f>
        <v>0.49726314001613736</v>
      </c>
      <c r="O35" s="112">
        <f>IF(RES_hhdet_tes!O35=0,"",RES_hhdet_tes!O35/RES_hhdet_fec!O35)</f>
        <v>0.53425494286950259</v>
      </c>
      <c r="P35" s="112">
        <f>IF(RES_hhdet_tes!P35=0,"",RES_hhdet_tes!P35/RES_hhdet_fec!P35)</f>
        <v>0.54001922417175652</v>
      </c>
      <c r="Q35" s="112">
        <f>IF(RES_hhdet_tes!Q35=0,"",RES_hhdet_tes!Q35/RES_hhdet_fec!Q35)</f>
        <v>0.54011839877753642</v>
      </c>
      <c r="R35" s="112">
        <f>IF(RES_hhdet_tes!R35=0,"",RES_hhdet_tes!R35/RES_hhdet_fec!R35)</f>
        <v>0.54067405777584809</v>
      </c>
      <c r="S35" s="112">
        <f>IF(RES_hhdet_tes!S35=0,"",RES_hhdet_tes!S35/RES_hhdet_fec!S35)</f>
        <v>0.54088600407307175</v>
      </c>
      <c r="T35" s="112">
        <f>IF(RES_hhdet_tes!T35=0,"",RES_hhdet_tes!T35/RES_hhdet_fec!T35)</f>
        <v>0.54104343787264508</v>
      </c>
      <c r="U35" s="112">
        <f>IF(RES_hhdet_tes!U35=0,"",RES_hhdet_tes!U35/RES_hhdet_fec!U35)</f>
        <v>0.55236136355297227</v>
      </c>
      <c r="V35" s="112">
        <f>IF(RES_hhdet_tes!V35=0,"",RES_hhdet_tes!V35/RES_hhdet_fec!V35)</f>
        <v>0.56098055677728698</v>
      </c>
      <c r="W35" s="112">
        <f>IF(RES_hhdet_tes!W35=0,"",RES_hhdet_tes!W35/RES_hhdet_fec!W35)</f>
        <v>0.61569893295087241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0.85963579169768223</v>
      </c>
      <c r="C36" s="113">
        <f>IF(RES_hhdet_tes!C36=0,"",RES_hhdet_tes!C36/RES_hhdet_fec!C36)</f>
        <v>0.87229564035748586</v>
      </c>
      <c r="D36" s="113">
        <f>IF(RES_hhdet_tes!D36=0,"",RES_hhdet_tes!D36/RES_hhdet_fec!D36)</f>
        <v>0.82279207531166099</v>
      </c>
      <c r="E36" s="113">
        <f>IF(RES_hhdet_tes!E36=0,"",RES_hhdet_tes!E36/RES_hhdet_fec!E36)</f>
        <v>0.78825296033039927</v>
      </c>
      <c r="F36" s="113">
        <f>IF(RES_hhdet_tes!F36=0,"",RES_hhdet_tes!F36/RES_hhdet_fec!F36)</f>
        <v>0.79787383144674928</v>
      </c>
      <c r="G36" s="113">
        <f>IF(RES_hhdet_tes!G36=0,"",RES_hhdet_tes!G36/RES_hhdet_fec!G36)</f>
        <v>0.7678798233146088</v>
      </c>
      <c r="H36" s="113">
        <f>IF(RES_hhdet_tes!H36=0,"",RES_hhdet_tes!H36/RES_hhdet_fec!H36)</f>
        <v>0.78714083905418097</v>
      </c>
      <c r="I36" s="113">
        <f>IF(RES_hhdet_tes!I36=0,"",RES_hhdet_tes!I36/RES_hhdet_fec!I36)</f>
        <v>0.81837533557832987</v>
      </c>
      <c r="J36" s="113">
        <f>IF(RES_hhdet_tes!J36=0,"",RES_hhdet_tes!J36/RES_hhdet_fec!J36)</f>
        <v>0.82500174512983515</v>
      </c>
      <c r="K36" s="113">
        <f>IF(RES_hhdet_tes!K36=0,"",RES_hhdet_tes!K36/RES_hhdet_fec!K36)</f>
        <v>0.82663560171467465</v>
      </c>
      <c r="L36" s="113">
        <f>IF(RES_hhdet_tes!L36=0,"",RES_hhdet_tes!L36/RES_hhdet_fec!L36)</f>
        <v>0.84478649874177003</v>
      </c>
      <c r="M36" s="113">
        <f>IF(RES_hhdet_tes!M36=0,"",RES_hhdet_tes!M36/RES_hhdet_fec!M36)</f>
        <v>0.84488732928650512</v>
      </c>
      <c r="N36" s="113">
        <f>IF(RES_hhdet_tes!N36=0,"",RES_hhdet_tes!N36/RES_hhdet_fec!N36)</f>
        <v>0.88451733617515804</v>
      </c>
      <c r="O36" s="113">
        <f>IF(RES_hhdet_tes!O36=0,"",RES_hhdet_tes!O36/RES_hhdet_fec!O36)</f>
        <v>0.96889819156953316</v>
      </c>
      <c r="P36" s="113">
        <f>IF(RES_hhdet_tes!P36=0,"",RES_hhdet_tes!P36/RES_hhdet_fec!P36)</f>
        <v>0.98777634965557704</v>
      </c>
      <c r="Q36" s="113">
        <f>IF(RES_hhdet_tes!Q36=0,"",RES_hhdet_tes!Q36/RES_hhdet_fec!Q36)</f>
        <v>0.96259095560833552</v>
      </c>
      <c r="R36" s="113">
        <f>IF(RES_hhdet_tes!R36=0,"",RES_hhdet_tes!R36/RES_hhdet_fec!R36)</f>
        <v>0.94739079821086658</v>
      </c>
      <c r="S36" s="113">
        <f>IF(RES_hhdet_tes!S36=0,"",RES_hhdet_tes!S36/RES_hhdet_fec!S36)</f>
        <v>0.91882143661121429</v>
      </c>
      <c r="T36" s="113">
        <f>IF(RES_hhdet_tes!T36=0,"",RES_hhdet_tes!T36/RES_hhdet_fec!T36)</f>
        <v>0.93867452444242883</v>
      </c>
      <c r="U36" s="113">
        <f>IF(RES_hhdet_tes!U36=0,"",RES_hhdet_tes!U36/RES_hhdet_fec!U36)</f>
        <v>0.95367615390271365</v>
      </c>
      <c r="V36" s="113">
        <f>IF(RES_hhdet_tes!V36=0,"",RES_hhdet_tes!V36/RES_hhdet_fec!V36)</f>
        <v>0.94696289282297752</v>
      </c>
      <c r="W36" s="113">
        <f>IF(RES_hhdet_tes!W36=0,"",RES_hhdet_tes!W36/RES_hhdet_fec!W36)</f>
        <v>0.94772643431294024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0.46465974084486522</v>
      </c>
      <c r="C37" s="111">
        <f>IF(RES_hhdet_tes!C37=0,"",RES_hhdet_tes!C37/RES_hhdet_fec!C37)</f>
        <v>0.46743653997590262</v>
      </c>
      <c r="D37" s="111">
        <f>IF(RES_hhdet_tes!D37=0,"",RES_hhdet_tes!D37/RES_hhdet_fec!D37)</f>
        <v>0.47094877224763598</v>
      </c>
      <c r="E37" s="111">
        <f>IF(RES_hhdet_tes!E37=0,"",RES_hhdet_tes!E37/RES_hhdet_fec!E37)</f>
        <v>0.47439344184134646</v>
      </c>
      <c r="F37" s="111">
        <f>IF(RES_hhdet_tes!F37=0,"",RES_hhdet_tes!F37/RES_hhdet_fec!F37)</f>
        <v>0.47795726134725641</v>
      </c>
      <c r="G37" s="111">
        <f>IF(RES_hhdet_tes!G37=0,"",RES_hhdet_tes!G37/RES_hhdet_fec!G37)</f>
        <v>0.48155701809140389</v>
      </c>
      <c r="H37" s="111">
        <f>IF(RES_hhdet_tes!H37=0,"",RES_hhdet_tes!H37/RES_hhdet_fec!H37)</f>
        <v>0.48492269382848924</v>
      </c>
      <c r="I37" s="111">
        <f>IF(RES_hhdet_tes!I37=0,"",RES_hhdet_tes!I37/RES_hhdet_fec!I37)</f>
        <v>0.48753633816103265</v>
      </c>
      <c r="J37" s="111">
        <f>IF(RES_hhdet_tes!J37=0,"",RES_hhdet_tes!J37/RES_hhdet_fec!J37)</f>
        <v>0.48920271929548942</v>
      </c>
      <c r="K37" s="111">
        <f>IF(RES_hhdet_tes!K37=0,"",RES_hhdet_tes!K37/RES_hhdet_fec!K37)</f>
        <v>0.49240486981389936</v>
      </c>
      <c r="L37" s="111">
        <f>IF(RES_hhdet_tes!L37=0,"",RES_hhdet_tes!L37/RES_hhdet_fec!L37)</f>
        <v>0.49645600853252503</v>
      </c>
      <c r="M37" s="111">
        <f>IF(RES_hhdet_tes!M37=0,"",RES_hhdet_tes!M37/RES_hhdet_fec!M37)</f>
        <v>0.5007215077556737</v>
      </c>
      <c r="N37" s="111">
        <f>IF(RES_hhdet_tes!N37=0,"",RES_hhdet_tes!N37/RES_hhdet_fec!N37)</f>
        <v>0.50572952597248011</v>
      </c>
      <c r="O37" s="111">
        <f>IF(RES_hhdet_tes!O37=0,"",RES_hhdet_tes!O37/RES_hhdet_fec!O37)</f>
        <v>0.51084061765737432</v>
      </c>
      <c r="P37" s="111">
        <f>IF(RES_hhdet_tes!P37=0,"",RES_hhdet_tes!P37/RES_hhdet_fec!P37)</f>
        <v>0.51419093722325138</v>
      </c>
      <c r="Q37" s="111">
        <f>IF(RES_hhdet_tes!Q37=0,"",RES_hhdet_tes!Q37/RES_hhdet_fec!Q37)</f>
        <v>0.5193391251077113</v>
      </c>
      <c r="R37" s="111">
        <f>IF(RES_hhdet_tes!R37=0,"",RES_hhdet_tes!R37/RES_hhdet_fec!R37)</f>
        <v>0.52900953690115071</v>
      </c>
      <c r="S37" s="111">
        <f>IF(RES_hhdet_tes!S37=0,"",RES_hhdet_tes!S37/RES_hhdet_fec!S37)</f>
        <v>0.54145910589921586</v>
      </c>
      <c r="T37" s="111">
        <f>IF(RES_hhdet_tes!T37=0,"",RES_hhdet_tes!T37/RES_hhdet_fec!T37)</f>
        <v>0.55848186481097339</v>
      </c>
      <c r="U37" s="111">
        <f>IF(RES_hhdet_tes!U37=0,"",RES_hhdet_tes!U37/RES_hhdet_fec!U37)</f>
        <v>0.58084303995180364</v>
      </c>
      <c r="V37" s="111">
        <f>IF(RES_hhdet_tes!V37=0,"",RES_hhdet_tes!V37/RES_hhdet_fec!V37)</f>
        <v>0.60281177308625922</v>
      </c>
      <c r="W37" s="111">
        <f>IF(RES_hhdet_tes!W37=0,"",RES_hhdet_tes!W37/RES_hhdet_fec!W37)</f>
        <v>0.61885955867419185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0.58340597869508337</v>
      </c>
      <c r="C39" s="124">
        <f>IF(RES_hhdet_tes!C39=0,"",RES_hhdet_tes!C39/RES_hhdet_fec!C39)</f>
        <v>0.59266640324301101</v>
      </c>
      <c r="D39" s="124">
        <f>IF(RES_hhdet_tes!D39=0,"",RES_hhdet_tes!D39/RES_hhdet_fec!D39)</f>
        <v>0.59839504169077118</v>
      </c>
      <c r="E39" s="124">
        <f>IF(RES_hhdet_tes!E39=0,"",RES_hhdet_tes!E39/RES_hhdet_fec!E39)</f>
        <v>0.59909340622734519</v>
      </c>
      <c r="F39" s="124">
        <f>IF(RES_hhdet_tes!F39=0,"",RES_hhdet_tes!F39/RES_hhdet_fec!F39)</f>
        <v>0.60439426702489663</v>
      </c>
      <c r="G39" s="124">
        <f>IF(RES_hhdet_tes!G39=0,"",RES_hhdet_tes!G39/RES_hhdet_fec!G39)</f>
        <v>0.60819219161169524</v>
      </c>
      <c r="H39" s="124">
        <f>IF(RES_hhdet_tes!H39=0,"",RES_hhdet_tes!H39/RES_hhdet_fec!H39)</f>
        <v>0.61383062469958916</v>
      </c>
      <c r="I39" s="124">
        <f>IF(RES_hhdet_tes!I39=0,"",RES_hhdet_tes!I39/RES_hhdet_fec!I39)</f>
        <v>0.6110356236348824</v>
      </c>
      <c r="J39" s="124">
        <f>IF(RES_hhdet_tes!J39=0,"",RES_hhdet_tes!J39/RES_hhdet_fec!J39)</f>
        <v>0.61129438728243657</v>
      </c>
      <c r="K39" s="124">
        <f>IF(RES_hhdet_tes!K39=0,"",RES_hhdet_tes!K39/RES_hhdet_fec!K39)</f>
        <v>0.61583801985400832</v>
      </c>
      <c r="L39" s="124">
        <f>IF(RES_hhdet_tes!L39=0,"",RES_hhdet_tes!L39/RES_hhdet_fec!L39)</f>
        <v>0.61683844532297116</v>
      </c>
      <c r="M39" s="124">
        <f>IF(RES_hhdet_tes!M39=0,"",RES_hhdet_tes!M39/RES_hhdet_fec!M39)</f>
        <v>0.62126075212755349</v>
      </c>
      <c r="N39" s="124">
        <f>IF(RES_hhdet_tes!N39=0,"",RES_hhdet_tes!N39/RES_hhdet_fec!N39)</f>
        <v>0.61191222026115122</v>
      </c>
      <c r="O39" s="124">
        <f>IF(RES_hhdet_tes!O39=0,"",RES_hhdet_tes!O39/RES_hhdet_fec!O39)</f>
        <v>0.61876627476659851</v>
      </c>
      <c r="P39" s="124">
        <f>IF(RES_hhdet_tes!P39=0,"",RES_hhdet_tes!P39/RES_hhdet_fec!P39)</f>
        <v>0.62953996051542194</v>
      </c>
      <c r="Q39" s="124">
        <f>IF(RES_hhdet_tes!Q39=0,"",RES_hhdet_tes!Q39/RES_hhdet_fec!Q39)</f>
        <v>0.62479337567139637</v>
      </c>
      <c r="R39" s="124">
        <f>IF(RES_hhdet_tes!R39=0,"",RES_hhdet_tes!R39/RES_hhdet_fec!R39)</f>
        <v>0.62722940977753439</v>
      </c>
      <c r="S39" s="124">
        <f>IF(RES_hhdet_tes!S39=0,"",RES_hhdet_tes!S39/RES_hhdet_fec!S39)</f>
        <v>0.63590270490030121</v>
      </c>
      <c r="T39" s="124">
        <f>IF(RES_hhdet_tes!T39=0,"",RES_hhdet_tes!T39/RES_hhdet_fec!T39)</f>
        <v>0.63578629365577932</v>
      </c>
      <c r="U39" s="124">
        <f>IF(RES_hhdet_tes!U39=0,"",RES_hhdet_tes!U39/RES_hhdet_fec!U39)</f>
        <v>0.6524210293082946</v>
      </c>
      <c r="V39" s="124">
        <f>IF(RES_hhdet_tes!V39=0,"",RES_hhdet_tes!V39/RES_hhdet_fec!V39)</f>
        <v>0.67682591614872556</v>
      </c>
      <c r="W39" s="124">
        <f>IF(RES_hhdet_tes!W39=0,"",RES_hhdet_tes!W39/RES_hhdet_fec!W39)</f>
        <v>0.68291585979877201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0.54745511488497667</v>
      </c>
      <c r="C40" s="111">
        <f>IF(RES_hhdet_tes!C40=0,"",RES_hhdet_tes!C40/RES_hhdet_fec!C40)</f>
        <v>0.54830229163872912</v>
      </c>
      <c r="D40" s="111">
        <f>IF(RES_hhdet_tes!D40=0,"",RES_hhdet_tes!D40/RES_hhdet_fec!D40)</f>
        <v>0.54952353607837701</v>
      </c>
      <c r="E40" s="111">
        <f>IF(RES_hhdet_tes!E40=0,"",RES_hhdet_tes!E40/RES_hhdet_fec!E40)</f>
        <v>0.550870251349031</v>
      </c>
      <c r="F40" s="111">
        <f>IF(RES_hhdet_tes!F40=0,"",RES_hhdet_tes!F40/RES_hhdet_fec!F40)</f>
        <v>0.5523143236450393</v>
      </c>
      <c r="G40" s="111">
        <f>IF(RES_hhdet_tes!G40=0,"",RES_hhdet_tes!G40/RES_hhdet_fec!G40)</f>
        <v>0.55388756729550337</v>
      </c>
      <c r="H40" s="111">
        <f>IF(RES_hhdet_tes!H40=0,"",RES_hhdet_tes!H40/RES_hhdet_fec!H40)</f>
        <v>0.55542231955003607</v>
      </c>
      <c r="I40" s="111">
        <f>IF(RES_hhdet_tes!I40=0,"",RES_hhdet_tes!I40/RES_hhdet_fec!I40)</f>
        <v>0.55663994162755803</v>
      </c>
      <c r="J40" s="111">
        <f>IF(RES_hhdet_tes!J40=0,"",RES_hhdet_tes!J40/RES_hhdet_fec!J40)</f>
        <v>0.5573723302054201</v>
      </c>
      <c r="K40" s="111">
        <f>IF(RES_hhdet_tes!K40=0,"",RES_hhdet_tes!K40/RES_hhdet_fec!K40)</f>
        <v>0.55854603703172068</v>
      </c>
      <c r="L40" s="111">
        <f>IF(RES_hhdet_tes!L40=0,"",RES_hhdet_tes!L40/RES_hhdet_fec!L40)</f>
        <v>0.55995102750679626</v>
      </c>
      <c r="M40" s="111">
        <f>IF(RES_hhdet_tes!M40=0,"",RES_hhdet_tes!M40/RES_hhdet_fec!M40)</f>
        <v>0.5610445302241952</v>
      </c>
      <c r="N40" s="111">
        <f>IF(RES_hhdet_tes!N40=0,"",RES_hhdet_tes!N40/RES_hhdet_fec!N40)</f>
        <v>0.56179869924795789</v>
      </c>
      <c r="O40" s="111">
        <f>IF(RES_hhdet_tes!O40=0,"",RES_hhdet_tes!O40/RES_hhdet_fec!O40)</f>
        <v>0.56221162100140165</v>
      </c>
      <c r="P40" s="111">
        <f>IF(RES_hhdet_tes!P40=0,"",RES_hhdet_tes!P40/RES_hhdet_fec!P40)</f>
        <v>0.56229380760699899</v>
      </c>
      <c r="Q40" s="111">
        <f>IF(RES_hhdet_tes!Q40=0,"",RES_hhdet_tes!Q40/RES_hhdet_fec!Q40)</f>
        <v>0.56240934544320653</v>
      </c>
      <c r="R40" s="111">
        <f>IF(RES_hhdet_tes!R40=0,"",RES_hhdet_tes!R40/RES_hhdet_fec!R40)</f>
        <v>0.56284288135429983</v>
      </c>
      <c r="S40" s="111">
        <f>IF(RES_hhdet_tes!S40=0,"",RES_hhdet_tes!S40/RES_hhdet_fec!S40)</f>
        <v>0.56373311853840036</v>
      </c>
      <c r="T40" s="111">
        <f>IF(RES_hhdet_tes!T40=0,"",RES_hhdet_tes!T40/RES_hhdet_fec!T40)</f>
        <v>0.56539422051790755</v>
      </c>
      <c r="U40" s="111">
        <f>IF(RES_hhdet_tes!U40=0,"",RES_hhdet_tes!U40/RES_hhdet_fec!U40)</f>
        <v>0.56916275283989559</v>
      </c>
      <c r="V40" s="111">
        <f>IF(RES_hhdet_tes!V40=0,"",RES_hhdet_tes!V40/RES_hhdet_fec!V40)</f>
        <v>0.57388034758182072</v>
      </c>
      <c r="W40" s="111">
        <f>IF(RES_hhdet_tes!W40=0,"",RES_hhdet_tes!W40/RES_hhdet_fec!W40)</f>
        <v>0.57823224806694362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0.71422998999290666</v>
      </c>
      <c r="C41" s="45">
        <f>IF(RES_hhdet_tes!C41=0,"",RES_hhdet_tes!C41/RES_hhdet_fec!C41)</f>
        <v>0.71744546927684716</v>
      </c>
      <c r="D41" s="45">
        <f>IF(RES_hhdet_tes!D41=0,"",RES_hhdet_tes!D41/RES_hhdet_fec!D41)</f>
        <v>0.72067669045755123</v>
      </c>
      <c r="E41" s="45">
        <f>IF(RES_hhdet_tes!E41=0,"",RES_hhdet_tes!E41/RES_hhdet_fec!E41)</f>
        <v>0.72344832373485024</v>
      </c>
      <c r="F41" s="45">
        <f>IF(RES_hhdet_tes!F41=0,"",RES_hhdet_tes!F41/RES_hhdet_fec!F41)</f>
        <v>0.72626887439930654</v>
      </c>
      <c r="G41" s="45">
        <f>IF(RES_hhdet_tes!G41=0,"",RES_hhdet_tes!G41/RES_hhdet_fec!G41)</f>
        <v>0.72886294060826728</v>
      </c>
      <c r="H41" s="45">
        <f>IF(RES_hhdet_tes!H41=0,"",RES_hhdet_tes!H41/RES_hhdet_fec!H41)</f>
        <v>0.7310756215656522</v>
      </c>
      <c r="I41" s="45">
        <f>IF(RES_hhdet_tes!I41=0,"",RES_hhdet_tes!I41/RES_hhdet_fec!I41)</f>
        <v>0.73283532544813279</v>
      </c>
      <c r="J41" s="45">
        <f>IF(RES_hhdet_tes!J41=0,"",RES_hhdet_tes!J41/RES_hhdet_fec!J41)</f>
        <v>0.73417916355032742</v>
      </c>
      <c r="K41" s="45">
        <f>IF(RES_hhdet_tes!K41=0,"",RES_hhdet_tes!K41/RES_hhdet_fec!K41)</f>
        <v>0.73721579422805494</v>
      </c>
      <c r="L41" s="45">
        <f>IF(RES_hhdet_tes!L41=0,"",RES_hhdet_tes!L41/RES_hhdet_fec!L41)</f>
        <v>0.74050653215723028</v>
      </c>
      <c r="M41" s="45">
        <f>IF(RES_hhdet_tes!M41=0,"",RES_hhdet_tes!M41/RES_hhdet_fec!M41)</f>
        <v>0.74343560330201719</v>
      </c>
      <c r="N41" s="45">
        <f>IF(RES_hhdet_tes!N41=0,"",RES_hhdet_tes!N41/RES_hhdet_fec!N41)</f>
        <v>0.74623240623157749</v>
      </c>
      <c r="O41" s="45">
        <f>IF(RES_hhdet_tes!O41=0,"",RES_hhdet_tes!O41/RES_hhdet_fec!O41)</f>
        <v>0.74933057753808296</v>
      </c>
      <c r="P41" s="45">
        <f>IF(RES_hhdet_tes!P41=0,"",RES_hhdet_tes!P41/RES_hhdet_fec!P41)</f>
        <v>0.75134286962890051</v>
      </c>
      <c r="Q41" s="45">
        <f>IF(RES_hhdet_tes!Q41=0,"",RES_hhdet_tes!Q41/RES_hhdet_fec!Q41)</f>
        <v>0.7540387598477396</v>
      </c>
      <c r="R41" s="45">
        <f>IF(RES_hhdet_tes!R41=0,"",RES_hhdet_tes!R41/RES_hhdet_fec!R41)</f>
        <v>0.75951708112942218</v>
      </c>
      <c r="S41" s="45">
        <f>IF(RES_hhdet_tes!S41=0,"",RES_hhdet_tes!S41/RES_hhdet_fec!S41)</f>
        <v>0.76748639241334793</v>
      </c>
      <c r="T41" s="45">
        <f>IF(RES_hhdet_tes!T41=0,"",RES_hhdet_tes!T41/RES_hhdet_fec!T41)</f>
        <v>0.77948388339516494</v>
      </c>
      <c r="U41" s="45">
        <f>IF(RES_hhdet_tes!U41=0,"",RES_hhdet_tes!U41/RES_hhdet_fec!U41)</f>
        <v>0.79521493970043333</v>
      </c>
      <c r="V41" s="45">
        <f>IF(RES_hhdet_tes!V41=0,"",RES_hhdet_tes!V41/RES_hhdet_fec!V41)</f>
        <v>0.81484706863459055</v>
      </c>
      <c r="W41" s="45">
        <f>IF(RES_hhdet_tes!W41=0,"",RES_hhdet_tes!W41/RES_hhdet_fec!W41)</f>
        <v>0.83445935410913752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0.56269823425943466</v>
      </c>
      <c r="C43" s="119">
        <f>IF(RES_hhdet_tes!C43=0,"",RES_hhdet_tes!C43/RES_hhdet_fec!C43)</f>
        <v>0.55658216508178116</v>
      </c>
      <c r="D43" s="119">
        <f>IF(RES_hhdet_tes!D43=0,"",RES_hhdet_tes!D43/RES_hhdet_fec!D43)</f>
        <v>0.55673325444773203</v>
      </c>
      <c r="E43" s="119">
        <f>IF(RES_hhdet_tes!E43=0,"",RES_hhdet_tes!E43/RES_hhdet_fec!E43)</f>
        <v>0.58000853957450516</v>
      </c>
      <c r="F43" s="119">
        <f>IF(RES_hhdet_tes!F43=0,"",RES_hhdet_tes!F43/RES_hhdet_fec!F43)</f>
        <v>0.6071408451538215</v>
      </c>
      <c r="G43" s="119">
        <f>IF(RES_hhdet_tes!G43=0,"",RES_hhdet_tes!G43/RES_hhdet_fec!G43)</f>
        <v>0.65610179489904541</v>
      </c>
      <c r="H43" s="119">
        <f>IF(RES_hhdet_tes!H43=0,"",RES_hhdet_tes!H43/RES_hhdet_fec!H43)</f>
        <v>0.69084263067525464</v>
      </c>
      <c r="I43" s="119">
        <f>IF(RES_hhdet_tes!I43=0,"",RES_hhdet_tes!I43/RES_hhdet_fec!I43)</f>
        <v>0.78395762545461467</v>
      </c>
      <c r="J43" s="119">
        <f>IF(RES_hhdet_tes!J43=0,"",RES_hhdet_tes!J43/RES_hhdet_fec!J43)</f>
        <v>0.86219632018706049</v>
      </c>
      <c r="K43" s="119">
        <f>IF(RES_hhdet_tes!K43=0,"",RES_hhdet_tes!K43/RES_hhdet_fec!K43)</f>
        <v>0.84692925747602243</v>
      </c>
      <c r="L43" s="119">
        <f>IF(RES_hhdet_tes!L43=0,"",RES_hhdet_tes!L43/RES_hhdet_fec!L43)</f>
        <v>0.93178246479127103</v>
      </c>
      <c r="M43" s="119">
        <f>IF(RES_hhdet_tes!M43=0,"",RES_hhdet_tes!M43/RES_hhdet_fec!M43)</f>
        <v>0.87020914447378983</v>
      </c>
      <c r="N43" s="119">
        <f>IF(RES_hhdet_tes!N43=0,"",RES_hhdet_tes!N43/RES_hhdet_fec!N43)</f>
        <v>0.96499626188608389</v>
      </c>
      <c r="O43" s="119">
        <f>IF(RES_hhdet_tes!O43=0,"",RES_hhdet_tes!O43/RES_hhdet_fec!O43)</f>
        <v>1.0023704549318899</v>
      </c>
      <c r="P43" s="119">
        <f>IF(RES_hhdet_tes!P43=0,"",RES_hhdet_tes!P43/RES_hhdet_fec!P43)</f>
        <v>1.000319018476937</v>
      </c>
      <c r="Q43" s="119">
        <f>IF(RES_hhdet_tes!Q43=0,"",RES_hhdet_tes!Q43/RES_hhdet_fec!Q43)</f>
        <v>0.96619113162389947</v>
      </c>
      <c r="R43" s="119">
        <f>IF(RES_hhdet_tes!R43=0,"",RES_hhdet_tes!R43/RES_hhdet_fec!R43)</f>
        <v>0.99756960099999203</v>
      </c>
      <c r="S43" s="119">
        <f>IF(RES_hhdet_tes!S43=0,"",RES_hhdet_tes!S43/RES_hhdet_fec!S43)</f>
        <v>0.96484366643974107</v>
      </c>
      <c r="T43" s="119">
        <f>IF(RES_hhdet_tes!T43=0,"",RES_hhdet_tes!T43/RES_hhdet_fec!T43)</f>
        <v>1.0532560204861652</v>
      </c>
      <c r="U43" s="119">
        <f>IF(RES_hhdet_tes!U43=0,"",RES_hhdet_tes!U43/RES_hhdet_fec!U43)</f>
        <v>0.98620168182724988</v>
      </c>
      <c r="V43" s="119">
        <f>IF(RES_hhdet_tes!V43=0,"",RES_hhdet_tes!V43/RES_hhdet_fec!V43)</f>
        <v>0.98664488739518919</v>
      </c>
      <c r="W43" s="119">
        <f>IF(RES_hhdet_tes!W43=0,"",RES_hhdet_tes!W43/RES_hhdet_fec!W43)</f>
        <v>1.0569118355952947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0.33849947850913548</v>
      </c>
      <c r="C44" s="124">
        <f>IF(RES_hhdet_tes!C44=0,"",RES_hhdet_tes!C44/RES_hhdet_fec!C44)</f>
        <v>0.3431414707828232</v>
      </c>
      <c r="D44" s="124">
        <f>IF(RES_hhdet_tes!D44=0,"",RES_hhdet_tes!D44/RES_hhdet_fec!D44)</f>
        <v>0.34743012223968334</v>
      </c>
      <c r="E44" s="124">
        <f>IF(RES_hhdet_tes!E44=0,"",RES_hhdet_tes!E44/RES_hhdet_fec!E44)</f>
        <v>0.3522000829693212</v>
      </c>
      <c r="F44" s="124">
        <f>IF(RES_hhdet_tes!F44=0,"",RES_hhdet_tes!F44/RES_hhdet_fec!F44)</f>
        <v>0.35790257643892875</v>
      </c>
      <c r="G44" s="124">
        <f>IF(RES_hhdet_tes!G44=0,"",RES_hhdet_tes!G44/RES_hhdet_fec!G44)</f>
        <v>0.36437198173759688</v>
      </c>
      <c r="H44" s="124">
        <f>IF(RES_hhdet_tes!H44=0,"",RES_hhdet_tes!H44/RES_hhdet_fec!H44)</f>
        <v>0.37197274193103202</v>
      </c>
      <c r="I44" s="124">
        <f>IF(RES_hhdet_tes!I44=0,"",RES_hhdet_tes!I44/RES_hhdet_fec!I44)</f>
        <v>0.37941038608689215</v>
      </c>
      <c r="J44" s="124">
        <f>IF(RES_hhdet_tes!J44=0,"",RES_hhdet_tes!J44/RES_hhdet_fec!J44)</f>
        <v>0.3893999464773793</v>
      </c>
      <c r="K44" s="124">
        <f>IF(RES_hhdet_tes!K44=0,"",RES_hhdet_tes!K44/RES_hhdet_fec!K44)</f>
        <v>0.39780511024337112</v>
      </c>
      <c r="L44" s="124">
        <f>IF(RES_hhdet_tes!L44=0,"",RES_hhdet_tes!L44/RES_hhdet_fec!L44)</f>
        <v>0.40706828050892369</v>
      </c>
      <c r="M44" s="124">
        <f>IF(RES_hhdet_tes!M44=0,"",RES_hhdet_tes!M44/RES_hhdet_fec!M44)</f>
        <v>0.41783928287750094</v>
      </c>
      <c r="N44" s="124">
        <f>IF(RES_hhdet_tes!N44=0,"",RES_hhdet_tes!N44/RES_hhdet_fec!N44)</f>
        <v>0.43012505804457407</v>
      </c>
      <c r="O44" s="124">
        <f>IF(RES_hhdet_tes!O44=0,"",RES_hhdet_tes!O44/RES_hhdet_fec!O44)</f>
        <v>0.44236172405220109</v>
      </c>
      <c r="P44" s="124">
        <f>IF(RES_hhdet_tes!P44=0,"",RES_hhdet_tes!P44/RES_hhdet_fec!P44)</f>
        <v>0.44791380282917886</v>
      </c>
      <c r="Q44" s="124">
        <f>IF(RES_hhdet_tes!Q44=0,"",RES_hhdet_tes!Q44/RES_hhdet_fec!Q44)</f>
        <v>0.45215806345245213</v>
      </c>
      <c r="R44" s="124">
        <f>IF(RES_hhdet_tes!R44=0,"",RES_hhdet_tes!R44/RES_hhdet_fec!R44)</f>
        <v>0.45822963354407192</v>
      </c>
      <c r="S44" s="124">
        <f>IF(RES_hhdet_tes!S44=0,"",RES_hhdet_tes!S44/RES_hhdet_fec!S44)</f>
        <v>0.46723436471832436</v>
      </c>
      <c r="T44" s="124">
        <f>IF(RES_hhdet_tes!T44=0,"",RES_hhdet_tes!T44/RES_hhdet_fec!T44)</f>
        <v>0.47191742557475552</v>
      </c>
      <c r="U44" s="124">
        <f>IF(RES_hhdet_tes!U44=0,"",RES_hhdet_tes!U44/RES_hhdet_fec!U44)</f>
        <v>0.48133067420157533</v>
      </c>
      <c r="V44" s="124">
        <f>IF(RES_hhdet_tes!V44=0,"",RES_hhdet_tes!V44/RES_hhdet_fec!V44)</f>
        <v>0.49663210768860572</v>
      </c>
      <c r="W44" s="124">
        <f>IF(RES_hhdet_tes!W44=0,"",RES_hhdet_tes!W44/RES_hhdet_fec!W44)</f>
        <v>0.51684545249265357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0.33653941571192753</v>
      </c>
      <c r="C45" s="111">
        <f>IF(RES_hhdet_tes!C45=0,"",RES_hhdet_tes!C45/RES_hhdet_fec!C45)</f>
        <v>0.34081577546865788</v>
      </c>
      <c r="D45" s="111">
        <f>IF(RES_hhdet_tes!D45=0,"",RES_hhdet_tes!D45/RES_hhdet_fec!D45)</f>
        <v>0.34490958447687364</v>
      </c>
      <c r="E45" s="111">
        <f>IF(RES_hhdet_tes!E45=0,"",RES_hhdet_tes!E45/RES_hhdet_fec!E45)</f>
        <v>0.34980564802730807</v>
      </c>
      <c r="F45" s="111">
        <f>IF(RES_hhdet_tes!F45=0,"",RES_hhdet_tes!F45/RES_hhdet_fec!F45)</f>
        <v>0.35528322776439036</v>
      </c>
      <c r="G45" s="111">
        <f>IF(RES_hhdet_tes!G45=0,"",RES_hhdet_tes!G45/RES_hhdet_fec!G45)</f>
        <v>0.36177855061593028</v>
      </c>
      <c r="H45" s="111">
        <f>IF(RES_hhdet_tes!H45=0,"",RES_hhdet_tes!H45/RES_hhdet_fec!H45)</f>
        <v>0.36962129941177402</v>
      </c>
      <c r="I45" s="111">
        <f>IF(RES_hhdet_tes!I45=0,"",RES_hhdet_tes!I45/RES_hhdet_fec!I45)</f>
        <v>0.37729489057167975</v>
      </c>
      <c r="J45" s="111">
        <f>IF(RES_hhdet_tes!J45=0,"",RES_hhdet_tes!J45/RES_hhdet_fec!J45)</f>
        <v>0.38740541063848544</v>
      </c>
      <c r="K45" s="111">
        <f>IF(RES_hhdet_tes!K45=0,"",RES_hhdet_tes!K45/RES_hhdet_fec!K45)</f>
        <v>0.39568913457822541</v>
      </c>
      <c r="L45" s="111">
        <f>IF(RES_hhdet_tes!L45=0,"",RES_hhdet_tes!L45/RES_hhdet_fec!L45)</f>
        <v>0.40502530077591786</v>
      </c>
      <c r="M45" s="111">
        <f>IF(RES_hhdet_tes!M45=0,"",RES_hhdet_tes!M45/RES_hhdet_fec!M45)</f>
        <v>0.41549096842605937</v>
      </c>
      <c r="N45" s="111">
        <f>IF(RES_hhdet_tes!N45=0,"",RES_hhdet_tes!N45/RES_hhdet_fec!N45)</f>
        <v>0.42829004786678959</v>
      </c>
      <c r="O45" s="111">
        <f>IF(RES_hhdet_tes!O45=0,"",RES_hhdet_tes!O45/RES_hhdet_fec!O45)</f>
        <v>0.44020997467699841</v>
      </c>
      <c r="P45" s="111">
        <f>IF(RES_hhdet_tes!P45=0,"",RES_hhdet_tes!P45/RES_hhdet_fec!P45)</f>
        <v>0.44515741226518002</v>
      </c>
      <c r="Q45" s="111">
        <f>IF(RES_hhdet_tes!Q45=0,"",RES_hhdet_tes!Q45/RES_hhdet_fec!Q45)</f>
        <v>0.4496622068640902</v>
      </c>
      <c r="R45" s="111">
        <f>IF(RES_hhdet_tes!R45=0,"",RES_hhdet_tes!R45/RES_hhdet_fec!R45)</f>
        <v>0.45574301618561081</v>
      </c>
      <c r="S45" s="111">
        <f>IF(RES_hhdet_tes!S45=0,"",RES_hhdet_tes!S45/RES_hhdet_fec!S45)</f>
        <v>0.46446886301889567</v>
      </c>
      <c r="T45" s="111">
        <f>IF(RES_hhdet_tes!T45=0,"",RES_hhdet_tes!T45/RES_hhdet_fec!T45)</f>
        <v>0.46944300922921511</v>
      </c>
      <c r="U45" s="111">
        <f>IF(RES_hhdet_tes!U45=0,"",RES_hhdet_tes!U45/RES_hhdet_fec!U45)</f>
        <v>0.47885922122438102</v>
      </c>
      <c r="V45" s="111">
        <f>IF(RES_hhdet_tes!V45=0,"",RES_hhdet_tes!V45/RES_hhdet_fec!V45)</f>
        <v>0.49416186248859612</v>
      </c>
      <c r="W45" s="111">
        <f>IF(RES_hhdet_tes!W45=0,"",RES_hhdet_tes!W45/RES_hhdet_fec!W45)</f>
        <v>0.51437963792712127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1.8018528038532917</v>
      </c>
      <c r="C47" s="124">
        <f>IF(RES_hhdet_tes!C47=0,"",RES_hhdet_tes!C47/RES_hhdet_fec!C47)</f>
        <v>1.9018498095430754</v>
      </c>
      <c r="D47" s="124">
        <f>IF(RES_hhdet_tes!D47=0,"",RES_hhdet_tes!D47/RES_hhdet_fec!D47)</f>
        <v>2.0073983759988665</v>
      </c>
      <c r="E47" s="124">
        <f>IF(RES_hhdet_tes!E47=0,"",RES_hhdet_tes!E47/RES_hhdet_fec!E47)</f>
        <v>2.1693450756736326</v>
      </c>
      <c r="F47" s="124">
        <f>IF(RES_hhdet_tes!F47=0,"",RES_hhdet_tes!F47/RES_hhdet_fec!F47)</f>
        <v>2.3460100515576214</v>
      </c>
      <c r="G47" s="124">
        <f>IF(RES_hhdet_tes!G47=0,"",RES_hhdet_tes!G47/RES_hhdet_fec!G47)</f>
        <v>2.5453543077323597</v>
      </c>
      <c r="H47" s="124">
        <f>IF(RES_hhdet_tes!H47=0,"",RES_hhdet_tes!H47/RES_hhdet_fec!H47)</f>
        <v>2.7322453147682717</v>
      </c>
      <c r="I47" s="124">
        <f>IF(RES_hhdet_tes!I47=0,"",RES_hhdet_tes!I47/RES_hhdet_fec!I47)</f>
        <v>2.8416552758253957</v>
      </c>
      <c r="J47" s="124">
        <f>IF(RES_hhdet_tes!J47=0,"",RES_hhdet_tes!J47/RES_hhdet_fec!J47)</f>
        <v>2.8981872965409932</v>
      </c>
      <c r="K47" s="124">
        <f>IF(RES_hhdet_tes!K47=0,"",RES_hhdet_tes!K47/RES_hhdet_fec!K47)</f>
        <v>2.9639935055055866</v>
      </c>
      <c r="L47" s="124">
        <f>IF(RES_hhdet_tes!L47=0,"",RES_hhdet_tes!L47/RES_hhdet_fec!L47)</f>
        <v>3.0302612144822083</v>
      </c>
      <c r="M47" s="124">
        <f>IF(RES_hhdet_tes!M47=0,"",RES_hhdet_tes!M47/RES_hhdet_fec!M47)</f>
        <v>3.1225362144114475</v>
      </c>
      <c r="N47" s="124">
        <f>IF(RES_hhdet_tes!N47=0,"",RES_hhdet_tes!N47/RES_hhdet_fec!N47)</f>
        <v>3.2307552605593006</v>
      </c>
      <c r="O47" s="124">
        <f>IF(RES_hhdet_tes!O47=0,"",RES_hhdet_tes!O47/RES_hhdet_fec!O47)</f>
        <v>3.3488729760999094</v>
      </c>
      <c r="P47" s="124">
        <f>IF(RES_hhdet_tes!P47=0,"",RES_hhdet_tes!P47/RES_hhdet_fec!P47)</f>
        <v>3.4395038434294993</v>
      </c>
      <c r="Q47" s="124">
        <f>IF(RES_hhdet_tes!Q47=0,"",RES_hhdet_tes!Q47/RES_hhdet_fec!Q47)</f>
        <v>3.5477615074824933</v>
      </c>
      <c r="R47" s="124">
        <f>IF(RES_hhdet_tes!R47=0,"",RES_hhdet_tes!R47/RES_hhdet_fec!R47)</f>
        <v>3.6678964145810951</v>
      </c>
      <c r="S47" s="124">
        <f>IF(RES_hhdet_tes!S47=0,"",RES_hhdet_tes!S47/RES_hhdet_fec!S47)</f>
        <v>3.800039241037017</v>
      </c>
      <c r="T47" s="124">
        <f>IF(RES_hhdet_tes!T47=0,"",RES_hhdet_tes!T47/RES_hhdet_fec!T47)</f>
        <v>3.9184513879264071</v>
      </c>
      <c r="U47" s="124">
        <f>IF(RES_hhdet_tes!U47=0,"",RES_hhdet_tes!U47/RES_hhdet_fec!U47)</f>
        <v>4.0447222406316037</v>
      </c>
      <c r="V47" s="124">
        <f>IF(RES_hhdet_tes!V47=0,"",RES_hhdet_tes!V47/RES_hhdet_fec!V47)</f>
        <v>4.1906190395947283</v>
      </c>
      <c r="W47" s="124">
        <f>IF(RES_hhdet_tes!W47=0,"",RES_hhdet_tes!W47/RES_hhdet_fec!W47)</f>
        <v>4.3072480042740997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1.8018528038532917</v>
      </c>
      <c r="C48" s="111">
        <f>IF(RES_hhdet_tes!C48=0,"",RES_hhdet_tes!C48/RES_hhdet_fec!C48)</f>
        <v>1.9018498095430754</v>
      </c>
      <c r="D48" s="111">
        <f>IF(RES_hhdet_tes!D48=0,"",RES_hhdet_tes!D48/RES_hhdet_fec!D48)</f>
        <v>2.0073983759988665</v>
      </c>
      <c r="E48" s="111">
        <f>IF(RES_hhdet_tes!E48=0,"",RES_hhdet_tes!E48/RES_hhdet_fec!E48)</f>
        <v>2.1693450756736326</v>
      </c>
      <c r="F48" s="111">
        <f>IF(RES_hhdet_tes!F48=0,"",RES_hhdet_tes!F48/RES_hhdet_fec!F48)</f>
        <v>2.3460100515576214</v>
      </c>
      <c r="G48" s="111">
        <f>IF(RES_hhdet_tes!G48=0,"",RES_hhdet_tes!G48/RES_hhdet_fec!G48)</f>
        <v>2.5453543077323597</v>
      </c>
      <c r="H48" s="111">
        <f>IF(RES_hhdet_tes!H48=0,"",RES_hhdet_tes!H48/RES_hhdet_fec!H48)</f>
        <v>2.7322453147682717</v>
      </c>
      <c r="I48" s="111">
        <f>IF(RES_hhdet_tes!I48=0,"",RES_hhdet_tes!I48/RES_hhdet_fec!I48)</f>
        <v>2.8416552758253957</v>
      </c>
      <c r="J48" s="111">
        <f>IF(RES_hhdet_tes!J48=0,"",RES_hhdet_tes!J48/RES_hhdet_fec!J48)</f>
        <v>2.8981872965409932</v>
      </c>
      <c r="K48" s="111">
        <f>IF(RES_hhdet_tes!K48=0,"",RES_hhdet_tes!K48/RES_hhdet_fec!K48)</f>
        <v>2.9639935055055866</v>
      </c>
      <c r="L48" s="111">
        <f>IF(RES_hhdet_tes!L48=0,"",RES_hhdet_tes!L48/RES_hhdet_fec!L48)</f>
        <v>3.0302612144822083</v>
      </c>
      <c r="M48" s="111">
        <f>IF(RES_hhdet_tes!M48=0,"",RES_hhdet_tes!M48/RES_hhdet_fec!M48)</f>
        <v>3.1225362144114475</v>
      </c>
      <c r="N48" s="111">
        <f>IF(RES_hhdet_tes!N48=0,"",RES_hhdet_tes!N48/RES_hhdet_fec!N48)</f>
        <v>3.2307552605593006</v>
      </c>
      <c r="O48" s="111">
        <f>IF(RES_hhdet_tes!O48=0,"",RES_hhdet_tes!O48/RES_hhdet_fec!O48)</f>
        <v>3.3488729760999094</v>
      </c>
      <c r="P48" s="111">
        <f>IF(RES_hhdet_tes!P48=0,"",RES_hhdet_tes!P48/RES_hhdet_fec!P48)</f>
        <v>3.4395038434294993</v>
      </c>
      <c r="Q48" s="111">
        <f>IF(RES_hhdet_tes!Q48=0,"",RES_hhdet_tes!Q48/RES_hhdet_fec!Q48)</f>
        <v>3.5477615074824933</v>
      </c>
      <c r="R48" s="111">
        <f>IF(RES_hhdet_tes!R48=0,"",RES_hhdet_tes!R48/RES_hhdet_fec!R48)</f>
        <v>3.6678964145810951</v>
      </c>
      <c r="S48" s="111">
        <f>IF(RES_hhdet_tes!S48=0,"",RES_hhdet_tes!S48/RES_hhdet_fec!S48)</f>
        <v>3.800039241037017</v>
      </c>
      <c r="T48" s="111">
        <f>IF(RES_hhdet_tes!T48=0,"",RES_hhdet_tes!T48/RES_hhdet_fec!T48)</f>
        <v>3.9184513879264071</v>
      </c>
      <c r="U48" s="111">
        <f>IF(RES_hhdet_tes!U48=0,"",RES_hhdet_tes!U48/RES_hhdet_fec!U48)</f>
        <v>4.0447222406316037</v>
      </c>
      <c r="V48" s="111">
        <f>IF(RES_hhdet_tes!V48=0,"",RES_hhdet_tes!V48/RES_hhdet_fec!V48)</f>
        <v>4.1906190395947283</v>
      </c>
      <c r="W48" s="111">
        <f>IF(RES_hhdet_tes!W48=0,"",RES_hhdet_tes!W48/RES_hhdet_fec!W48)</f>
        <v>4.3072480042740997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0.82052940117458806</v>
      </c>
      <c r="C49" s="124">
        <f>IF(RES_hhdet_tes!C49=0,"",RES_hhdet_tes!C49/RES_hhdet_fec!C49)</f>
        <v>0.83269493909589454</v>
      </c>
      <c r="D49" s="124">
        <f>IF(RES_hhdet_tes!D49=0,"",RES_hhdet_tes!D49/RES_hhdet_fec!D49)</f>
        <v>0.78908612197486483</v>
      </c>
      <c r="E49" s="124">
        <f>IF(RES_hhdet_tes!E49=0,"",RES_hhdet_tes!E49/RES_hhdet_fec!E49)</f>
        <v>0.75857223021826703</v>
      </c>
      <c r="F49" s="124">
        <f>IF(RES_hhdet_tes!F49=0,"",RES_hhdet_tes!F49/RES_hhdet_fec!F49)</f>
        <v>0.76881775487754</v>
      </c>
      <c r="G49" s="124">
        <f>IF(RES_hhdet_tes!G49=0,"",RES_hhdet_tes!G49/RES_hhdet_fec!G49)</f>
        <v>0.74358329938793677</v>
      </c>
      <c r="H49" s="124">
        <f>IF(RES_hhdet_tes!H49=0,"",RES_hhdet_tes!H49/RES_hhdet_fec!H49)</f>
        <v>0.75724100259350302</v>
      </c>
      <c r="I49" s="124">
        <f>IF(RES_hhdet_tes!I49=0,"",RES_hhdet_tes!I49/RES_hhdet_fec!I49)</f>
        <v>0.78642524172807249</v>
      </c>
      <c r="J49" s="124">
        <f>IF(RES_hhdet_tes!J49=0,"",RES_hhdet_tes!J49/RES_hhdet_fec!J49)</f>
        <v>0.79398363145287043</v>
      </c>
      <c r="K49" s="124">
        <f>IF(RES_hhdet_tes!K49=0,"",RES_hhdet_tes!K49/RES_hhdet_fec!K49)</f>
        <v>0.7953642595425845</v>
      </c>
      <c r="L49" s="124">
        <f>IF(RES_hhdet_tes!L49=0,"",RES_hhdet_tes!L49/RES_hhdet_fec!L49)</f>
        <v>0.81143141983444445</v>
      </c>
      <c r="M49" s="124">
        <f>IF(RES_hhdet_tes!M49=0,"",RES_hhdet_tes!M49/RES_hhdet_fec!M49)</f>
        <v>0.812004212047997</v>
      </c>
      <c r="N49" s="124">
        <f>IF(RES_hhdet_tes!N49=0,"",RES_hhdet_tes!N49/RES_hhdet_fec!N49)</f>
        <v>0.84642740051634757</v>
      </c>
      <c r="O49" s="124">
        <f>IF(RES_hhdet_tes!O49=0,"",RES_hhdet_tes!O49/RES_hhdet_fec!O49)</f>
        <v>0.90937010727797229</v>
      </c>
      <c r="P49" s="124">
        <f>IF(RES_hhdet_tes!P49=0,"",RES_hhdet_tes!P49/RES_hhdet_fec!P49)</f>
        <v>0.91694584343901764</v>
      </c>
      <c r="Q49" s="124">
        <f>IF(RES_hhdet_tes!Q49=0,"",RES_hhdet_tes!Q49/RES_hhdet_fec!Q49)</f>
        <v>0.89690855512688061</v>
      </c>
      <c r="R49" s="124">
        <f>IF(RES_hhdet_tes!R49=0,"",RES_hhdet_tes!R49/RES_hhdet_fec!R49)</f>
        <v>0.88439422304577298</v>
      </c>
      <c r="S49" s="124">
        <f>IF(RES_hhdet_tes!S49=0,"",RES_hhdet_tes!S49/RES_hhdet_fec!S49)</f>
        <v>0.86186635739627304</v>
      </c>
      <c r="T49" s="124">
        <f>IF(RES_hhdet_tes!T49=0,"",RES_hhdet_tes!T49/RES_hhdet_fec!T49)</f>
        <v>0.87205089425169213</v>
      </c>
      <c r="U49" s="124">
        <f>IF(RES_hhdet_tes!U49=0,"",RES_hhdet_tes!U49/RES_hhdet_fec!U49)</f>
        <v>0.86036574812802702</v>
      </c>
      <c r="V49" s="124">
        <f>IF(RES_hhdet_tes!V49=0,"",RES_hhdet_tes!V49/RES_hhdet_fec!V49)</f>
        <v>0.8587805102490067</v>
      </c>
      <c r="W49" s="124">
        <f>IF(RES_hhdet_tes!W49=0,"",RES_hhdet_tes!W49/RES_hhdet_fec!W49)</f>
        <v>0.87474964457873694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0.41191759104126385</v>
      </c>
      <c r="C50" s="111">
        <f>IF(RES_hhdet_tes!C50=0,"",RES_hhdet_tes!C50/RES_hhdet_fec!C50)</f>
        <v>0.41283581158350791</v>
      </c>
      <c r="D50" s="111">
        <f>IF(RES_hhdet_tes!D50=0,"",RES_hhdet_tes!D50/RES_hhdet_fec!D50)</f>
        <v>0.41410691501237978</v>
      </c>
      <c r="E50" s="111">
        <f>IF(RES_hhdet_tes!E50=0,"",RES_hhdet_tes!E50/RES_hhdet_fec!E50)</f>
        <v>0.41548562466639966</v>
      </c>
      <c r="F50" s="111">
        <f>IF(RES_hhdet_tes!F50=0,"",RES_hhdet_tes!F50/RES_hhdet_fec!F50)</f>
        <v>0.41719503726728752</v>
      </c>
      <c r="G50" s="111">
        <f>IF(RES_hhdet_tes!G50=0,"",RES_hhdet_tes!G50/RES_hhdet_fec!G50)</f>
        <v>0.41934761353890876</v>
      </c>
      <c r="H50" s="111">
        <f>IF(RES_hhdet_tes!H50=0,"",RES_hhdet_tes!H50/RES_hhdet_fec!H50)</f>
        <v>0.42224247337249532</v>
      </c>
      <c r="I50" s="111">
        <f>IF(RES_hhdet_tes!I50=0,"",RES_hhdet_tes!I50/RES_hhdet_fec!I50)</f>
        <v>0.42452175950750926</v>
      </c>
      <c r="J50" s="111">
        <f>IF(RES_hhdet_tes!J50=0,"",RES_hhdet_tes!J50/RES_hhdet_fec!J50)</f>
        <v>0.42773527113646415</v>
      </c>
      <c r="K50" s="111">
        <f>IF(RES_hhdet_tes!K50=0,"",RES_hhdet_tes!K50/RES_hhdet_fec!K50)</f>
        <v>0.43029023059768923</v>
      </c>
      <c r="L50" s="111">
        <f>IF(RES_hhdet_tes!L50=0,"",RES_hhdet_tes!L50/RES_hhdet_fec!L50)</f>
        <v>0.43347850205347599</v>
      </c>
      <c r="M50" s="111">
        <f>IF(RES_hhdet_tes!M50=0,"",RES_hhdet_tes!M50/RES_hhdet_fec!M50)</f>
        <v>0.43869775243068126</v>
      </c>
      <c r="N50" s="111">
        <f>IF(RES_hhdet_tes!N50=0,"",RES_hhdet_tes!N50/RES_hhdet_fec!N50)</f>
        <v>0.44745252537300062</v>
      </c>
      <c r="O50" s="111">
        <f>IF(RES_hhdet_tes!O50=0,"",RES_hhdet_tes!O50/RES_hhdet_fec!O50)</f>
        <v>0.45451307691793158</v>
      </c>
      <c r="P50" s="111">
        <f>IF(RES_hhdet_tes!P50=0,"",RES_hhdet_tes!P50/RES_hhdet_fec!P50)</f>
        <v>0.45473106125908846</v>
      </c>
      <c r="Q50" s="111">
        <f>IF(RES_hhdet_tes!Q50=0,"",RES_hhdet_tes!Q50/RES_hhdet_fec!Q50)</f>
        <v>0.46396643341609917</v>
      </c>
      <c r="R50" s="111">
        <f>IF(RES_hhdet_tes!R50=0,"",RES_hhdet_tes!R50/RES_hhdet_fec!R50)</f>
        <v>0.47247315457215633</v>
      </c>
      <c r="S50" s="111">
        <f>IF(RES_hhdet_tes!S50=0,"",RES_hhdet_tes!S50/RES_hhdet_fec!S50)</f>
        <v>0.48529098546657173</v>
      </c>
      <c r="T50" s="111">
        <f>IF(RES_hhdet_tes!T50=0,"",RES_hhdet_tes!T50/RES_hhdet_fec!T50)</f>
        <v>0.5078728528194083</v>
      </c>
      <c r="U50" s="111">
        <f>IF(RES_hhdet_tes!U50=0,"",RES_hhdet_tes!U50/RES_hhdet_fec!U50)</f>
        <v>0.52901007410734702</v>
      </c>
      <c r="V50" s="111">
        <f>IF(RES_hhdet_tes!V50=0,"",RES_hhdet_tes!V50/RES_hhdet_fec!V50)</f>
        <v>0.54237470066539484</v>
      </c>
      <c r="W50" s="111">
        <f>IF(RES_hhdet_tes!W50=0,"",RES_hhdet_tes!W50/RES_hhdet_fec!W50)</f>
        <v>0.55519739392909917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0.83085715994474663</v>
      </c>
      <c r="C51" s="111">
        <f>IF(RES_hhdet_tes!C51=0,"",RES_hhdet_tes!C51/RES_hhdet_fec!C51)</f>
        <v>0.84673732568350868</v>
      </c>
      <c r="D51" s="111">
        <f>IF(RES_hhdet_tes!D51=0,"",RES_hhdet_tes!D51/RES_hhdet_fec!D51)</f>
        <v>0.74894201152298145</v>
      </c>
      <c r="E51" s="111">
        <f>IF(RES_hhdet_tes!E51=0,"",RES_hhdet_tes!E51/RES_hhdet_fec!E51)</f>
        <v>0.70583907766952558</v>
      </c>
      <c r="F51" s="111">
        <f>IF(RES_hhdet_tes!F51=0,"",RES_hhdet_tes!F51/RES_hhdet_fec!F51)</f>
        <v>0.72633752349587977</v>
      </c>
      <c r="G51" s="111">
        <f>IF(RES_hhdet_tes!G51=0,"",RES_hhdet_tes!G51/RES_hhdet_fec!G51)</f>
        <v>0.69421394646120971</v>
      </c>
      <c r="H51" s="111">
        <f>IF(RES_hhdet_tes!H51=0,"",RES_hhdet_tes!H51/RES_hhdet_fec!H51)</f>
        <v>0.73173848008241893</v>
      </c>
      <c r="I51" s="111">
        <f>IF(RES_hhdet_tes!I51=0,"",RES_hhdet_tes!I51/RES_hhdet_fec!I51)</f>
        <v>0.77427261742773978</v>
      </c>
      <c r="J51" s="111">
        <f>IF(RES_hhdet_tes!J51=0,"",RES_hhdet_tes!J51/RES_hhdet_fec!J51)</f>
        <v>0.78477139473695456</v>
      </c>
      <c r="K51" s="111">
        <f>IF(RES_hhdet_tes!K51=0,"",RES_hhdet_tes!K51/RES_hhdet_fec!K51)</f>
        <v>0.78682188303301626</v>
      </c>
      <c r="L51" s="111">
        <f>IF(RES_hhdet_tes!L51=0,"",RES_hhdet_tes!L51/RES_hhdet_fec!L51)</f>
        <v>0.80998903240907827</v>
      </c>
      <c r="M51" s="111">
        <f>IF(RES_hhdet_tes!M51=0,"",RES_hhdet_tes!M51/RES_hhdet_fec!M51)</f>
        <v>0.81612529160399883</v>
      </c>
      <c r="N51" s="111">
        <f>IF(RES_hhdet_tes!N51=0,"",RES_hhdet_tes!N51/RES_hhdet_fec!N51)</f>
        <v>0.87061231451198939</v>
      </c>
      <c r="O51" s="111">
        <f>IF(RES_hhdet_tes!O51=0,"",RES_hhdet_tes!O51/RES_hhdet_fec!O51)</f>
        <v>0.91368286409319466</v>
      </c>
      <c r="P51" s="111">
        <f>IF(RES_hhdet_tes!P51=0,"",RES_hhdet_tes!P51/RES_hhdet_fec!P51)</f>
        <v>0.98988589476895006</v>
      </c>
      <c r="Q51" s="111">
        <f>IF(RES_hhdet_tes!Q51=0,"",RES_hhdet_tes!Q51/RES_hhdet_fec!Q51)</f>
        <v>0.83759632065907064</v>
      </c>
      <c r="R51" s="111">
        <f>IF(RES_hhdet_tes!R51=0,"",RES_hhdet_tes!R51/RES_hhdet_fec!R51)</f>
        <v>0.79679757323561862</v>
      </c>
      <c r="S51" s="111">
        <f>IF(RES_hhdet_tes!S51=0,"",RES_hhdet_tes!S51/RES_hhdet_fec!S51)</f>
        <v>0.74516347369776825</v>
      </c>
      <c r="T51" s="111">
        <f>IF(RES_hhdet_tes!T51=0,"",RES_hhdet_tes!T51/RES_hhdet_fec!T51)</f>
        <v>0.8157447286750199</v>
      </c>
      <c r="U51" s="111">
        <f>IF(RES_hhdet_tes!U51=0,"",RES_hhdet_tes!U51/RES_hhdet_fec!U51)</f>
        <v>0.88942279025178672</v>
      </c>
      <c r="V51" s="111">
        <f>IF(RES_hhdet_tes!V51=0,"",RES_hhdet_tes!V51/RES_hhdet_fec!V51)</f>
        <v>0.8718420568801698</v>
      </c>
      <c r="W51" s="111">
        <f>IF(RES_hhdet_tes!W51=0,"",RES_hhdet_tes!W51/RES_hhdet_fec!W51)</f>
        <v>0.90397755482020714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0.41191759104126385</v>
      </c>
      <c r="C52" s="112">
        <f>IF(RES_hhdet_tes!C52=0,"",RES_hhdet_tes!C52/RES_hhdet_fec!C52)</f>
        <v>0.41383330653371231</v>
      </c>
      <c r="D52" s="112">
        <f>IF(RES_hhdet_tes!D52=0,"",RES_hhdet_tes!D52/RES_hhdet_fec!D52)</f>
        <v>0.41398439930118164</v>
      </c>
      <c r="E52" s="112">
        <f>IF(RES_hhdet_tes!E52=0,"",RES_hhdet_tes!E52/RES_hhdet_fec!E52)</f>
        <v>0.41416136618220334</v>
      </c>
      <c r="F52" s="112">
        <f>IF(RES_hhdet_tes!F52=0,"",RES_hhdet_tes!F52/RES_hhdet_fec!F52)</f>
        <v>0.41437805870529953</v>
      </c>
      <c r="G52" s="112">
        <f>IF(RES_hhdet_tes!G52=0,"",RES_hhdet_tes!G52/RES_hhdet_fec!G52)</f>
        <v>0.41459954210700489</v>
      </c>
      <c r="H52" s="112">
        <f>IF(RES_hhdet_tes!H52=0,"",RES_hhdet_tes!H52/RES_hhdet_fec!H52)</f>
        <v>0.41487398432860345</v>
      </c>
      <c r="I52" s="112">
        <f>IF(RES_hhdet_tes!I52=0,"",RES_hhdet_tes!I52/RES_hhdet_fec!I52)</f>
        <v>0.42087345650361663</v>
      </c>
      <c r="J52" s="112">
        <f>IF(RES_hhdet_tes!J52=0,"",RES_hhdet_tes!J52/RES_hhdet_fec!J52)</f>
        <v>0.42576994487882752</v>
      </c>
      <c r="K52" s="112">
        <f>IF(RES_hhdet_tes!K52=0,"",RES_hhdet_tes!K52/RES_hhdet_fec!K52)</f>
        <v>0.42908598798579284</v>
      </c>
      <c r="L52" s="112">
        <f>IF(RES_hhdet_tes!L52=0,"",RES_hhdet_tes!L52/RES_hhdet_fec!L52)</f>
        <v>0.43475454413992948</v>
      </c>
      <c r="M52" s="112">
        <f>IF(RES_hhdet_tes!M52=0,"",RES_hhdet_tes!M52/RES_hhdet_fec!M52)</f>
        <v>0.43897471921290027</v>
      </c>
      <c r="N52" s="112">
        <f>IF(RES_hhdet_tes!N52=0,"",RES_hhdet_tes!N52/RES_hhdet_fec!N52)</f>
        <v>0.45410845973400554</v>
      </c>
      <c r="O52" s="112">
        <f>IF(RES_hhdet_tes!O52=0,"",RES_hhdet_tes!O52/RES_hhdet_fec!O52)</f>
        <v>0.48247246000182803</v>
      </c>
      <c r="P52" s="112">
        <f>IF(RES_hhdet_tes!P52=0,"",RES_hhdet_tes!P52/RES_hhdet_fec!P52)</f>
        <v>0.48400044399002073</v>
      </c>
      <c r="Q52" s="112">
        <f>IF(RES_hhdet_tes!Q52=0,"",RES_hhdet_tes!Q52/RES_hhdet_fec!Q52)</f>
        <v>0.48398281613268135</v>
      </c>
      <c r="R52" s="112">
        <f>IF(RES_hhdet_tes!R52=0,"",RES_hhdet_tes!R52/RES_hhdet_fec!R52)</f>
        <v>0.48429027514002482</v>
      </c>
      <c r="S52" s="112">
        <f>IF(RES_hhdet_tes!S52=0,"",RES_hhdet_tes!S52/RES_hhdet_fec!S52)</f>
        <v>0.48507183922781283</v>
      </c>
      <c r="T52" s="112">
        <f>IF(RES_hhdet_tes!T52=0,"",RES_hhdet_tes!T52/RES_hhdet_fec!T52)</f>
        <v>0.4859360325369238</v>
      </c>
      <c r="U52" s="112">
        <f>IF(RES_hhdet_tes!U52=0,"",RES_hhdet_tes!U52/RES_hhdet_fec!U52)</f>
        <v>0.49234698326351778</v>
      </c>
      <c r="V52" s="112">
        <f>IF(RES_hhdet_tes!V52=0,"",RES_hhdet_tes!V52/RES_hhdet_fec!V52)</f>
        <v>0.49380979268593878</v>
      </c>
      <c r="W52" s="112">
        <f>IF(RES_hhdet_tes!W52=0,"",RES_hhdet_tes!W52/RES_hhdet_fec!W52)</f>
        <v>0.49520537390417102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0.46465974084486522</v>
      </c>
      <c r="C54" s="112">
        <f>IF(RES_hhdet_tes!C54=0,"",RES_hhdet_tes!C54/RES_hhdet_fec!C54)</f>
        <v>0.47174732936305869</v>
      </c>
      <c r="D54" s="112">
        <f>IF(RES_hhdet_tes!D54=0,"",RES_hhdet_tes!D54/RES_hhdet_fec!D54)</f>
        <v>0.47263700403669995</v>
      </c>
      <c r="E54" s="112">
        <f>IF(RES_hhdet_tes!E54=0,"",RES_hhdet_tes!E54/RES_hhdet_fec!E54)</f>
        <v>0.47369721371347545</v>
      </c>
      <c r="F54" s="112">
        <f>IF(RES_hhdet_tes!F54=0,"",RES_hhdet_tes!F54/RES_hhdet_fec!F54)</f>
        <v>0.47503582329978444</v>
      </c>
      <c r="G54" s="112">
        <f>IF(RES_hhdet_tes!G54=0,"",RES_hhdet_tes!G54/RES_hhdet_fec!G54)</f>
        <v>0.47689692132931644</v>
      </c>
      <c r="H54" s="112">
        <f>IF(RES_hhdet_tes!H54=0,"",RES_hhdet_tes!H54/RES_hhdet_fec!H54)</f>
        <v>0.48777851057180149</v>
      </c>
      <c r="I54" s="112">
        <f>IF(RES_hhdet_tes!I54=0,"",RES_hhdet_tes!I54/RES_hhdet_fec!I54)</f>
        <v>0.48950582411860921</v>
      </c>
      <c r="J54" s="112">
        <f>IF(RES_hhdet_tes!J54=0,"",RES_hhdet_tes!J54/RES_hhdet_fec!J54)</f>
        <v>0.49047868333668387</v>
      </c>
      <c r="K54" s="112">
        <f>IF(RES_hhdet_tes!K54=0,"",RES_hhdet_tes!K54/RES_hhdet_fec!K54)</f>
        <v>0.4933165496629105</v>
      </c>
      <c r="L54" s="112">
        <f>IF(RES_hhdet_tes!L54=0,"",RES_hhdet_tes!L54/RES_hhdet_fec!L54)</f>
        <v>0.4933939511095099</v>
      </c>
      <c r="M54" s="112">
        <f>IF(RES_hhdet_tes!M54=0,"",RES_hhdet_tes!M54/RES_hhdet_fec!M54)</f>
        <v>0.49356055811261379</v>
      </c>
      <c r="N54" s="112">
        <f>IF(RES_hhdet_tes!N54=0,"",RES_hhdet_tes!N54/RES_hhdet_fec!N54)</f>
        <v>0.4939217049588101</v>
      </c>
      <c r="O54" s="112">
        <f>IF(RES_hhdet_tes!O54=0,"",RES_hhdet_tes!O54/RES_hhdet_fec!O54)</f>
        <v>0.53309632100988613</v>
      </c>
      <c r="P54" s="112">
        <f>IF(RES_hhdet_tes!P54=0,"",RES_hhdet_tes!P54/RES_hhdet_fec!P54)</f>
        <v>0.54308071630972843</v>
      </c>
      <c r="Q54" s="112">
        <f>IF(RES_hhdet_tes!Q54=0,"",RES_hhdet_tes!Q54/RES_hhdet_fec!Q54)</f>
        <v>0.54324779639436049</v>
      </c>
      <c r="R54" s="112">
        <f>IF(RES_hhdet_tes!R54=0,"",RES_hhdet_tes!R54/RES_hhdet_fec!R54)</f>
        <v>0.54348437269889327</v>
      </c>
      <c r="S54" s="112">
        <f>IF(RES_hhdet_tes!S54=0,"",RES_hhdet_tes!S54/RES_hhdet_fec!S54)</f>
        <v>0.54370670101434371</v>
      </c>
      <c r="T54" s="112">
        <f>IF(RES_hhdet_tes!T54=0,"",RES_hhdet_tes!T54/RES_hhdet_fec!T54)</f>
        <v>0.54402048553145987</v>
      </c>
      <c r="U54" s="112">
        <f>IF(RES_hhdet_tes!U54=0,"",RES_hhdet_tes!U54/RES_hhdet_fec!U54)</f>
        <v>0.55066314808114869</v>
      </c>
      <c r="V54" s="112">
        <f>IF(RES_hhdet_tes!V54=0,"",RES_hhdet_tes!V54/RES_hhdet_fec!V54)</f>
        <v>0.55694803683665151</v>
      </c>
      <c r="W54" s="112">
        <f>IF(RES_hhdet_tes!W54=0,"",RES_hhdet_tes!W54/RES_hhdet_fec!W54)</f>
        <v>0.5988955112211396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0.85963579169768212</v>
      </c>
      <c r="C55" s="113">
        <f>IF(RES_hhdet_tes!C55=0,"",RES_hhdet_tes!C55/RES_hhdet_fec!C55)</f>
        <v>0.87237674440583335</v>
      </c>
      <c r="D55" s="113">
        <f>IF(RES_hhdet_tes!D55=0,"",RES_hhdet_tes!D55/RES_hhdet_fec!D55)</f>
        <v>0.82258571900840904</v>
      </c>
      <c r="E55" s="113">
        <f>IF(RES_hhdet_tes!E55=0,"",RES_hhdet_tes!E55/RES_hhdet_fec!E55)</f>
        <v>0.78796574671356068</v>
      </c>
      <c r="F55" s="113">
        <f>IF(RES_hhdet_tes!F55=0,"",RES_hhdet_tes!F55/RES_hhdet_fec!F55)</f>
        <v>0.79767405607660025</v>
      </c>
      <c r="G55" s="113">
        <f>IF(RES_hhdet_tes!G55=0,"",RES_hhdet_tes!G55/RES_hhdet_fec!G55)</f>
        <v>0.76804375470704267</v>
      </c>
      <c r="H55" s="113">
        <f>IF(RES_hhdet_tes!H55=0,"",RES_hhdet_tes!H55/RES_hhdet_fec!H55)</f>
        <v>0.78815810265468211</v>
      </c>
      <c r="I55" s="113">
        <f>IF(RES_hhdet_tes!I55=0,"",RES_hhdet_tes!I55/RES_hhdet_fec!I55)</f>
        <v>0.81924512258390414</v>
      </c>
      <c r="J55" s="113">
        <f>IF(RES_hhdet_tes!J55=0,"",RES_hhdet_tes!J55/RES_hhdet_fec!J55)</f>
        <v>0.82597751360577065</v>
      </c>
      <c r="K55" s="113">
        <f>IF(RES_hhdet_tes!K55=0,"",RES_hhdet_tes!K55/RES_hhdet_fec!K55)</f>
        <v>0.82705417638408951</v>
      </c>
      <c r="L55" s="113">
        <f>IF(RES_hhdet_tes!L55=0,"",RES_hhdet_tes!L55/RES_hhdet_fec!L55)</f>
        <v>0.84433987953807643</v>
      </c>
      <c r="M55" s="113">
        <f>IF(RES_hhdet_tes!M55=0,"",RES_hhdet_tes!M55/RES_hhdet_fec!M55)</f>
        <v>0.84384991329347669</v>
      </c>
      <c r="N55" s="113">
        <f>IF(RES_hhdet_tes!N55=0,"",RES_hhdet_tes!N55/RES_hhdet_fec!N55)</f>
        <v>0.88351157175225437</v>
      </c>
      <c r="O55" s="113">
        <f>IF(RES_hhdet_tes!O55=0,"",RES_hhdet_tes!O55/RES_hhdet_fec!O55)</f>
        <v>0.96865858424511109</v>
      </c>
      <c r="P55" s="113">
        <f>IF(RES_hhdet_tes!P55=0,"",RES_hhdet_tes!P55/RES_hhdet_fec!P55)</f>
        <v>0.9878596334688059</v>
      </c>
      <c r="Q55" s="113">
        <f>IF(RES_hhdet_tes!Q55=0,"",RES_hhdet_tes!Q55/RES_hhdet_fec!Q55)</f>
        <v>0.96339412849845751</v>
      </c>
      <c r="R55" s="113">
        <f>IF(RES_hhdet_tes!R55=0,"",RES_hhdet_tes!R55/RES_hhdet_fec!R55)</f>
        <v>0.94890931077686236</v>
      </c>
      <c r="S55" s="113">
        <f>IF(RES_hhdet_tes!S55=0,"",RES_hhdet_tes!S55/RES_hhdet_fec!S55)</f>
        <v>0.92124944640318818</v>
      </c>
      <c r="T55" s="113">
        <f>IF(RES_hhdet_tes!T55=0,"",RES_hhdet_tes!T55/RES_hhdet_fec!T55)</f>
        <v>0.93941575350030337</v>
      </c>
      <c r="U55" s="113">
        <f>IF(RES_hhdet_tes!U55=0,"",RES_hhdet_tes!U55/RES_hhdet_fec!U55)</f>
        <v>0.95300838025688128</v>
      </c>
      <c r="V55" s="113">
        <f>IF(RES_hhdet_tes!V55=0,"",RES_hhdet_tes!V55/RES_hhdet_fec!V55)</f>
        <v>0.94534499555616358</v>
      </c>
      <c r="W55" s="113">
        <f>IF(RES_hhdet_tes!W55=0,"",RES_hhdet_tes!W55/RES_hhdet_fec!W55)</f>
        <v>0.94605743744172432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0.46465974084486517</v>
      </c>
      <c r="C56" s="111">
        <f>IF(RES_hhdet_tes!C56=0,"",RES_hhdet_tes!C56/RES_hhdet_fec!C56)</f>
        <v>0.46761783887431529</v>
      </c>
      <c r="D56" s="111">
        <f>IF(RES_hhdet_tes!D56=0,"",RES_hhdet_tes!D56/RES_hhdet_fec!D56)</f>
        <v>0.47059632048407962</v>
      </c>
      <c r="E56" s="111">
        <f>IF(RES_hhdet_tes!E56=0,"",RES_hhdet_tes!E56/RES_hhdet_fec!E56)</f>
        <v>0.47396460999477624</v>
      </c>
      <c r="F56" s="111">
        <f>IF(RES_hhdet_tes!F56=0,"",RES_hhdet_tes!F56/RES_hhdet_fec!F56)</f>
        <v>0.47764829710023188</v>
      </c>
      <c r="G56" s="111">
        <f>IF(RES_hhdet_tes!G56=0,"",RES_hhdet_tes!G56/RES_hhdet_fec!G56)</f>
        <v>0.48178669592142365</v>
      </c>
      <c r="H56" s="111">
        <f>IF(RES_hhdet_tes!H56=0,"",RES_hhdet_tes!H56/RES_hhdet_fec!H56)</f>
        <v>0.48644195084784952</v>
      </c>
      <c r="I56" s="111">
        <f>IF(RES_hhdet_tes!I56=0,"",RES_hhdet_tes!I56/RES_hhdet_fec!I56)</f>
        <v>0.48900120189726282</v>
      </c>
      <c r="J56" s="111">
        <f>IF(RES_hhdet_tes!J56=0,"",RES_hhdet_tes!J56/RES_hhdet_fec!J56)</f>
        <v>0.49089542869449382</v>
      </c>
      <c r="K56" s="111">
        <f>IF(RES_hhdet_tes!K56=0,"",RES_hhdet_tes!K56/RES_hhdet_fec!K56)</f>
        <v>0.49313560981017918</v>
      </c>
      <c r="L56" s="111">
        <f>IF(RES_hhdet_tes!L56=0,"",RES_hhdet_tes!L56/RES_hhdet_fec!L56)</f>
        <v>0.49560552843416744</v>
      </c>
      <c r="M56" s="111">
        <f>IF(RES_hhdet_tes!M56=0,"",RES_hhdet_tes!M56/RES_hhdet_fec!M56)</f>
        <v>0.49874788393880876</v>
      </c>
      <c r="N56" s="111">
        <f>IF(RES_hhdet_tes!N56=0,"",RES_hhdet_tes!N56/RES_hhdet_fec!N56)</f>
        <v>0.50327741936670656</v>
      </c>
      <c r="O56" s="111">
        <f>IF(RES_hhdet_tes!O56=0,"",RES_hhdet_tes!O56/RES_hhdet_fec!O56)</f>
        <v>0.50886094572952389</v>
      </c>
      <c r="P56" s="111">
        <f>IF(RES_hhdet_tes!P56=0,"",RES_hhdet_tes!P56/RES_hhdet_fec!P56)</f>
        <v>0.51591960719983909</v>
      </c>
      <c r="Q56" s="111">
        <f>IF(RES_hhdet_tes!Q56=0,"",RES_hhdet_tes!Q56/RES_hhdet_fec!Q56)</f>
        <v>0.52496247968671905</v>
      </c>
      <c r="R56" s="111">
        <f>IF(RES_hhdet_tes!R56=0,"",RES_hhdet_tes!R56/RES_hhdet_fec!R56)</f>
        <v>0.53669862012685787</v>
      </c>
      <c r="S56" s="111">
        <f>IF(RES_hhdet_tes!S56=0,"",RES_hhdet_tes!S56/RES_hhdet_fec!S56)</f>
        <v>0.54964167268493858</v>
      </c>
      <c r="T56" s="111">
        <f>IF(RES_hhdet_tes!T56=0,"",RES_hhdet_tes!T56/RES_hhdet_fec!T56)</f>
        <v>0.56167256080853345</v>
      </c>
      <c r="U56" s="111">
        <f>IF(RES_hhdet_tes!U56=0,"",RES_hhdet_tes!U56/RES_hhdet_fec!U56)</f>
        <v>0.57718356663274084</v>
      </c>
      <c r="V56" s="111">
        <f>IF(RES_hhdet_tes!V56=0,"",RES_hhdet_tes!V56/RES_hhdet_fec!V56)</f>
        <v>0.59518346875482586</v>
      </c>
      <c r="W56" s="111">
        <f>IF(RES_hhdet_tes!W56=0,"",RES_hhdet_tes!W56/RES_hhdet_fec!W56)</f>
        <v>0.61100028631497882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0.58340757533839849</v>
      </c>
      <c r="C58" s="124">
        <f>IF(RES_hhdet_tes!C58=0,"",RES_hhdet_tes!C58/RES_hhdet_fec!C58)</f>
        <v>0.59301488673726044</v>
      </c>
      <c r="D58" s="124">
        <f>IF(RES_hhdet_tes!D58=0,"",RES_hhdet_tes!D58/RES_hhdet_fec!D58)</f>
        <v>0.59811945723750271</v>
      </c>
      <c r="E58" s="124">
        <f>IF(RES_hhdet_tes!E58=0,"",RES_hhdet_tes!E58/RES_hhdet_fec!E58)</f>
        <v>0.59880621921287547</v>
      </c>
      <c r="F58" s="124">
        <f>IF(RES_hhdet_tes!F58=0,"",RES_hhdet_tes!F58/RES_hhdet_fec!F58)</f>
        <v>0.60426464892748033</v>
      </c>
      <c r="G58" s="124">
        <f>IF(RES_hhdet_tes!G58=0,"",RES_hhdet_tes!G58/RES_hhdet_fec!G58)</f>
        <v>0.60834146897446817</v>
      </c>
      <c r="H58" s="124">
        <f>IF(RES_hhdet_tes!H58=0,"",RES_hhdet_tes!H58/RES_hhdet_fec!H58)</f>
        <v>0.61273418919426337</v>
      </c>
      <c r="I58" s="124">
        <f>IF(RES_hhdet_tes!I58=0,"",RES_hhdet_tes!I58/RES_hhdet_fec!I58)</f>
        <v>0.60934934648689887</v>
      </c>
      <c r="J58" s="124">
        <f>IF(RES_hhdet_tes!J58=0,"",RES_hhdet_tes!J58/RES_hhdet_fec!J58)</f>
        <v>0.60962450361392184</v>
      </c>
      <c r="K58" s="124">
        <f>IF(RES_hhdet_tes!K58=0,"",RES_hhdet_tes!K58/RES_hhdet_fec!K58)</f>
        <v>0.61349673736135368</v>
      </c>
      <c r="L58" s="124">
        <f>IF(RES_hhdet_tes!L58=0,"",RES_hhdet_tes!L58/RES_hhdet_fec!L58)</f>
        <v>0.61398117374293271</v>
      </c>
      <c r="M58" s="124">
        <f>IF(RES_hhdet_tes!M58=0,"",RES_hhdet_tes!M58/RES_hhdet_fec!M58)</f>
        <v>0.61833941261225733</v>
      </c>
      <c r="N58" s="124">
        <f>IF(RES_hhdet_tes!N58=0,"",RES_hhdet_tes!N58/RES_hhdet_fec!N58)</f>
        <v>0.60971562600244467</v>
      </c>
      <c r="O58" s="124">
        <f>IF(RES_hhdet_tes!O58=0,"",RES_hhdet_tes!O58/RES_hhdet_fec!O58)</f>
        <v>0.61704475293977723</v>
      </c>
      <c r="P58" s="124">
        <f>IF(RES_hhdet_tes!P58=0,"",RES_hhdet_tes!P58/RES_hhdet_fec!P58)</f>
        <v>0.6311053673271938</v>
      </c>
      <c r="Q58" s="124">
        <f>IF(RES_hhdet_tes!Q58=0,"",RES_hhdet_tes!Q58/RES_hhdet_fec!Q58)</f>
        <v>0.62812180534489992</v>
      </c>
      <c r="R58" s="124">
        <f>IF(RES_hhdet_tes!R58=0,"",RES_hhdet_tes!R58/RES_hhdet_fec!R58)</f>
        <v>0.63147877899788685</v>
      </c>
      <c r="S58" s="124">
        <f>IF(RES_hhdet_tes!S58=0,"",RES_hhdet_tes!S58/RES_hhdet_fec!S58)</f>
        <v>0.64069625743824576</v>
      </c>
      <c r="T58" s="124">
        <f>IF(RES_hhdet_tes!T58=0,"",RES_hhdet_tes!T58/RES_hhdet_fec!T58)</f>
        <v>0.63821219030788534</v>
      </c>
      <c r="U58" s="124">
        <f>IF(RES_hhdet_tes!U58=0,"",RES_hhdet_tes!U58/RES_hhdet_fec!U58)</f>
        <v>0.65206120006209611</v>
      </c>
      <c r="V58" s="124">
        <f>IF(RES_hhdet_tes!V58=0,"",RES_hhdet_tes!V58/RES_hhdet_fec!V58)</f>
        <v>0.67294537759399509</v>
      </c>
      <c r="W58" s="124">
        <f>IF(RES_hhdet_tes!W58=0,"",RES_hhdet_tes!W58/RES_hhdet_fec!W58)</f>
        <v>0.67710595261550977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0.54745511488497667</v>
      </c>
      <c r="C59" s="111">
        <f>IF(RES_hhdet_tes!C59=0,"",RES_hhdet_tes!C59/RES_hhdet_fec!C59)</f>
        <v>0.54836072977493211</v>
      </c>
      <c r="D59" s="111">
        <f>IF(RES_hhdet_tes!D59=0,"",RES_hhdet_tes!D59/RES_hhdet_fec!D59)</f>
        <v>0.5494199271898712</v>
      </c>
      <c r="E59" s="111">
        <f>IF(RES_hhdet_tes!E59=0,"",RES_hhdet_tes!E59/RES_hhdet_fec!E59)</f>
        <v>0.55074687391346155</v>
      </c>
      <c r="F59" s="111">
        <f>IF(RES_hhdet_tes!F59=0,"",RES_hhdet_tes!F59/RES_hhdet_fec!F59)</f>
        <v>0.55224424694912011</v>
      </c>
      <c r="G59" s="111">
        <f>IF(RES_hhdet_tes!G59=0,"",RES_hhdet_tes!G59/RES_hhdet_fec!G59)</f>
        <v>0.55405329118177737</v>
      </c>
      <c r="H59" s="111">
        <f>IF(RES_hhdet_tes!H59=0,"",RES_hhdet_tes!H59/RES_hhdet_fec!H59)</f>
        <v>0.55619052765614552</v>
      </c>
      <c r="I59" s="111">
        <f>IF(RES_hhdet_tes!I59=0,"",RES_hhdet_tes!I59/RES_hhdet_fec!I59)</f>
        <v>0.55733909229620893</v>
      </c>
      <c r="J59" s="111">
        <f>IF(RES_hhdet_tes!J59=0,"",RES_hhdet_tes!J59/RES_hhdet_fec!J59)</f>
        <v>0.55812240702002536</v>
      </c>
      <c r="K59" s="111">
        <f>IF(RES_hhdet_tes!K59=0,"",RES_hhdet_tes!K59/RES_hhdet_fec!K59)</f>
        <v>0.5589034429505485</v>
      </c>
      <c r="L59" s="111">
        <f>IF(RES_hhdet_tes!L59=0,"",RES_hhdet_tes!L59/RES_hhdet_fec!L59)</f>
        <v>0.55972821395604555</v>
      </c>
      <c r="M59" s="111">
        <f>IF(RES_hhdet_tes!M59=0,"",RES_hhdet_tes!M59/RES_hhdet_fec!M59)</f>
        <v>0.56053003971549364</v>
      </c>
      <c r="N59" s="111">
        <f>IF(RES_hhdet_tes!N59=0,"",RES_hhdet_tes!N59/RES_hhdet_fec!N59)</f>
        <v>0.56125522178136</v>
      </c>
      <c r="O59" s="111">
        <f>IF(RES_hhdet_tes!O59=0,"",RES_hhdet_tes!O59/RES_hhdet_fec!O59)</f>
        <v>0.561800372616299</v>
      </c>
      <c r="P59" s="111">
        <f>IF(RES_hhdet_tes!P59=0,"",RES_hhdet_tes!P59/RES_hhdet_fec!P59)</f>
        <v>0.56212718651983096</v>
      </c>
      <c r="Q59" s="111">
        <f>IF(RES_hhdet_tes!Q59=0,"",RES_hhdet_tes!Q59/RES_hhdet_fec!Q59)</f>
        <v>0.56239063501529873</v>
      </c>
      <c r="R59" s="111">
        <f>IF(RES_hhdet_tes!R59=0,"",RES_hhdet_tes!R59/RES_hhdet_fec!R59)</f>
        <v>0.56295130185157727</v>
      </c>
      <c r="S59" s="111">
        <f>IF(RES_hhdet_tes!S59=0,"",RES_hhdet_tes!S59/RES_hhdet_fec!S59)</f>
        <v>0.56398676339283038</v>
      </c>
      <c r="T59" s="111">
        <f>IF(RES_hhdet_tes!T59=0,"",RES_hhdet_tes!T59/RES_hhdet_fec!T59)</f>
        <v>0.56527580821313661</v>
      </c>
      <c r="U59" s="111">
        <f>IF(RES_hhdet_tes!U59=0,"",RES_hhdet_tes!U59/RES_hhdet_fec!U59)</f>
        <v>0.56808891949532969</v>
      </c>
      <c r="V59" s="111">
        <f>IF(RES_hhdet_tes!V59=0,"",RES_hhdet_tes!V59/RES_hhdet_fec!V59)</f>
        <v>0.5719191426006297</v>
      </c>
      <c r="W59" s="111">
        <f>IF(RES_hhdet_tes!W59=0,"",RES_hhdet_tes!W59/RES_hhdet_fec!W59)</f>
        <v>0.57592787632858644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0.71422998999290666</v>
      </c>
      <c r="C60" s="45">
        <f>IF(RES_hhdet_tes!C60=0,"",RES_hhdet_tes!C60/RES_hhdet_fec!C60)</f>
        <v>0.71764043732404725</v>
      </c>
      <c r="D60" s="45">
        <f>IF(RES_hhdet_tes!D60=0,"",RES_hhdet_tes!D60/RES_hhdet_fec!D60)</f>
        <v>0.72044869350455432</v>
      </c>
      <c r="E60" s="45">
        <f>IF(RES_hhdet_tes!E60=0,"",RES_hhdet_tes!E60/RES_hhdet_fec!E60)</f>
        <v>0.72320916067813734</v>
      </c>
      <c r="F60" s="45">
        <f>IF(RES_hhdet_tes!F60=0,"",RES_hhdet_tes!F60/RES_hhdet_fec!F60)</f>
        <v>0.72615393445735466</v>
      </c>
      <c r="G60" s="45">
        <f>IF(RES_hhdet_tes!G60=0,"",RES_hhdet_tes!G60/RES_hhdet_fec!G60)</f>
        <v>0.72914084149620284</v>
      </c>
      <c r="H60" s="45">
        <f>IF(RES_hhdet_tes!H60=0,"",RES_hhdet_tes!H60/RES_hhdet_fec!H60)</f>
        <v>0.73225292315040391</v>
      </c>
      <c r="I60" s="45">
        <f>IF(RES_hhdet_tes!I60=0,"",RES_hhdet_tes!I60/RES_hhdet_fec!I60)</f>
        <v>0.7340632533096918</v>
      </c>
      <c r="J60" s="45">
        <f>IF(RES_hhdet_tes!J60=0,"",RES_hhdet_tes!J60/RES_hhdet_fec!J60)</f>
        <v>0.73564487810337009</v>
      </c>
      <c r="K60" s="45">
        <f>IF(RES_hhdet_tes!K60=0,"",RES_hhdet_tes!K60/RES_hhdet_fec!K60)</f>
        <v>0.73782514858306314</v>
      </c>
      <c r="L60" s="45">
        <f>IF(RES_hhdet_tes!L60=0,"",RES_hhdet_tes!L60/RES_hhdet_fec!L60)</f>
        <v>0.73989885734380312</v>
      </c>
      <c r="M60" s="45">
        <f>IF(RES_hhdet_tes!M60=0,"",RES_hhdet_tes!M60/RES_hhdet_fec!M60)</f>
        <v>0.7421475051740215</v>
      </c>
      <c r="N60" s="45">
        <f>IF(RES_hhdet_tes!N60=0,"",RES_hhdet_tes!N60/RES_hhdet_fec!N60)</f>
        <v>0.74477539396404191</v>
      </c>
      <c r="O60" s="45">
        <f>IF(RES_hhdet_tes!O60=0,"",RES_hhdet_tes!O60/RES_hhdet_fec!O60)</f>
        <v>0.7484074306901416</v>
      </c>
      <c r="P60" s="45">
        <f>IF(RES_hhdet_tes!P60=0,"",RES_hhdet_tes!P60/RES_hhdet_fec!P60)</f>
        <v>0.75249729032854129</v>
      </c>
      <c r="Q60" s="45">
        <f>IF(RES_hhdet_tes!Q60=0,"",RES_hhdet_tes!Q60/RES_hhdet_fec!Q60)</f>
        <v>0.75694369101356029</v>
      </c>
      <c r="R60" s="45">
        <f>IF(RES_hhdet_tes!R60=0,"",RES_hhdet_tes!R60/RES_hhdet_fec!R60)</f>
        <v>0.763205368081046</v>
      </c>
      <c r="S60" s="45">
        <f>IF(RES_hhdet_tes!S60=0,"",RES_hhdet_tes!S60/RES_hhdet_fec!S60)</f>
        <v>0.77136957399131556</v>
      </c>
      <c r="T60" s="45">
        <f>IF(RES_hhdet_tes!T60=0,"",RES_hhdet_tes!T60/RES_hhdet_fec!T60)</f>
        <v>0.77998510175217439</v>
      </c>
      <c r="U60" s="45">
        <f>IF(RES_hhdet_tes!U60=0,"",RES_hhdet_tes!U60/RES_hhdet_fec!U60)</f>
        <v>0.79136321508162633</v>
      </c>
      <c r="V60" s="45">
        <f>IF(RES_hhdet_tes!V60=0,"",RES_hhdet_tes!V60/RES_hhdet_fec!V60)</f>
        <v>0.80739434806946375</v>
      </c>
      <c r="W60" s="45">
        <f>IF(RES_hhdet_tes!W60=0,"",RES_hhdet_tes!W60/RES_hhdet_fec!W60)</f>
        <v>0.82622390303842463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 t="str">
        <f>IF(RES_hhdet_tes!B62=0,"",RES_hhdet_tes!B62/RES_hhdet_fec!B62)</f>
        <v/>
      </c>
      <c r="C62" s="119" t="str">
        <f>IF(RES_hhdet_tes!C62=0,"",RES_hhdet_tes!C62/RES_hhdet_fec!C62)</f>
        <v/>
      </c>
      <c r="D62" s="119" t="str">
        <f>IF(RES_hhdet_tes!D62=0,"",RES_hhdet_tes!D62/RES_hhdet_fec!D62)</f>
        <v/>
      </c>
      <c r="E62" s="119" t="str">
        <f>IF(RES_hhdet_tes!E62=0,"",RES_hhdet_tes!E62/RES_hhdet_fec!E62)</f>
        <v/>
      </c>
      <c r="F62" s="119" t="str">
        <f>IF(RES_hhdet_tes!F62=0,"",RES_hhdet_tes!F62/RES_hhdet_fec!F62)</f>
        <v/>
      </c>
      <c r="G62" s="119" t="str">
        <f>IF(RES_hhdet_tes!G62=0,"",RES_hhdet_tes!G62/RES_hhdet_fec!G62)</f>
        <v/>
      </c>
      <c r="H62" s="119" t="str">
        <f>IF(RES_hhdet_tes!H62=0,"",RES_hhdet_tes!H62/RES_hhdet_fec!H62)</f>
        <v/>
      </c>
      <c r="I62" s="119" t="str">
        <f>IF(RES_hhdet_tes!I62=0,"",RES_hhdet_tes!I62/RES_hhdet_fec!I62)</f>
        <v/>
      </c>
      <c r="J62" s="119" t="str">
        <f>IF(RES_hhdet_tes!J62=0,"",RES_hhdet_tes!J62/RES_hhdet_fec!J62)</f>
        <v/>
      </c>
      <c r="K62" s="119" t="str">
        <f>IF(RES_hhdet_tes!K62=0,"",RES_hhdet_tes!K62/RES_hhdet_fec!K62)</f>
        <v/>
      </c>
      <c r="L62" s="119" t="str">
        <f>IF(RES_hhdet_tes!L62=0,"",RES_hhdet_tes!L62/RES_hhdet_fec!L62)</f>
        <v/>
      </c>
      <c r="M62" s="119" t="str">
        <f>IF(RES_hhdet_tes!M62=0,"",RES_hhdet_tes!M62/RES_hhdet_fec!M62)</f>
        <v/>
      </c>
      <c r="N62" s="119" t="str">
        <f>IF(RES_hhdet_tes!N62=0,"",RES_hhdet_tes!N62/RES_hhdet_fec!N62)</f>
        <v/>
      </c>
      <c r="O62" s="119" t="str">
        <f>IF(RES_hhdet_tes!O62=0,"",RES_hhdet_tes!O62/RES_hhdet_fec!O62)</f>
        <v/>
      </c>
      <c r="P62" s="119" t="str">
        <f>IF(RES_hhdet_tes!P62=0,"",RES_hhdet_tes!P62/RES_hhdet_fec!P62)</f>
        <v/>
      </c>
      <c r="Q62" s="119" t="str">
        <f>IF(RES_hhdet_tes!Q62=0,"",RES_hhdet_tes!Q62/RES_hhdet_fec!Q62)</f>
        <v/>
      </c>
      <c r="R62" s="119" t="str">
        <f>IF(RES_hhdet_tes!R62=0,"",RES_hhdet_tes!R62/RES_hhdet_fec!R62)</f>
        <v/>
      </c>
      <c r="S62" s="119" t="str">
        <f>IF(RES_hhdet_tes!S62=0,"",RES_hhdet_tes!S62/RES_hhdet_fec!S62)</f>
        <v/>
      </c>
      <c r="T62" s="119" t="str">
        <f>IF(RES_hhdet_tes!T62=0,"",RES_hhdet_tes!T62/RES_hhdet_fec!T62)</f>
        <v/>
      </c>
      <c r="U62" s="119" t="str">
        <f>IF(RES_hhdet_tes!U62=0,"",RES_hhdet_tes!U62/RES_hhdet_fec!U62)</f>
        <v/>
      </c>
      <c r="V62" s="119" t="str">
        <f>IF(RES_hhdet_tes!V62=0,"",RES_hhdet_tes!V62/RES_hhdet_fec!V62)</f>
        <v/>
      </c>
      <c r="W62" s="119" t="str">
        <f>IF(RES_hhdet_tes!W62=0,"",RES_hhdet_tes!W62/RES_hhdet_fec!W62)</f>
        <v/>
      </c>
      <c r="DA62" s="129" t="s">
        <v>1963</v>
      </c>
    </row>
    <row r="63" spans="1:105" ht="12.95" customHeight="1" x14ac:dyDescent="0.25">
      <c r="A63" s="121" t="s">
        <v>57</v>
      </c>
      <c r="B63" s="124" t="str">
        <f>IF(RES_hhdet_tes!B63=0,"",RES_hhdet_tes!B63/RES_hhdet_fec!B63)</f>
        <v/>
      </c>
      <c r="C63" s="124" t="str">
        <f>IF(RES_hhdet_tes!C63=0,"",RES_hhdet_tes!C63/RES_hhdet_fec!C63)</f>
        <v/>
      </c>
      <c r="D63" s="124" t="str">
        <f>IF(RES_hhdet_tes!D63=0,"",RES_hhdet_tes!D63/RES_hhdet_fec!D63)</f>
        <v/>
      </c>
      <c r="E63" s="124" t="str">
        <f>IF(RES_hhdet_tes!E63=0,"",RES_hhdet_tes!E63/RES_hhdet_fec!E63)</f>
        <v/>
      </c>
      <c r="F63" s="124" t="str">
        <f>IF(RES_hhdet_tes!F63=0,"",RES_hhdet_tes!F63/RES_hhdet_fec!F63)</f>
        <v/>
      </c>
      <c r="G63" s="124" t="str">
        <f>IF(RES_hhdet_tes!G63=0,"",RES_hhdet_tes!G63/RES_hhdet_fec!G63)</f>
        <v/>
      </c>
      <c r="H63" s="124" t="str">
        <f>IF(RES_hhdet_tes!H63=0,"",RES_hhdet_tes!H63/RES_hhdet_fec!H63)</f>
        <v/>
      </c>
      <c r="I63" s="124" t="str">
        <f>IF(RES_hhdet_tes!I63=0,"",RES_hhdet_tes!I63/RES_hhdet_fec!I63)</f>
        <v/>
      </c>
      <c r="J63" s="124" t="str">
        <f>IF(RES_hhdet_tes!J63=0,"",RES_hhdet_tes!J63/RES_hhdet_fec!J63)</f>
        <v/>
      </c>
      <c r="K63" s="124" t="str">
        <f>IF(RES_hhdet_tes!K63=0,"",RES_hhdet_tes!K63/RES_hhdet_fec!K63)</f>
        <v/>
      </c>
      <c r="L63" s="124" t="str">
        <f>IF(RES_hhdet_tes!L63=0,"",RES_hhdet_tes!L63/RES_hhdet_fec!L63)</f>
        <v/>
      </c>
      <c r="M63" s="124" t="str">
        <f>IF(RES_hhdet_tes!M63=0,"",RES_hhdet_tes!M63/RES_hhdet_fec!M63)</f>
        <v/>
      </c>
      <c r="N63" s="124" t="str">
        <f>IF(RES_hhdet_tes!N63=0,"",RES_hhdet_tes!N63/RES_hhdet_fec!N63)</f>
        <v/>
      </c>
      <c r="O63" s="124" t="str">
        <f>IF(RES_hhdet_tes!O63=0,"",RES_hhdet_tes!O63/RES_hhdet_fec!O63)</f>
        <v/>
      </c>
      <c r="P63" s="124" t="str">
        <f>IF(RES_hhdet_tes!P63=0,"",RES_hhdet_tes!P63/RES_hhdet_fec!P63)</f>
        <v/>
      </c>
      <c r="Q63" s="124" t="str">
        <f>IF(RES_hhdet_tes!Q63=0,"",RES_hhdet_tes!Q63/RES_hhdet_fec!Q63)</f>
        <v/>
      </c>
      <c r="R63" s="124" t="str">
        <f>IF(RES_hhdet_tes!R63=0,"",RES_hhdet_tes!R63/RES_hhdet_fec!R63)</f>
        <v/>
      </c>
      <c r="S63" s="124" t="str">
        <f>IF(RES_hhdet_tes!S63=0,"",RES_hhdet_tes!S63/RES_hhdet_fec!S63)</f>
        <v/>
      </c>
      <c r="T63" s="124" t="str">
        <f>IF(RES_hhdet_tes!T63=0,"",RES_hhdet_tes!T63/RES_hhdet_fec!T63)</f>
        <v/>
      </c>
      <c r="U63" s="124" t="str">
        <f>IF(RES_hhdet_tes!U63=0,"",RES_hhdet_tes!U63/RES_hhdet_fec!U63)</f>
        <v/>
      </c>
      <c r="V63" s="124" t="str">
        <f>IF(RES_hhdet_tes!V63=0,"",RES_hhdet_tes!V63/RES_hhdet_fec!V63)</f>
        <v/>
      </c>
      <c r="W63" s="124" t="str">
        <f>IF(RES_hhdet_tes!W63=0,"",RES_hhdet_tes!W63/RES_hhdet_fec!W63)</f>
        <v/>
      </c>
      <c r="DA63" s="130" t="s">
        <v>1964</v>
      </c>
    </row>
    <row r="64" spans="1:105" ht="12" customHeight="1" x14ac:dyDescent="0.25">
      <c r="A64" s="97" t="s">
        <v>217</v>
      </c>
      <c r="B64" s="111" t="str">
        <f>IF(RES_hhdet_tes!B64=0,"",RES_hhdet_tes!B64/RES_hhdet_fec!B64)</f>
        <v/>
      </c>
      <c r="C64" s="111" t="str">
        <f>IF(RES_hhdet_tes!C64=0,"",RES_hhdet_tes!C64/RES_hhdet_fec!C64)</f>
        <v/>
      </c>
      <c r="D64" s="111" t="str">
        <f>IF(RES_hhdet_tes!D64=0,"",RES_hhdet_tes!D64/RES_hhdet_fec!D64)</f>
        <v/>
      </c>
      <c r="E64" s="111" t="str">
        <f>IF(RES_hhdet_tes!E64=0,"",RES_hhdet_tes!E64/RES_hhdet_fec!E64)</f>
        <v/>
      </c>
      <c r="F64" s="111" t="str">
        <f>IF(RES_hhdet_tes!F64=0,"",RES_hhdet_tes!F64/RES_hhdet_fec!F64)</f>
        <v/>
      </c>
      <c r="G64" s="111" t="str">
        <f>IF(RES_hhdet_tes!G64=0,"",RES_hhdet_tes!G64/RES_hhdet_fec!G64)</f>
        <v/>
      </c>
      <c r="H64" s="111" t="str">
        <f>IF(RES_hhdet_tes!H64=0,"",RES_hhdet_tes!H64/RES_hhdet_fec!H64)</f>
        <v/>
      </c>
      <c r="I64" s="111" t="str">
        <f>IF(RES_hhdet_tes!I64=0,"",RES_hhdet_tes!I64/RES_hhdet_fec!I64)</f>
        <v/>
      </c>
      <c r="J64" s="111" t="str">
        <f>IF(RES_hhdet_tes!J64=0,"",RES_hhdet_tes!J64/RES_hhdet_fec!J64)</f>
        <v/>
      </c>
      <c r="K64" s="111" t="str">
        <f>IF(RES_hhdet_tes!K64=0,"",RES_hhdet_tes!K64/RES_hhdet_fec!K64)</f>
        <v/>
      </c>
      <c r="L64" s="111" t="str">
        <f>IF(RES_hhdet_tes!L64=0,"",RES_hhdet_tes!L64/RES_hhdet_fec!L64)</f>
        <v/>
      </c>
      <c r="M64" s="111" t="str">
        <f>IF(RES_hhdet_tes!M64=0,"",RES_hhdet_tes!M64/RES_hhdet_fec!M64)</f>
        <v/>
      </c>
      <c r="N64" s="111" t="str">
        <f>IF(RES_hhdet_tes!N64=0,"",RES_hhdet_tes!N64/RES_hhdet_fec!N64)</f>
        <v/>
      </c>
      <c r="O64" s="111" t="str">
        <f>IF(RES_hhdet_tes!O64=0,"",RES_hhdet_tes!O64/RES_hhdet_fec!O64)</f>
        <v/>
      </c>
      <c r="P64" s="111" t="str">
        <f>IF(RES_hhdet_tes!P64=0,"",RES_hhdet_tes!P64/RES_hhdet_fec!P64)</f>
        <v/>
      </c>
      <c r="Q64" s="111" t="str">
        <f>IF(RES_hhdet_tes!Q64=0,"",RES_hhdet_tes!Q64/RES_hhdet_fec!Q64)</f>
        <v/>
      </c>
      <c r="R64" s="111" t="str">
        <f>IF(RES_hhdet_tes!R64=0,"",RES_hhdet_tes!R64/RES_hhdet_fec!R64)</f>
        <v/>
      </c>
      <c r="S64" s="111" t="str">
        <f>IF(RES_hhdet_tes!S64=0,"",RES_hhdet_tes!S64/RES_hhdet_fec!S64)</f>
        <v/>
      </c>
      <c r="T64" s="111" t="str">
        <f>IF(RES_hhdet_tes!T64=0,"",RES_hhdet_tes!T64/RES_hhdet_fec!T64)</f>
        <v/>
      </c>
      <c r="U64" s="111" t="str">
        <f>IF(RES_hhdet_tes!U64=0,"",RES_hhdet_tes!U64/RES_hhdet_fec!U64)</f>
        <v/>
      </c>
      <c r="V64" s="111" t="str">
        <f>IF(RES_hhdet_tes!V64=0,"",RES_hhdet_tes!V64/RES_hhdet_fec!V64)</f>
        <v/>
      </c>
      <c r="W64" s="111" t="str">
        <f>IF(RES_hhdet_tes!W64=0,"",RES_hhdet_tes!W64/RES_hhdet_fec!W64)</f>
        <v/>
      </c>
      <c r="DA64" s="63" t="s">
        <v>1965</v>
      </c>
    </row>
    <row r="65" spans="1:105" ht="12" customHeight="1" x14ac:dyDescent="0.25">
      <c r="A65" s="97" t="s">
        <v>53</v>
      </c>
      <c r="B65" s="111" t="str">
        <f>IF(RES_hhdet_tes!B65=0,"",RES_hhdet_tes!B65/RES_hhdet_fec!B65)</f>
        <v/>
      </c>
      <c r="C65" s="111" t="str">
        <f>IF(RES_hhdet_tes!C65=0,"",RES_hhdet_tes!C65/RES_hhdet_fec!C65)</f>
        <v/>
      </c>
      <c r="D65" s="111" t="str">
        <f>IF(RES_hhdet_tes!D65=0,"",RES_hhdet_tes!D65/RES_hhdet_fec!D65)</f>
        <v/>
      </c>
      <c r="E65" s="111" t="str">
        <f>IF(RES_hhdet_tes!E65=0,"",RES_hhdet_tes!E65/RES_hhdet_fec!E65)</f>
        <v/>
      </c>
      <c r="F65" s="111" t="str">
        <f>IF(RES_hhdet_tes!F65=0,"",RES_hhdet_tes!F65/RES_hhdet_fec!F65)</f>
        <v/>
      </c>
      <c r="G65" s="111" t="str">
        <f>IF(RES_hhdet_tes!G65=0,"",RES_hhdet_tes!G65/RES_hhdet_fec!G65)</f>
        <v/>
      </c>
      <c r="H65" s="111" t="str">
        <f>IF(RES_hhdet_tes!H65=0,"",RES_hhdet_tes!H65/RES_hhdet_fec!H65)</f>
        <v/>
      </c>
      <c r="I65" s="111" t="str">
        <f>IF(RES_hhdet_tes!I65=0,"",RES_hhdet_tes!I65/RES_hhdet_fec!I65)</f>
        <v/>
      </c>
      <c r="J65" s="111" t="str">
        <f>IF(RES_hhdet_tes!J65=0,"",RES_hhdet_tes!J65/RES_hhdet_fec!J65)</f>
        <v/>
      </c>
      <c r="K65" s="111" t="str">
        <f>IF(RES_hhdet_tes!K65=0,"",RES_hhdet_tes!K65/RES_hhdet_fec!K65)</f>
        <v/>
      </c>
      <c r="L65" s="111" t="str">
        <f>IF(RES_hhdet_tes!L65=0,"",RES_hhdet_tes!L65/RES_hhdet_fec!L65)</f>
        <v/>
      </c>
      <c r="M65" s="111" t="str">
        <f>IF(RES_hhdet_tes!M65=0,"",RES_hhdet_tes!M65/RES_hhdet_fec!M65)</f>
        <v/>
      </c>
      <c r="N65" s="111" t="str">
        <f>IF(RES_hhdet_tes!N65=0,"",RES_hhdet_tes!N65/RES_hhdet_fec!N65)</f>
        <v/>
      </c>
      <c r="O65" s="111" t="str">
        <f>IF(RES_hhdet_tes!O65=0,"",RES_hhdet_tes!O65/RES_hhdet_fec!O65)</f>
        <v/>
      </c>
      <c r="P65" s="111" t="str">
        <f>IF(RES_hhdet_tes!P65=0,"",RES_hhdet_tes!P65/RES_hhdet_fec!P65)</f>
        <v/>
      </c>
      <c r="Q65" s="111" t="str">
        <f>IF(RES_hhdet_tes!Q65=0,"",RES_hhdet_tes!Q65/RES_hhdet_fec!Q65)</f>
        <v/>
      </c>
      <c r="R65" s="111" t="str">
        <f>IF(RES_hhdet_tes!R65=0,"",RES_hhdet_tes!R65/RES_hhdet_fec!R65)</f>
        <v/>
      </c>
      <c r="S65" s="111" t="str">
        <f>IF(RES_hhdet_tes!S65=0,"",RES_hhdet_tes!S65/RES_hhdet_fec!S65)</f>
        <v/>
      </c>
      <c r="T65" s="111" t="str">
        <f>IF(RES_hhdet_tes!T65=0,"",RES_hhdet_tes!T65/RES_hhdet_fec!T65)</f>
        <v/>
      </c>
      <c r="U65" s="111" t="str">
        <f>IF(RES_hhdet_tes!U65=0,"",RES_hhdet_tes!U65/RES_hhdet_fec!U65)</f>
        <v/>
      </c>
      <c r="V65" s="111" t="str">
        <f>IF(RES_hhdet_tes!V65=0,"",RES_hhdet_tes!V65/RES_hhdet_fec!V65)</f>
        <v/>
      </c>
      <c r="W65" s="111" t="str">
        <f>IF(RES_hhdet_tes!W65=0,"",RES_hhdet_tes!W65/RES_hhdet_fec!W65)</f>
        <v/>
      </c>
      <c r="DA65" s="63" t="s">
        <v>1966</v>
      </c>
    </row>
    <row r="66" spans="1:105" ht="12.95" customHeight="1" x14ac:dyDescent="0.25">
      <c r="A66" s="121" t="s">
        <v>92</v>
      </c>
      <c r="B66" s="124" t="str">
        <f>IF(RES_hhdet_tes!B66=0,"",RES_hhdet_tes!B66/RES_hhdet_fec!B66)</f>
        <v/>
      </c>
      <c r="C66" s="124" t="str">
        <f>IF(RES_hhdet_tes!C66=0,"",RES_hhdet_tes!C66/RES_hhdet_fec!C66)</f>
        <v/>
      </c>
      <c r="D66" s="124" t="str">
        <f>IF(RES_hhdet_tes!D66=0,"",RES_hhdet_tes!D66/RES_hhdet_fec!D66)</f>
        <v/>
      </c>
      <c r="E66" s="124" t="str">
        <f>IF(RES_hhdet_tes!E66=0,"",RES_hhdet_tes!E66/RES_hhdet_fec!E66)</f>
        <v/>
      </c>
      <c r="F66" s="124" t="str">
        <f>IF(RES_hhdet_tes!F66=0,"",RES_hhdet_tes!F66/RES_hhdet_fec!F66)</f>
        <v/>
      </c>
      <c r="G66" s="124" t="str">
        <f>IF(RES_hhdet_tes!G66=0,"",RES_hhdet_tes!G66/RES_hhdet_fec!G66)</f>
        <v/>
      </c>
      <c r="H66" s="124" t="str">
        <f>IF(RES_hhdet_tes!H66=0,"",RES_hhdet_tes!H66/RES_hhdet_fec!H66)</f>
        <v/>
      </c>
      <c r="I66" s="124" t="str">
        <f>IF(RES_hhdet_tes!I66=0,"",RES_hhdet_tes!I66/RES_hhdet_fec!I66)</f>
        <v/>
      </c>
      <c r="J66" s="124" t="str">
        <f>IF(RES_hhdet_tes!J66=0,"",RES_hhdet_tes!J66/RES_hhdet_fec!J66)</f>
        <v/>
      </c>
      <c r="K66" s="124" t="str">
        <f>IF(RES_hhdet_tes!K66=0,"",RES_hhdet_tes!K66/RES_hhdet_fec!K66)</f>
        <v/>
      </c>
      <c r="L66" s="124" t="str">
        <f>IF(RES_hhdet_tes!L66=0,"",RES_hhdet_tes!L66/RES_hhdet_fec!L66)</f>
        <v/>
      </c>
      <c r="M66" s="124" t="str">
        <f>IF(RES_hhdet_tes!M66=0,"",RES_hhdet_tes!M66/RES_hhdet_fec!M66)</f>
        <v/>
      </c>
      <c r="N66" s="124" t="str">
        <f>IF(RES_hhdet_tes!N66=0,"",RES_hhdet_tes!N66/RES_hhdet_fec!N66)</f>
        <v/>
      </c>
      <c r="O66" s="124" t="str">
        <f>IF(RES_hhdet_tes!O66=0,"",RES_hhdet_tes!O66/RES_hhdet_fec!O66)</f>
        <v/>
      </c>
      <c r="P66" s="124" t="str">
        <f>IF(RES_hhdet_tes!P66=0,"",RES_hhdet_tes!P66/RES_hhdet_fec!P66)</f>
        <v/>
      </c>
      <c r="Q66" s="124" t="str">
        <f>IF(RES_hhdet_tes!Q66=0,"",RES_hhdet_tes!Q66/RES_hhdet_fec!Q66)</f>
        <v/>
      </c>
      <c r="R66" s="124" t="str">
        <f>IF(RES_hhdet_tes!R66=0,"",RES_hhdet_tes!R66/RES_hhdet_fec!R66)</f>
        <v/>
      </c>
      <c r="S66" s="124" t="str">
        <f>IF(RES_hhdet_tes!S66=0,"",RES_hhdet_tes!S66/RES_hhdet_fec!S66)</f>
        <v/>
      </c>
      <c r="T66" s="124" t="str">
        <f>IF(RES_hhdet_tes!T66=0,"",RES_hhdet_tes!T66/RES_hhdet_fec!T66)</f>
        <v/>
      </c>
      <c r="U66" s="124" t="str">
        <f>IF(RES_hhdet_tes!U66=0,"",RES_hhdet_tes!U66/RES_hhdet_fec!U66)</f>
        <v/>
      </c>
      <c r="V66" s="124" t="str">
        <f>IF(RES_hhdet_tes!V66=0,"",RES_hhdet_tes!V66/RES_hhdet_fec!V66)</f>
        <v/>
      </c>
      <c r="W66" s="124" t="str">
        <f>IF(RES_hhdet_tes!W66=0,"",RES_hhdet_tes!W66/RES_hhdet_fec!W66)</f>
        <v/>
      </c>
      <c r="DA66" s="130" t="s">
        <v>1967</v>
      </c>
    </row>
    <row r="67" spans="1:105" ht="12" customHeight="1" x14ac:dyDescent="0.25">
      <c r="A67" s="97" t="s">
        <v>53</v>
      </c>
      <c r="B67" s="111" t="str">
        <f>IF(RES_hhdet_tes!B67=0,"",RES_hhdet_tes!B67/RES_hhdet_fec!B67)</f>
        <v/>
      </c>
      <c r="C67" s="111" t="str">
        <f>IF(RES_hhdet_tes!C67=0,"",RES_hhdet_tes!C67/RES_hhdet_fec!C67)</f>
        <v/>
      </c>
      <c r="D67" s="111" t="str">
        <f>IF(RES_hhdet_tes!D67=0,"",RES_hhdet_tes!D67/RES_hhdet_fec!D67)</f>
        <v/>
      </c>
      <c r="E67" s="111" t="str">
        <f>IF(RES_hhdet_tes!E67=0,"",RES_hhdet_tes!E67/RES_hhdet_fec!E67)</f>
        <v/>
      </c>
      <c r="F67" s="111" t="str">
        <f>IF(RES_hhdet_tes!F67=0,"",RES_hhdet_tes!F67/RES_hhdet_fec!F67)</f>
        <v/>
      </c>
      <c r="G67" s="111" t="str">
        <f>IF(RES_hhdet_tes!G67=0,"",RES_hhdet_tes!G67/RES_hhdet_fec!G67)</f>
        <v/>
      </c>
      <c r="H67" s="111" t="str">
        <f>IF(RES_hhdet_tes!H67=0,"",RES_hhdet_tes!H67/RES_hhdet_fec!H67)</f>
        <v/>
      </c>
      <c r="I67" s="111" t="str">
        <f>IF(RES_hhdet_tes!I67=0,"",RES_hhdet_tes!I67/RES_hhdet_fec!I67)</f>
        <v/>
      </c>
      <c r="J67" s="111" t="str">
        <f>IF(RES_hhdet_tes!J67=0,"",RES_hhdet_tes!J67/RES_hhdet_fec!J67)</f>
        <v/>
      </c>
      <c r="K67" s="111" t="str">
        <f>IF(RES_hhdet_tes!K67=0,"",RES_hhdet_tes!K67/RES_hhdet_fec!K67)</f>
        <v/>
      </c>
      <c r="L67" s="111" t="str">
        <f>IF(RES_hhdet_tes!L67=0,"",RES_hhdet_tes!L67/RES_hhdet_fec!L67)</f>
        <v/>
      </c>
      <c r="M67" s="111" t="str">
        <f>IF(RES_hhdet_tes!M67=0,"",RES_hhdet_tes!M67/RES_hhdet_fec!M67)</f>
        <v/>
      </c>
      <c r="N67" s="111" t="str">
        <f>IF(RES_hhdet_tes!N67=0,"",RES_hhdet_tes!N67/RES_hhdet_fec!N67)</f>
        <v/>
      </c>
      <c r="O67" s="111" t="str">
        <f>IF(RES_hhdet_tes!O67=0,"",RES_hhdet_tes!O67/RES_hhdet_fec!O67)</f>
        <v/>
      </c>
      <c r="P67" s="111" t="str">
        <f>IF(RES_hhdet_tes!P67=0,"",RES_hhdet_tes!P67/RES_hhdet_fec!P67)</f>
        <v/>
      </c>
      <c r="Q67" s="111" t="str">
        <f>IF(RES_hhdet_tes!Q67=0,"",RES_hhdet_tes!Q67/RES_hhdet_fec!Q67)</f>
        <v/>
      </c>
      <c r="R67" s="111" t="str">
        <f>IF(RES_hhdet_tes!R67=0,"",RES_hhdet_tes!R67/RES_hhdet_fec!R67)</f>
        <v/>
      </c>
      <c r="S67" s="111" t="str">
        <f>IF(RES_hhdet_tes!S67=0,"",RES_hhdet_tes!S67/RES_hhdet_fec!S67)</f>
        <v/>
      </c>
      <c r="T67" s="111" t="str">
        <f>IF(RES_hhdet_tes!T67=0,"",RES_hhdet_tes!T67/RES_hhdet_fec!T67)</f>
        <v/>
      </c>
      <c r="U67" s="111" t="str">
        <f>IF(RES_hhdet_tes!U67=0,"",RES_hhdet_tes!U67/RES_hhdet_fec!U67)</f>
        <v/>
      </c>
      <c r="V67" s="111" t="str">
        <f>IF(RES_hhdet_tes!V67=0,"",RES_hhdet_tes!V67/RES_hhdet_fec!V67)</f>
        <v/>
      </c>
      <c r="W67" s="111" t="str">
        <f>IF(RES_hhdet_tes!W67=0,"",RES_hhdet_tes!W67/RES_hhdet_fec!W67)</f>
        <v/>
      </c>
      <c r="DA67" s="63" t="s">
        <v>1968</v>
      </c>
    </row>
    <row r="68" spans="1:105" ht="12" customHeight="1" x14ac:dyDescent="0.25">
      <c r="A68" s="121" t="s">
        <v>55</v>
      </c>
      <c r="B68" s="124" t="str">
        <f>IF(RES_hhdet_tes!B68=0,"",RES_hhdet_tes!B68/RES_hhdet_fec!B68)</f>
        <v/>
      </c>
      <c r="C68" s="124" t="str">
        <f>IF(RES_hhdet_tes!C68=0,"",RES_hhdet_tes!C68/RES_hhdet_fec!C68)</f>
        <v/>
      </c>
      <c r="D68" s="124" t="str">
        <f>IF(RES_hhdet_tes!D68=0,"",RES_hhdet_tes!D68/RES_hhdet_fec!D68)</f>
        <v/>
      </c>
      <c r="E68" s="124" t="str">
        <f>IF(RES_hhdet_tes!E68=0,"",RES_hhdet_tes!E68/RES_hhdet_fec!E68)</f>
        <v/>
      </c>
      <c r="F68" s="124" t="str">
        <f>IF(RES_hhdet_tes!F68=0,"",RES_hhdet_tes!F68/RES_hhdet_fec!F68)</f>
        <v/>
      </c>
      <c r="G68" s="124" t="str">
        <f>IF(RES_hhdet_tes!G68=0,"",RES_hhdet_tes!G68/RES_hhdet_fec!G68)</f>
        <v/>
      </c>
      <c r="H68" s="124" t="str">
        <f>IF(RES_hhdet_tes!H68=0,"",RES_hhdet_tes!H68/RES_hhdet_fec!H68)</f>
        <v/>
      </c>
      <c r="I68" s="124" t="str">
        <f>IF(RES_hhdet_tes!I68=0,"",RES_hhdet_tes!I68/RES_hhdet_fec!I68)</f>
        <v/>
      </c>
      <c r="J68" s="124" t="str">
        <f>IF(RES_hhdet_tes!J68=0,"",RES_hhdet_tes!J68/RES_hhdet_fec!J68)</f>
        <v/>
      </c>
      <c r="K68" s="124" t="str">
        <f>IF(RES_hhdet_tes!K68=0,"",RES_hhdet_tes!K68/RES_hhdet_fec!K68)</f>
        <v/>
      </c>
      <c r="L68" s="124" t="str">
        <f>IF(RES_hhdet_tes!L68=0,"",RES_hhdet_tes!L68/RES_hhdet_fec!L68)</f>
        <v/>
      </c>
      <c r="M68" s="124" t="str">
        <f>IF(RES_hhdet_tes!M68=0,"",RES_hhdet_tes!M68/RES_hhdet_fec!M68)</f>
        <v/>
      </c>
      <c r="N68" s="124" t="str">
        <f>IF(RES_hhdet_tes!N68=0,"",RES_hhdet_tes!N68/RES_hhdet_fec!N68)</f>
        <v/>
      </c>
      <c r="O68" s="124" t="str">
        <f>IF(RES_hhdet_tes!O68=0,"",RES_hhdet_tes!O68/RES_hhdet_fec!O68)</f>
        <v/>
      </c>
      <c r="P68" s="124" t="str">
        <f>IF(RES_hhdet_tes!P68=0,"",RES_hhdet_tes!P68/RES_hhdet_fec!P68)</f>
        <v/>
      </c>
      <c r="Q68" s="124" t="str">
        <f>IF(RES_hhdet_tes!Q68=0,"",RES_hhdet_tes!Q68/RES_hhdet_fec!Q68)</f>
        <v/>
      </c>
      <c r="R68" s="124" t="str">
        <f>IF(RES_hhdet_tes!R68=0,"",RES_hhdet_tes!R68/RES_hhdet_fec!R68)</f>
        <v/>
      </c>
      <c r="S68" s="124" t="str">
        <f>IF(RES_hhdet_tes!S68=0,"",RES_hhdet_tes!S68/RES_hhdet_fec!S68)</f>
        <v/>
      </c>
      <c r="T68" s="124" t="str">
        <f>IF(RES_hhdet_tes!T68=0,"",RES_hhdet_tes!T68/RES_hhdet_fec!T68)</f>
        <v/>
      </c>
      <c r="U68" s="124" t="str">
        <f>IF(RES_hhdet_tes!U68=0,"",RES_hhdet_tes!U68/RES_hhdet_fec!U68)</f>
        <v/>
      </c>
      <c r="V68" s="124" t="str">
        <f>IF(RES_hhdet_tes!V68=0,"",RES_hhdet_tes!V68/RES_hhdet_fec!V68)</f>
        <v/>
      </c>
      <c r="W68" s="124" t="str">
        <f>IF(RES_hhdet_tes!W68=0,"",RES_hhdet_tes!W68/RES_hhdet_fec!W68)</f>
        <v/>
      </c>
      <c r="DA68" s="130" t="s">
        <v>1969</v>
      </c>
    </row>
    <row r="69" spans="1:105" ht="12" customHeight="1" x14ac:dyDescent="0.25">
      <c r="A69" s="97" t="s">
        <v>134</v>
      </c>
      <c r="B69" s="111" t="str">
        <f>IF(RES_hhdet_tes!B69=0,"",RES_hhdet_tes!B69/RES_hhdet_fec!B69)</f>
        <v/>
      </c>
      <c r="C69" s="111" t="str">
        <f>IF(RES_hhdet_tes!C69=0,"",RES_hhdet_tes!C69/RES_hhdet_fec!C69)</f>
        <v/>
      </c>
      <c r="D69" s="111" t="str">
        <f>IF(RES_hhdet_tes!D69=0,"",RES_hhdet_tes!D69/RES_hhdet_fec!D69)</f>
        <v/>
      </c>
      <c r="E69" s="111" t="str">
        <f>IF(RES_hhdet_tes!E69=0,"",RES_hhdet_tes!E69/RES_hhdet_fec!E69)</f>
        <v/>
      </c>
      <c r="F69" s="111" t="str">
        <f>IF(RES_hhdet_tes!F69=0,"",RES_hhdet_tes!F69/RES_hhdet_fec!F69)</f>
        <v/>
      </c>
      <c r="G69" s="111" t="str">
        <f>IF(RES_hhdet_tes!G69=0,"",RES_hhdet_tes!G69/RES_hhdet_fec!G69)</f>
        <v/>
      </c>
      <c r="H69" s="111" t="str">
        <f>IF(RES_hhdet_tes!H69=0,"",RES_hhdet_tes!H69/RES_hhdet_fec!H69)</f>
        <v/>
      </c>
      <c r="I69" s="111" t="str">
        <f>IF(RES_hhdet_tes!I69=0,"",RES_hhdet_tes!I69/RES_hhdet_fec!I69)</f>
        <v/>
      </c>
      <c r="J69" s="111" t="str">
        <f>IF(RES_hhdet_tes!J69=0,"",RES_hhdet_tes!J69/RES_hhdet_fec!J69)</f>
        <v/>
      </c>
      <c r="K69" s="111" t="str">
        <f>IF(RES_hhdet_tes!K69=0,"",RES_hhdet_tes!K69/RES_hhdet_fec!K69)</f>
        <v/>
      </c>
      <c r="L69" s="111" t="str">
        <f>IF(RES_hhdet_tes!L69=0,"",RES_hhdet_tes!L69/RES_hhdet_fec!L69)</f>
        <v/>
      </c>
      <c r="M69" s="111" t="str">
        <f>IF(RES_hhdet_tes!M69=0,"",RES_hhdet_tes!M69/RES_hhdet_fec!M69)</f>
        <v/>
      </c>
      <c r="N69" s="111" t="str">
        <f>IF(RES_hhdet_tes!N69=0,"",RES_hhdet_tes!N69/RES_hhdet_fec!N69)</f>
        <v/>
      </c>
      <c r="O69" s="111" t="str">
        <f>IF(RES_hhdet_tes!O69=0,"",RES_hhdet_tes!O69/RES_hhdet_fec!O69)</f>
        <v/>
      </c>
      <c r="P69" s="111" t="str">
        <f>IF(RES_hhdet_tes!P69=0,"",RES_hhdet_tes!P69/RES_hhdet_fec!P69)</f>
        <v/>
      </c>
      <c r="Q69" s="111" t="str">
        <f>IF(RES_hhdet_tes!Q69=0,"",RES_hhdet_tes!Q69/RES_hhdet_fec!Q69)</f>
        <v/>
      </c>
      <c r="R69" s="111" t="str">
        <f>IF(RES_hhdet_tes!R69=0,"",RES_hhdet_tes!R69/RES_hhdet_fec!R69)</f>
        <v/>
      </c>
      <c r="S69" s="111" t="str">
        <f>IF(RES_hhdet_tes!S69=0,"",RES_hhdet_tes!S69/RES_hhdet_fec!S69)</f>
        <v/>
      </c>
      <c r="T69" s="111" t="str">
        <f>IF(RES_hhdet_tes!T69=0,"",RES_hhdet_tes!T69/RES_hhdet_fec!T69)</f>
        <v/>
      </c>
      <c r="U69" s="111" t="str">
        <f>IF(RES_hhdet_tes!U69=0,"",RES_hhdet_tes!U69/RES_hhdet_fec!U69)</f>
        <v/>
      </c>
      <c r="V69" s="111" t="str">
        <f>IF(RES_hhdet_tes!V69=0,"",RES_hhdet_tes!V69/RES_hhdet_fec!V69)</f>
        <v/>
      </c>
      <c r="W69" s="111" t="str">
        <f>IF(RES_hhdet_tes!W69=0,"",RES_hhdet_tes!W69/RES_hhdet_fec!W69)</f>
        <v/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DA72" s="132" t="s">
        <v>1973</v>
      </c>
    </row>
    <row r="73" spans="1:105" ht="12" customHeight="1" x14ac:dyDescent="0.25">
      <c r="A73" s="106" t="s">
        <v>122</v>
      </c>
      <c r="B73" s="112" t="str">
        <f>IF(RES_hhdet_tes!B73=0,"",RES_hhdet_tes!B73/RES_hhdet_fec!B73)</f>
        <v/>
      </c>
      <c r="C73" s="112" t="str">
        <f>IF(RES_hhdet_tes!C73=0,"",RES_hhdet_tes!C73/RES_hhdet_fec!C73)</f>
        <v/>
      </c>
      <c r="D73" s="112" t="str">
        <f>IF(RES_hhdet_tes!D73=0,"",RES_hhdet_tes!D73/RES_hhdet_fec!D73)</f>
        <v/>
      </c>
      <c r="E73" s="112" t="str">
        <f>IF(RES_hhdet_tes!E73=0,"",RES_hhdet_tes!E73/RES_hhdet_fec!E73)</f>
        <v/>
      </c>
      <c r="F73" s="112" t="str">
        <f>IF(RES_hhdet_tes!F73=0,"",RES_hhdet_tes!F73/RES_hhdet_fec!F73)</f>
        <v/>
      </c>
      <c r="G73" s="112" t="str">
        <f>IF(RES_hhdet_tes!G73=0,"",RES_hhdet_tes!G73/RES_hhdet_fec!G73)</f>
        <v/>
      </c>
      <c r="H73" s="112" t="str">
        <f>IF(RES_hhdet_tes!H73=0,"",RES_hhdet_tes!H73/RES_hhdet_fec!H73)</f>
        <v/>
      </c>
      <c r="I73" s="112" t="str">
        <f>IF(RES_hhdet_tes!I73=0,"",RES_hhdet_tes!I73/RES_hhdet_fec!I73)</f>
        <v/>
      </c>
      <c r="J73" s="112" t="str">
        <f>IF(RES_hhdet_tes!J73=0,"",RES_hhdet_tes!J73/RES_hhdet_fec!J73)</f>
        <v/>
      </c>
      <c r="K73" s="112" t="str">
        <f>IF(RES_hhdet_tes!K73=0,"",RES_hhdet_tes!K73/RES_hhdet_fec!K73)</f>
        <v/>
      </c>
      <c r="L73" s="112" t="str">
        <f>IF(RES_hhdet_tes!L73=0,"",RES_hhdet_tes!L73/RES_hhdet_fec!L73)</f>
        <v/>
      </c>
      <c r="M73" s="112" t="str">
        <f>IF(RES_hhdet_tes!M73=0,"",RES_hhdet_tes!M73/RES_hhdet_fec!M73)</f>
        <v/>
      </c>
      <c r="N73" s="112" t="str">
        <f>IF(RES_hhdet_tes!N73=0,"",RES_hhdet_tes!N73/RES_hhdet_fec!N73)</f>
        <v/>
      </c>
      <c r="O73" s="112" t="str">
        <f>IF(RES_hhdet_tes!O73=0,"",RES_hhdet_tes!O73/RES_hhdet_fec!O73)</f>
        <v/>
      </c>
      <c r="P73" s="112" t="str">
        <f>IF(RES_hhdet_tes!P73=0,"",RES_hhdet_tes!P73/RES_hhdet_fec!P73)</f>
        <v/>
      </c>
      <c r="Q73" s="112" t="str">
        <f>IF(RES_hhdet_tes!Q73=0,"",RES_hhdet_tes!Q73/RES_hhdet_fec!Q73)</f>
        <v/>
      </c>
      <c r="R73" s="112" t="str">
        <f>IF(RES_hhdet_tes!R73=0,"",RES_hhdet_tes!R73/RES_hhdet_fec!R73)</f>
        <v/>
      </c>
      <c r="S73" s="112" t="str">
        <f>IF(RES_hhdet_tes!S73=0,"",RES_hhdet_tes!S73/RES_hhdet_fec!S73)</f>
        <v/>
      </c>
      <c r="T73" s="112" t="str">
        <f>IF(RES_hhdet_tes!T73=0,"",RES_hhdet_tes!T73/RES_hhdet_fec!T73)</f>
        <v/>
      </c>
      <c r="U73" s="112" t="str">
        <f>IF(RES_hhdet_tes!U73=0,"",RES_hhdet_tes!U73/RES_hhdet_fec!U73)</f>
        <v/>
      </c>
      <c r="V73" s="112" t="str">
        <f>IF(RES_hhdet_tes!V73=0,"",RES_hhdet_tes!V73/RES_hhdet_fec!V73)</f>
        <v/>
      </c>
      <c r="W73" s="112" t="str">
        <f>IF(RES_hhdet_tes!W73=0,"",RES_hhdet_tes!W73/RES_hhdet_fec!W73)</f>
        <v/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DA76" s="63" t="s">
        <v>1977</v>
      </c>
    </row>
    <row r="77" spans="1:105" ht="12" customHeight="1" x14ac:dyDescent="0.25">
      <c r="A77" s="121" t="s">
        <v>54</v>
      </c>
      <c r="B77" s="124" t="str">
        <f>IF(RES_hhdet_tes!B77=0,"",RES_hhdet_tes!B77/RES_hhdet_fec!B77)</f>
        <v/>
      </c>
      <c r="C77" s="124" t="str">
        <f>IF(RES_hhdet_tes!C77=0,"",RES_hhdet_tes!C77/RES_hhdet_fec!C77)</f>
        <v/>
      </c>
      <c r="D77" s="124" t="str">
        <f>IF(RES_hhdet_tes!D77=0,"",RES_hhdet_tes!D77/RES_hhdet_fec!D77)</f>
        <v/>
      </c>
      <c r="E77" s="124" t="str">
        <f>IF(RES_hhdet_tes!E77=0,"",RES_hhdet_tes!E77/RES_hhdet_fec!E77)</f>
        <v/>
      </c>
      <c r="F77" s="124" t="str">
        <f>IF(RES_hhdet_tes!F77=0,"",RES_hhdet_tes!F77/RES_hhdet_fec!F77)</f>
        <v/>
      </c>
      <c r="G77" s="124" t="str">
        <f>IF(RES_hhdet_tes!G77=0,"",RES_hhdet_tes!G77/RES_hhdet_fec!G77)</f>
        <v/>
      </c>
      <c r="H77" s="124" t="str">
        <f>IF(RES_hhdet_tes!H77=0,"",RES_hhdet_tes!H77/RES_hhdet_fec!H77)</f>
        <v/>
      </c>
      <c r="I77" s="124" t="str">
        <f>IF(RES_hhdet_tes!I77=0,"",RES_hhdet_tes!I77/RES_hhdet_fec!I77)</f>
        <v/>
      </c>
      <c r="J77" s="124" t="str">
        <f>IF(RES_hhdet_tes!J77=0,"",RES_hhdet_tes!J77/RES_hhdet_fec!J77)</f>
        <v/>
      </c>
      <c r="K77" s="124" t="str">
        <f>IF(RES_hhdet_tes!K77=0,"",RES_hhdet_tes!K77/RES_hhdet_fec!K77)</f>
        <v/>
      </c>
      <c r="L77" s="124" t="str">
        <f>IF(RES_hhdet_tes!L77=0,"",RES_hhdet_tes!L77/RES_hhdet_fec!L77)</f>
        <v/>
      </c>
      <c r="M77" s="124" t="str">
        <f>IF(RES_hhdet_tes!M77=0,"",RES_hhdet_tes!M77/RES_hhdet_fec!M77)</f>
        <v/>
      </c>
      <c r="N77" s="124" t="str">
        <f>IF(RES_hhdet_tes!N77=0,"",RES_hhdet_tes!N77/RES_hhdet_fec!N77)</f>
        <v/>
      </c>
      <c r="O77" s="124" t="str">
        <f>IF(RES_hhdet_tes!O77=0,"",RES_hhdet_tes!O77/RES_hhdet_fec!O77)</f>
        <v/>
      </c>
      <c r="P77" s="124" t="str">
        <f>IF(RES_hhdet_tes!P77=0,"",RES_hhdet_tes!P77/RES_hhdet_fec!P77)</f>
        <v/>
      </c>
      <c r="Q77" s="124" t="str">
        <f>IF(RES_hhdet_tes!Q77=0,"",RES_hhdet_tes!Q77/RES_hhdet_fec!Q77)</f>
        <v/>
      </c>
      <c r="R77" s="124" t="str">
        <f>IF(RES_hhdet_tes!R77=0,"",RES_hhdet_tes!R77/RES_hhdet_fec!R77)</f>
        <v/>
      </c>
      <c r="S77" s="124" t="str">
        <f>IF(RES_hhdet_tes!S77=0,"",RES_hhdet_tes!S77/RES_hhdet_fec!S77)</f>
        <v/>
      </c>
      <c r="T77" s="124" t="str">
        <f>IF(RES_hhdet_tes!T77=0,"",RES_hhdet_tes!T77/RES_hhdet_fec!T77)</f>
        <v/>
      </c>
      <c r="U77" s="124" t="str">
        <f>IF(RES_hhdet_tes!U77=0,"",RES_hhdet_tes!U77/RES_hhdet_fec!U77)</f>
        <v/>
      </c>
      <c r="V77" s="124" t="str">
        <f>IF(RES_hhdet_tes!V77=0,"",RES_hhdet_tes!V77/RES_hhdet_fec!V77)</f>
        <v/>
      </c>
      <c r="W77" s="124" t="str">
        <f>IF(RES_hhdet_tes!W77=0,"",RES_hhdet_tes!W77/RES_hhdet_fec!W77)</f>
        <v/>
      </c>
      <c r="DA77" s="130" t="s">
        <v>1978</v>
      </c>
    </row>
    <row r="78" spans="1:105" ht="12" customHeight="1" x14ac:dyDescent="0.25">
      <c r="A78" s="97" t="s">
        <v>192</v>
      </c>
      <c r="B78" s="111" t="str">
        <f>IF(RES_hhdet_tes!B78=0,"",RES_hhdet_tes!B78/RES_hhdet_fec!B78)</f>
        <v/>
      </c>
      <c r="C78" s="111" t="str">
        <f>IF(RES_hhdet_tes!C78=0,"",RES_hhdet_tes!C78/RES_hhdet_fec!C78)</f>
        <v/>
      </c>
      <c r="D78" s="111" t="str">
        <f>IF(RES_hhdet_tes!D78=0,"",RES_hhdet_tes!D78/RES_hhdet_fec!D78)</f>
        <v/>
      </c>
      <c r="E78" s="111" t="str">
        <f>IF(RES_hhdet_tes!E78=0,"",RES_hhdet_tes!E78/RES_hhdet_fec!E78)</f>
        <v/>
      </c>
      <c r="F78" s="111" t="str">
        <f>IF(RES_hhdet_tes!F78=0,"",RES_hhdet_tes!F78/RES_hhdet_fec!F78)</f>
        <v/>
      </c>
      <c r="G78" s="111" t="str">
        <f>IF(RES_hhdet_tes!G78=0,"",RES_hhdet_tes!G78/RES_hhdet_fec!G78)</f>
        <v/>
      </c>
      <c r="H78" s="111" t="str">
        <f>IF(RES_hhdet_tes!H78=0,"",RES_hhdet_tes!H78/RES_hhdet_fec!H78)</f>
        <v/>
      </c>
      <c r="I78" s="111" t="str">
        <f>IF(RES_hhdet_tes!I78=0,"",RES_hhdet_tes!I78/RES_hhdet_fec!I78)</f>
        <v/>
      </c>
      <c r="J78" s="111" t="str">
        <f>IF(RES_hhdet_tes!J78=0,"",RES_hhdet_tes!J78/RES_hhdet_fec!J78)</f>
        <v/>
      </c>
      <c r="K78" s="111" t="str">
        <f>IF(RES_hhdet_tes!K78=0,"",RES_hhdet_tes!K78/RES_hhdet_fec!K78)</f>
        <v/>
      </c>
      <c r="L78" s="111" t="str">
        <f>IF(RES_hhdet_tes!L78=0,"",RES_hhdet_tes!L78/RES_hhdet_fec!L78)</f>
        <v/>
      </c>
      <c r="M78" s="111" t="str">
        <f>IF(RES_hhdet_tes!M78=0,"",RES_hhdet_tes!M78/RES_hhdet_fec!M78)</f>
        <v/>
      </c>
      <c r="N78" s="111" t="str">
        <f>IF(RES_hhdet_tes!N78=0,"",RES_hhdet_tes!N78/RES_hhdet_fec!N78)</f>
        <v/>
      </c>
      <c r="O78" s="111" t="str">
        <f>IF(RES_hhdet_tes!O78=0,"",RES_hhdet_tes!O78/RES_hhdet_fec!O78)</f>
        <v/>
      </c>
      <c r="P78" s="111" t="str">
        <f>IF(RES_hhdet_tes!P78=0,"",RES_hhdet_tes!P78/RES_hhdet_fec!P78)</f>
        <v/>
      </c>
      <c r="Q78" s="111" t="str">
        <f>IF(RES_hhdet_tes!Q78=0,"",RES_hhdet_tes!Q78/RES_hhdet_fec!Q78)</f>
        <v/>
      </c>
      <c r="R78" s="111" t="str">
        <f>IF(RES_hhdet_tes!R78=0,"",RES_hhdet_tes!R78/RES_hhdet_fec!R78)</f>
        <v/>
      </c>
      <c r="S78" s="111" t="str">
        <f>IF(RES_hhdet_tes!S78=0,"",RES_hhdet_tes!S78/RES_hhdet_fec!S78)</f>
        <v/>
      </c>
      <c r="T78" s="111" t="str">
        <f>IF(RES_hhdet_tes!T78=0,"",RES_hhdet_tes!T78/RES_hhdet_fec!T78)</f>
        <v/>
      </c>
      <c r="U78" s="111" t="str">
        <f>IF(RES_hhdet_tes!U78=0,"",RES_hhdet_tes!U78/RES_hhdet_fec!U78)</f>
        <v/>
      </c>
      <c r="V78" s="111" t="str">
        <f>IF(RES_hhdet_tes!V78=0,"",RES_hhdet_tes!V78/RES_hhdet_fec!V78)</f>
        <v/>
      </c>
      <c r="W78" s="111" t="str">
        <f>IF(RES_hhdet_tes!W78=0,"",RES_hhdet_tes!W78/RES_hhdet_fec!W78)</f>
        <v/>
      </c>
      <c r="DA78" s="63" t="s">
        <v>1979</v>
      </c>
    </row>
    <row r="79" spans="1:105" ht="12" customHeight="1" x14ac:dyDescent="0.25">
      <c r="A79" s="109" t="s">
        <v>120</v>
      </c>
      <c r="B79" s="45" t="str">
        <f>IF(RES_hhdet_tes!B79=0,"",RES_hhdet_tes!B79/RES_hhdet_fec!B79)</f>
        <v/>
      </c>
      <c r="C79" s="45" t="str">
        <f>IF(RES_hhdet_tes!C79=0,"",RES_hhdet_tes!C79/RES_hhdet_fec!C79)</f>
        <v/>
      </c>
      <c r="D79" s="45" t="str">
        <f>IF(RES_hhdet_tes!D79=0,"",RES_hhdet_tes!D79/RES_hhdet_fec!D79)</f>
        <v/>
      </c>
      <c r="E79" s="45" t="str">
        <f>IF(RES_hhdet_tes!E79=0,"",RES_hhdet_tes!E79/RES_hhdet_fec!E79)</f>
        <v/>
      </c>
      <c r="F79" s="45" t="str">
        <f>IF(RES_hhdet_tes!F79=0,"",RES_hhdet_tes!F79/RES_hhdet_fec!F79)</f>
        <v/>
      </c>
      <c r="G79" s="45" t="str">
        <f>IF(RES_hhdet_tes!G79=0,"",RES_hhdet_tes!G79/RES_hhdet_fec!G79)</f>
        <v/>
      </c>
      <c r="H79" s="45" t="str">
        <f>IF(RES_hhdet_tes!H79=0,"",RES_hhdet_tes!H79/RES_hhdet_fec!H79)</f>
        <v/>
      </c>
      <c r="I79" s="45" t="str">
        <f>IF(RES_hhdet_tes!I79=0,"",RES_hhdet_tes!I79/RES_hhdet_fec!I79)</f>
        <v/>
      </c>
      <c r="J79" s="45" t="str">
        <f>IF(RES_hhdet_tes!J79=0,"",RES_hhdet_tes!J79/RES_hhdet_fec!J79)</f>
        <v/>
      </c>
      <c r="K79" s="45" t="str">
        <f>IF(RES_hhdet_tes!K79=0,"",RES_hhdet_tes!K79/RES_hhdet_fec!K79)</f>
        <v/>
      </c>
      <c r="L79" s="45" t="str">
        <f>IF(RES_hhdet_tes!L79=0,"",RES_hhdet_tes!L79/RES_hhdet_fec!L79)</f>
        <v/>
      </c>
      <c r="M79" s="45" t="str">
        <f>IF(RES_hhdet_tes!M79=0,"",RES_hhdet_tes!M79/RES_hhdet_fec!M79)</f>
        <v/>
      </c>
      <c r="N79" s="45" t="str">
        <f>IF(RES_hhdet_tes!N79=0,"",RES_hhdet_tes!N79/RES_hhdet_fec!N79)</f>
        <v/>
      </c>
      <c r="O79" s="45" t="str">
        <f>IF(RES_hhdet_tes!O79=0,"",RES_hhdet_tes!O79/RES_hhdet_fec!O79)</f>
        <v/>
      </c>
      <c r="P79" s="45" t="str">
        <f>IF(RES_hhdet_tes!P79=0,"",RES_hhdet_tes!P79/RES_hhdet_fec!P79)</f>
        <v/>
      </c>
      <c r="Q79" s="45" t="str">
        <f>IF(RES_hhdet_tes!Q79=0,"",RES_hhdet_tes!Q79/RES_hhdet_fec!Q79)</f>
        <v/>
      </c>
      <c r="R79" s="45" t="str">
        <f>IF(RES_hhdet_tes!R79=0,"",RES_hhdet_tes!R79/RES_hhdet_fec!R79)</f>
        <v/>
      </c>
      <c r="S79" s="45" t="str">
        <f>IF(RES_hhdet_tes!S79=0,"",RES_hhdet_tes!S79/RES_hhdet_fec!S79)</f>
        <v/>
      </c>
      <c r="T79" s="45" t="str">
        <f>IF(RES_hhdet_tes!T79=0,"",RES_hhdet_tes!T79/RES_hhdet_fec!T79)</f>
        <v/>
      </c>
      <c r="U79" s="45" t="str">
        <f>IF(RES_hhdet_tes!U79=0,"",RES_hhdet_tes!U79/RES_hhdet_fec!U79)</f>
        <v/>
      </c>
      <c r="V79" s="45" t="str">
        <f>IF(RES_hhdet_tes!V79=0,"",RES_hhdet_tes!V79/RES_hhdet_fec!V79)</f>
        <v/>
      </c>
      <c r="W79" s="45" t="str">
        <f>IF(RES_hhdet_tes!W79=0,"",RES_hhdet_tes!W79/RES_hhdet_fec!W79)</f>
        <v/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0.56113811721142182</v>
      </c>
      <c r="C81" s="119">
        <f>IF(RES_hhdet_tes!C81=0,"",RES_hhdet_tes!C81/RES_hhdet_fec!C81)</f>
        <v>0.56034961819117335</v>
      </c>
      <c r="D81" s="119">
        <f>IF(RES_hhdet_tes!D81=0,"",RES_hhdet_tes!D81/RES_hhdet_fec!D81)</f>
        <v>0.55783606768870464</v>
      </c>
      <c r="E81" s="119">
        <f>IF(RES_hhdet_tes!E81=0,"",RES_hhdet_tes!E81/RES_hhdet_fec!E81)</f>
        <v>0.62101709722208853</v>
      </c>
      <c r="F81" s="119">
        <f>IF(RES_hhdet_tes!F81=0,"",RES_hhdet_tes!F81/RES_hhdet_fec!F81)</f>
        <v>0.65840600189589282</v>
      </c>
      <c r="G81" s="119">
        <f>IF(RES_hhdet_tes!G81=0,"",RES_hhdet_tes!G81/RES_hhdet_fec!G81)</f>
        <v>0.7056765639596505</v>
      </c>
      <c r="H81" s="119">
        <f>IF(RES_hhdet_tes!H81=0,"",RES_hhdet_tes!H81/RES_hhdet_fec!H81)</f>
        <v>0.80941782337627388</v>
      </c>
      <c r="I81" s="119">
        <f>IF(RES_hhdet_tes!I81=0,"",RES_hhdet_tes!I81/RES_hhdet_fec!I81)</f>
        <v>0.91192636264237481</v>
      </c>
      <c r="J81" s="119">
        <f>IF(RES_hhdet_tes!J81=0,"",RES_hhdet_tes!J81/RES_hhdet_fec!J81)</f>
        <v>0.92755424988440871</v>
      </c>
      <c r="K81" s="119">
        <f>IF(RES_hhdet_tes!K81=0,"",RES_hhdet_tes!K81/RES_hhdet_fec!K81)</f>
        <v>0.89906624414257541</v>
      </c>
      <c r="L81" s="119">
        <f>IF(RES_hhdet_tes!L81=0,"",RES_hhdet_tes!L81/RES_hhdet_fec!L81)</f>
        <v>1.0422075967929911</v>
      </c>
      <c r="M81" s="119">
        <f>IF(RES_hhdet_tes!M81=0,"",RES_hhdet_tes!M81/RES_hhdet_fec!M81)</f>
        <v>0.96534298367017068</v>
      </c>
      <c r="N81" s="119">
        <f>IF(RES_hhdet_tes!N81=0,"",RES_hhdet_tes!N81/RES_hhdet_fec!N81)</f>
        <v>1.05040677093662</v>
      </c>
      <c r="O81" s="119">
        <f>IF(RES_hhdet_tes!O81=0,"",RES_hhdet_tes!O81/RES_hhdet_fec!O81)</f>
        <v>1.0744008662352205</v>
      </c>
      <c r="P81" s="119">
        <f>IF(RES_hhdet_tes!P81=0,"",RES_hhdet_tes!P81/RES_hhdet_fec!P81)</f>
        <v>1.1086277929563024</v>
      </c>
      <c r="Q81" s="119">
        <f>IF(RES_hhdet_tes!Q81=0,"",RES_hhdet_tes!Q81/RES_hhdet_fec!Q81)</f>
        <v>1.0155296369017475</v>
      </c>
      <c r="R81" s="119">
        <f>IF(RES_hhdet_tes!R81=0,"",RES_hhdet_tes!R81/RES_hhdet_fec!R81)</f>
        <v>1.0674550092469604</v>
      </c>
      <c r="S81" s="119">
        <f>IF(RES_hhdet_tes!S81=0,"",RES_hhdet_tes!S81/RES_hhdet_fec!S81)</f>
        <v>1.0322659126389229</v>
      </c>
      <c r="T81" s="119">
        <f>IF(RES_hhdet_tes!T81=0,"",RES_hhdet_tes!T81/RES_hhdet_fec!T81)</f>
        <v>1.0896597530651873</v>
      </c>
      <c r="U81" s="119">
        <f>IF(RES_hhdet_tes!U81=0,"",RES_hhdet_tes!U81/RES_hhdet_fec!U81)</f>
        <v>1.1017768605060345</v>
      </c>
      <c r="V81" s="119">
        <f>IF(RES_hhdet_tes!V81=0,"",RES_hhdet_tes!V81/RES_hhdet_fec!V81)</f>
        <v>1.1029018907824533</v>
      </c>
      <c r="W81" s="119">
        <f>IF(RES_hhdet_tes!W81=0,"",RES_hhdet_tes!W81/RES_hhdet_fec!W81)</f>
        <v>1.1437885650111419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0.33766714110741652</v>
      </c>
      <c r="C82" s="124">
        <f>IF(RES_hhdet_tes!C82=0,"",RES_hhdet_tes!C82/RES_hhdet_fec!C82)</f>
        <v>0.34729339307728302</v>
      </c>
      <c r="D82" s="124">
        <f>IF(RES_hhdet_tes!D82=0,"",RES_hhdet_tes!D82/RES_hhdet_fec!D82)</f>
        <v>0.35987914849451924</v>
      </c>
      <c r="E82" s="124">
        <f>IF(RES_hhdet_tes!E82=0,"",RES_hhdet_tes!E82/RES_hhdet_fec!E82)</f>
        <v>0.37431136904157952</v>
      </c>
      <c r="F82" s="124">
        <f>IF(RES_hhdet_tes!F82=0,"",RES_hhdet_tes!F82/RES_hhdet_fec!F82)</f>
        <v>0.39354634063612937</v>
      </c>
      <c r="G82" s="124">
        <f>IF(RES_hhdet_tes!G82=0,"",RES_hhdet_tes!G82/RES_hhdet_fec!G82)</f>
        <v>0.41405667426595993</v>
      </c>
      <c r="H82" s="124">
        <f>IF(RES_hhdet_tes!H82=0,"",RES_hhdet_tes!H82/RES_hhdet_fec!H82)</f>
        <v>0.43483309138534093</v>
      </c>
      <c r="I82" s="124">
        <f>IF(RES_hhdet_tes!I82=0,"",RES_hhdet_tes!I82/RES_hhdet_fec!I82)</f>
        <v>0.4554435457887745</v>
      </c>
      <c r="J82" s="124">
        <f>IF(RES_hhdet_tes!J82=0,"",RES_hhdet_tes!J82/RES_hhdet_fec!J82)</f>
        <v>0.47217798404603745</v>
      </c>
      <c r="K82" s="124">
        <f>IF(RES_hhdet_tes!K82=0,"",RES_hhdet_tes!K82/RES_hhdet_fec!K82)</f>
        <v>0.48276093865046199</v>
      </c>
      <c r="L82" s="124">
        <f>IF(RES_hhdet_tes!L82=0,"",RES_hhdet_tes!L82/RES_hhdet_fec!L82)</f>
        <v>0.48833376885469509</v>
      </c>
      <c r="M82" s="124">
        <f>IF(RES_hhdet_tes!M82=0,"",RES_hhdet_tes!M82/RES_hhdet_fec!M82)</f>
        <v>0.49603612126704738</v>
      </c>
      <c r="N82" s="124">
        <f>IF(RES_hhdet_tes!N82=0,"",RES_hhdet_tes!N82/RES_hhdet_fec!N82)</f>
        <v>0.50439787275135373</v>
      </c>
      <c r="O82" s="124">
        <f>IF(RES_hhdet_tes!O82=0,"",RES_hhdet_tes!O82/RES_hhdet_fec!O82)</f>
        <v>0.51317199511587686</v>
      </c>
      <c r="P82" s="124">
        <f>IF(RES_hhdet_tes!P82=0,"",RES_hhdet_tes!P82/RES_hhdet_fec!P82)</f>
        <v>0.51831220900053077</v>
      </c>
      <c r="Q82" s="124">
        <f>IF(RES_hhdet_tes!Q82=0,"",RES_hhdet_tes!Q82/RES_hhdet_fec!Q82)</f>
        <v>0.52765457879478828</v>
      </c>
      <c r="R82" s="124">
        <f>IF(RES_hhdet_tes!R82=0,"",RES_hhdet_tes!R82/RES_hhdet_fec!R82)</f>
        <v>0.53716725751613881</v>
      </c>
      <c r="S82" s="124">
        <f>IF(RES_hhdet_tes!S82=0,"",RES_hhdet_tes!S82/RES_hhdet_fec!S82)</f>
        <v>0.54758609844774975</v>
      </c>
      <c r="T82" s="124">
        <f>IF(RES_hhdet_tes!T82=0,"",RES_hhdet_tes!T82/RES_hhdet_fec!T82)</f>
        <v>0.55483336118511772</v>
      </c>
      <c r="U82" s="124">
        <f>IF(RES_hhdet_tes!U82=0,"",RES_hhdet_tes!U82/RES_hhdet_fec!U82)</f>
        <v>0.56092289436134657</v>
      </c>
      <c r="V82" s="124">
        <f>IF(RES_hhdet_tes!V82=0,"",RES_hhdet_tes!V82/RES_hhdet_fec!V82)</f>
        <v>0.5682455559332793</v>
      </c>
      <c r="W82" s="124">
        <f>IF(RES_hhdet_tes!W82=0,"",RES_hhdet_tes!W82/RES_hhdet_fec!W82)</f>
        <v>0.5778734501005548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0.33688133193019754</v>
      </c>
      <c r="C83" s="111">
        <f>IF(RES_hhdet_tes!C83=0,"",RES_hhdet_tes!C83/RES_hhdet_fec!C83)</f>
        <v>0.34635397381629579</v>
      </c>
      <c r="D83" s="111">
        <f>IF(RES_hhdet_tes!D83=0,"",RES_hhdet_tes!D83/RES_hhdet_fec!D83)</f>
        <v>0.35885019422475872</v>
      </c>
      <c r="E83" s="111">
        <f>IF(RES_hhdet_tes!E83=0,"",RES_hhdet_tes!E83/RES_hhdet_fec!E83)</f>
        <v>0.37332409070605699</v>
      </c>
      <c r="F83" s="111">
        <f>IF(RES_hhdet_tes!F83=0,"",RES_hhdet_tes!F83/RES_hhdet_fec!F83)</f>
        <v>0.39245323230841678</v>
      </c>
      <c r="G83" s="111">
        <f>IF(RES_hhdet_tes!G83=0,"",RES_hhdet_tes!G83/RES_hhdet_fec!G83)</f>
        <v>0.41296508862833958</v>
      </c>
      <c r="H83" s="111">
        <f>IF(RES_hhdet_tes!H83=0,"",RES_hhdet_tes!H83/RES_hhdet_fec!H83)</f>
        <v>0.4338395984348184</v>
      </c>
      <c r="I83" s="111">
        <f>IF(RES_hhdet_tes!I83=0,"",RES_hhdet_tes!I83/RES_hhdet_fec!I83)</f>
        <v>0.45454898414148154</v>
      </c>
      <c r="J83" s="111">
        <f>IF(RES_hhdet_tes!J83=0,"",RES_hhdet_tes!J83/RES_hhdet_fec!J83)</f>
        <v>0.47133891034307607</v>
      </c>
      <c r="K83" s="111">
        <f>IF(RES_hhdet_tes!K83=0,"",RES_hhdet_tes!K83/RES_hhdet_fec!K83)</f>
        <v>0.48187560753651248</v>
      </c>
      <c r="L83" s="111">
        <f>IF(RES_hhdet_tes!L83=0,"",RES_hhdet_tes!L83/RES_hhdet_fec!L83)</f>
        <v>0.48748500821369278</v>
      </c>
      <c r="M83" s="111">
        <f>IF(RES_hhdet_tes!M83=0,"",RES_hhdet_tes!M83/RES_hhdet_fec!M83)</f>
        <v>0.49506722931953673</v>
      </c>
      <c r="N83" s="111">
        <f>IF(RES_hhdet_tes!N83=0,"",RES_hhdet_tes!N83/RES_hhdet_fec!N83)</f>
        <v>0.50364721750258679</v>
      </c>
      <c r="O83" s="111">
        <f>IF(RES_hhdet_tes!O83=0,"",RES_hhdet_tes!O83/RES_hhdet_fec!O83)</f>
        <v>0.51229754095920166</v>
      </c>
      <c r="P83" s="111">
        <f>IF(RES_hhdet_tes!P83=0,"",RES_hhdet_tes!P83/RES_hhdet_fec!P83)</f>
        <v>0.51719457438002847</v>
      </c>
      <c r="Q83" s="111">
        <f>IF(RES_hhdet_tes!Q83=0,"",RES_hhdet_tes!Q83/RES_hhdet_fec!Q83)</f>
        <v>0.52664644812694617</v>
      </c>
      <c r="R83" s="111">
        <f>IF(RES_hhdet_tes!R83=0,"",RES_hhdet_tes!R83/RES_hhdet_fec!R83)</f>
        <v>0.53616758371181228</v>
      </c>
      <c r="S83" s="111">
        <f>IF(RES_hhdet_tes!S83=0,"",RES_hhdet_tes!S83/RES_hhdet_fec!S83)</f>
        <v>0.54648087009638568</v>
      </c>
      <c r="T83" s="111">
        <f>IF(RES_hhdet_tes!T83=0,"",RES_hhdet_tes!T83/RES_hhdet_fec!T83)</f>
        <v>0.5538489828947899</v>
      </c>
      <c r="U83" s="111">
        <f>IF(RES_hhdet_tes!U83=0,"",RES_hhdet_tes!U83/RES_hhdet_fec!U83)</f>
        <v>0.55994430711807153</v>
      </c>
      <c r="V83" s="111">
        <f>IF(RES_hhdet_tes!V83=0,"",RES_hhdet_tes!V83/RES_hhdet_fec!V83)</f>
        <v>0.56727264300058555</v>
      </c>
      <c r="W83" s="111">
        <f>IF(RES_hhdet_tes!W83=0,"",RES_hhdet_tes!W83/RES_hhdet_fec!W83)</f>
        <v>0.57690695644159062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1.8018528038532917</v>
      </c>
      <c r="C85" s="124">
        <f>IF(RES_hhdet_tes!C85=0,"",RES_hhdet_tes!C85/RES_hhdet_fec!C85)</f>
        <v>1.9043044556992466</v>
      </c>
      <c r="D85" s="124">
        <f>IF(RES_hhdet_tes!D85=0,"",RES_hhdet_tes!D85/RES_hhdet_fec!D85)</f>
        <v>2.0259046365181304</v>
      </c>
      <c r="E85" s="124">
        <f>IF(RES_hhdet_tes!E85=0,"",RES_hhdet_tes!E85/RES_hhdet_fec!E85)</f>
        <v>2.2510436444153896</v>
      </c>
      <c r="F85" s="124">
        <f>IF(RES_hhdet_tes!F85=0,"",RES_hhdet_tes!F85/RES_hhdet_fec!F85)</f>
        <v>2.4685442423974862</v>
      </c>
      <c r="G85" s="124">
        <f>IF(RES_hhdet_tes!G85=0,"",RES_hhdet_tes!G85/RES_hhdet_fec!G85)</f>
        <v>2.6651682528066734</v>
      </c>
      <c r="H85" s="124">
        <f>IF(RES_hhdet_tes!H85=0,"",RES_hhdet_tes!H85/RES_hhdet_fec!H85)</f>
        <v>2.8076611696102516</v>
      </c>
      <c r="I85" s="124">
        <f>IF(RES_hhdet_tes!I85=0,"",RES_hhdet_tes!I85/RES_hhdet_fec!I85)</f>
        <v>2.9098680959095629</v>
      </c>
      <c r="J85" s="124">
        <f>IF(RES_hhdet_tes!J85=0,"",RES_hhdet_tes!J85/RES_hhdet_fec!J85)</f>
        <v>2.9800004052815328</v>
      </c>
      <c r="K85" s="124">
        <f>IF(RES_hhdet_tes!K85=0,"",RES_hhdet_tes!K85/RES_hhdet_fec!K85)</f>
        <v>3.0435303580668744</v>
      </c>
      <c r="L85" s="124">
        <f>IF(RES_hhdet_tes!L85=0,"",RES_hhdet_tes!L85/RES_hhdet_fec!L85)</f>
        <v>3.0944212881596038</v>
      </c>
      <c r="M85" s="124">
        <f>IF(RES_hhdet_tes!M85=0,"",RES_hhdet_tes!M85/RES_hhdet_fec!M85)</f>
        <v>3.1507375873011441</v>
      </c>
      <c r="N85" s="124">
        <f>IF(RES_hhdet_tes!N85=0,"",RES_hhdet_tes!N85/RES_hhdet_fec!N85)</f>
        <v>3.2335938525248782</v>
      </c>
      <c r="O85" s="124">
        <f>IF(RES_hhdet_tes!O85=0,"",RES_hhdet_tes!O85/RES_hhdet_fec!O85)</f>
        <v>3.3304256689208018</v>
      </c>
      <c r="P85" s="124">
        <f>IF(RES_hhdet_tes!P85=0,"",RES_hhdet_tes!P85/RES_hhdet_fec!P85)</f>
        <v>3.4308227854650735</v>
      </c>
      <c r="Q85" s="124">
        <f>IF(RES_hhdet_tes!Q85=0,"",RES_hhdet_tes!Q85/RES_hhdet_fec!Q85)</f>
        <v>3.5858748514082883</v>
      </c>
      <c r="R85" s="124">
        <f>IF(RES_hhdet_tes!R85=0,"",RES_hhdet_tes!R85/RES_hhdet_fec!R85)</f>
        <v>3.7815444515142156</v>
      </c>
      <c r="S85" s="124">
        <f>IF(RES_hhdet_tes!S85=0,"",RES_hhdet_tes!S85/RES_hhdet_fec!S85)</f>
        <v>3.9417565183547856</v>
      </c>
      <c r="T85" s="124">
        <f>IF(RES_hhdet_tes!T85=0,"",RES_hhdet_tes!T85/RES_hhdet_fec!T85)</f>
        <v>4.0481610439221978</v>
      </c>
      <c r="U85" s="124">
        <f>IF(RES_hhdet_tes!U85=0,"",RES_hhdet_tes!U85/RES_hhdet_fec!U85)</f>
        <v>4.1321855003888164</v>
      </c>
      <c r="V85" s="124">
        <f>IF(RES_hhdet_tes!V85=0,"",RES_hhdet_tes!V85/RES_hhdet_fec!V85)</f>
        <v>4.2186369644615285</v>
      </c>
      <c r="W85" s="124">
        <f>IF(RES_hhdet_tes!W85=0,"",RES_hhdet_tes!W85/RES_hhdet_fec!W85)</f>
        <v>4.2922559237357216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1.8018528038532917</v>
      </c>
      <c r="C86" s="111">
        <f>IF(RES_hhdet_tes!C86=0,"",RES_hhdet_tes!C86/RES_hhdet_fec!C86)</f>
        <v>1.9043044556992466</v>
      </c>
      <c r="D86" s="111">
        <f>IF(RES_hhdet_tes!D86=0,"",RES_hhdet_tes!D86/RES_hhdet_fec!D86)</f>
        <v>2.0259046365181304</v>
      </c>
      <c r="E86" s="111">
        <f>IF(RES_hhdet_tes!E86=0,"",RES_hhdet_tes!E86/RES_hhdet_fec!E86)</f>
        <v>2.2510436444153896</v>
      </c>
      <c r="F86" s="111">
        <f>IF(RES_hhdet_tes!F86=0,"",RES_hhdet_tes!F86/RES_hhdet_fec!F86)</f>
        <v>2.4685442423974862</v>
      </c>
      <c r="G86" s="111">
        <f>IF(RES_hhdet_tes!G86=0,"",RES_hhdet_tes!G86/RES_hhdet_fec!G86)</f>
        <v>2.6651682528066734</v>
      </c>
      <c r="H86" s="111">
        <f>IF(RES_hhdet_tes!H86=0,"",RES_hhdet_tes!H86/RES_hhdet_fec!H86)</f>
        <v>2.8076611696102516</v>
      </c>
      <c r="I86" s="111">
        <f>IF(RES_hhdet_tes!I86=0,"",RES_hhdet_tes!I86/RES_hhdet_fec!I86)</f>
        <v>2.9098680959095629</v>
      </c>
      <c r="J86" s="111">
        <f>IF(RES_hhdet_tes!J86=0,"",RES_hhdet_tes!J86/RES_hhdet_fec!J86)</f>
        <v>2.9800004052815328</v>
      </c>
      <c r="K86" s="111">
        <f>IF(RES_hhdet_tes!K86=0,"",RES_hhdet_tes!K86/RES_hhdet_fec!K86)</f>
        <v>3.0435303580668744</v>
      </c>
      <c r="L86" s="111">
        <f>IF(RES_hhdet_tes!L86=0,"",RES_hhdet_tes!L86/RES_hhdet_fec!L86)</f>
        <v>3.0944212881596038</v>
      </c>
      <c r="M86" s="111">
        <f>IF(RES_hhdet_tes!M86=0,"",RES_hhdet_tes!M86/RES_hhdet_fec!M86)</f>
        <v>3.1507375873011441</v>
      </c>
      <c r="N86" s="111">
        <f>IF(RES_hhdet_tes!N86=0,"",RES_hhdet_tes!N86/RES_hhdet_fec!N86)</f>
        <v>3.2335938525248782</v>
      </c>
      <c r="O86" s="111">
        <f>IF(RES_hhdet_tes!O86=0,"",RES_hhdet_tes!O86/RES_hhdet_fec!O86)</f>
        <v>3.3304256689208018</v>
      </c>
      <c r="P86" s="111">
        <f>IF(RES_hhdet_tes!P86=0,"",RES_hhdet_tes!P86/RES_hhdet_fec!P86)</f>
        <v>3.4308227854650735</v>
      </c>
      <c r="Q86" s="111">
        <f>IF(RES_hhdet_tes!Q86=0,"",RES_hhdet_tes!Q86/RES_hhdet_fec!Q86)</f>
        <v>3.5858748514082883</v>
      </c>
      <c r="R86" s="111">
        <f>IF(RES_hhdet_tes!R86=0,"",RES_hhdet_tes!R86/RES_hhdet_fec!R86)</f>
        <v>3.7815444515142156</v>
      </c>
      <c r="S86" s="111">
        <f>IF(RES_hhdet_tes!S86=0,"",RES_hhdet_tes!S86/RES_hhdet_fec!S86)</f>
        <v>3.9417565183547856</v>
      </c>
      <c r="T86" s="111">
        <f>IF(RES_hhdet_tes!T86=0,"",RES_hhdet_tes!T86/RES_hhdet_fec!T86)</f>
        <v>4.0481610439221978</v>
      </c>
      <c r="U86" s="111">
        <f>IF(RES_hhdet_tes!U86=0,"",RES_hhdet_tes!U86/RES_hhdet_fec!U86)</f>
        <v>4.1321855003888164</v>
      </c>
      <c r="V86" s="111">
        <f>IF(RES_hhdet_tes!V86=0,"",RES_hhdet_tes!V86/RES_hhdet_fec!V86)</f>
        <v>4.2186369644615285</v>
      </c>
      <c r="W86" s="111">
        <f>IF(RES_hhdet_tes!W86=0,"",RES_hhdet_tes!W86/RES_hhdet_fec!W86)</f>
        <v>4.2922559237357216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0.79481005650723036</v>
      </c>
      <c r="C87" s="124">
        <f>IF(RES_hhdet_tes!C87=0,"",RES_hhdet_tes!C87/RES_hhdet_fec!C87)</f>
        <v>0.80494450546709406</v>
      </c>
      <c r="D87" s="124">
        <f>IF(RES_hhdet_tes!D87=0,"",RES_hhdet_tes!D87/RES_hhdet_fec!D87)</f>
        <v>0.77151366699816415</v>
      </c>
      <c r="E87" s="124">
        <f>IF(RES_hhdet_tes!E87=0,"",RES_hhdet_tes!E87/RES_hhdet_fec!E87)</f>
        <v>0.74895272870003926</v>
      </c>
      <c r="F87" s="124">
        <f>IF(RES_hhdet_tes!F87=0,"",RES_hhdet_tes!F87/RES_hhdet_fec!F87)</f>
        <v>0.76340408819746286</v>
      </c>
      <c r="G87" s="124">
        <f>IF(RES_hhdet_tes!G87=0,"",RES_hhdet_tes!G87/RES_hhdet_fec!G87)</f>
        <v>0.74041544089504008</v>
      </c>
      <c r="H87" s="124">
        <f>IF(RES_hhdet_tes!H87=0,"",RES_hhdet_tes!H87/RES_hhdet_fec!H87)</f>
        <v>0.7541369380428844</v>
      </c>
      <c r="I87" s="124">
        <f>IF(RES_hhdet_tes!I87=0,"",RES_hhdet_tes!I87/RES_hhdet_fec!I87)</f>
        <v>0.78863147360147956</v>
      </c>
      <c r="J87" s="124">
        <f>IF(RES_hhdet_tes!J87=0,"",RES_hhdet_tes!J87/RES_hhdet_fec!J87)</f>
        <v>0.79550820791885479</v>
      </c>
      <c r="K87" s="124">
        <f>IF(RES_hhdet_tes!K87=0,"",RES_hhdet_tes!K87/RES_hhdet_fec!K87)</f>
        <v>0.79747869612496491</v>
      </c>
      <c r="L87" s="124">
        <f>IF(RES_hhdet_tes!L87=0,"",RES_hhdet_tes!L87/RES_hhdet_fec!L87)</f>
        <v>0.81386265980150418</v>
      </c>
      <c r="M87" s="124">
        <f>IF(RES_hhdet_tes!M87=0,"",RES_hhdet_tes!M87/RES_hhdet_fec!M87)</f>
        <v>0.8152302931857347</v>
      </c>
      <c r="N87" s="124">
        <f>IF(RES_hhdet_tes!N87=0,"",RES_hhdet_tes!N87/RES_hhdet_fec!N87)</f>
        <v>0.85148671946071164</v>
      </c>
      <c r="O87" s="124">
        <f>IF(RES_hhdet_tes!O87=0,"",RES_hhdet_tes!O87/RES_hhdet_fec!O87)</f>
        <v>0.91526809421368849</v>
      </c>
      <c r="P87" s="124">
        <f>IF(RES_hhdet_tes!P87=0,"",RES_hhdet_tes!P87/RES_hhdet_fec!P87)</f>
        <v>0.9261939557887312</v>
      </c>
      <c r="Q87" s="124">
        <f>IF(RES_hhdet_tes!Q87=0,"",RES_hhdet_tes!Q87/RES_hhdet_fec!Q87)</f>
        <v>0.91274421620241963</v>
      </c>
      <c r="R87" s="124">
        <f>IF(RES_hhdet_tes!R87=0,"",RES_hhdet_tes!R87/RES_hhdet_fec!R87)</f>
        <v>0.90786529575404917</v>
      </c>
      <c r="S87" s="124">
        <f>IF(RES_hhdet_tes!S87=0,"",RES_hhdet_tes!S87/RES_hhdet_fec!S87)</f>
        <v>0.8913442637932949</v>
      </c>
      <c r="T87" s="124">
        <f>IF(RES_hhdet_tes!T87=0,"",RES_hhdet_tes!T87/RES_hhdet_fec!T87)</f>
        <v>0.90955946703561064</v>
      </c>
      <c r="U87" s="124">
        <f>IF(RES_hhdet_tes!U87=0,"",RES_hhdet_tes!U87/RES_hhdet_fec!U87)</f>
        <v>0.92326555361694351</v>
      </c>
      <c r="V87" s="124">
        <f>IF(RES_hhdet_tes!V87=0,"",RES_hhdet_tes!V87/RES_hhdet_fec!V87)</f>
        <v>0.9206131373337183</v>
      </c>
      <c r="W87" s="124">
        <f>IF(RES_hhdet_tes!W87=0,"",RES_hhdet_tes!W87/RES_hhdet_fec!W87)</f>
        <v>0.92188246812079988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0.45331481591228295</v>
      </c>
      <c r="C88" s="111">
        <f>IF(RES_hhdet_tes!C88=0,"",RES_hhdet_tes!C88/RES_hhdet_fec!C88)</f>
        <v>0.46378470588374732</v>
      </c>
      <c r="D88" s="111">
        <f>IF(RES_hhdet_tes!D88=0,"",RES_hhdet_tes!D88/RES_hhdet_fec!D88)</f>
        <v>0.49097973457804389</v>
      </c>
      <c r="E88" s="111">
        <f>IF(RES_hhdet_tes!E88=0,"",RES_hhdet_tes!E88/RES_hhdet_fec!E88)</f>
        <v>0.51436324633516151</v>
      </c>
      <c r="F88" s="111">
        <f>IF(RES_hhdet_tes!F88=0,"",RES_hhdet_tes!F88/RES_hhdet_fec!F88)</f>
        <v>0.54099931142752611</v>
      </c>
      <c r="G88" s="111">
        <f>IF(RES_hhdet_tes!G88=0,"",RES_hhdet_tes!G88/RES_hhdet_fec!G88)</f>
        <v>0.5662870410683426</v>
      </c>
      <c r="H88" s="111">
        <f>IF(RES_hhdet_tes!H88=0,"",RES_hhdet_tes!H88/RES_hhdet_fec!H88)</f>
        <v>0.58846828509339533</v>
      </c>
      <c r="I88" s="111">
        <f>IF(RES_hhdet_tes!I88=0,"",RES_hhdet_tes!I88/RES_hhdet_fec!I88)</f>
        <v>0.60780530479061479</v>
      </c>
      <c r="J88" s="111">
        <f>IF(RES_hhdet_tes!J88=0,"",RES_hhdet_tes!J88/RES_hhdet_fec!J88)</f>
        <v>0.62336056834277753</v>
      </c>
      <c r="K88" s="111">
        <f>IF(RES_hhdet_tes!K88=0,"",RES_hhdet_tes!K88/RES_hhdet_fec!K88)</f>
        <v>0.6327988404612408</v>
      </c>
      <c r="L88" s="111">
        <f>IF(RES_hhdet_tes!L88=0,"",RES_hhdet_tes!L88/RES_hhdet_fec!L88)</f>
        <v>0.6383683476137727</v>
      </c>
      <c r="M88" s="111">
        <f>IF(RES_hhdet_tes!M88=0,"",RES_hhdet_tes!M88/RES_hhdet_fec!M88)</f>
        <v>0.64466766773834427</v>
      </c>
      <c r="N88" s="111">
        <f>IF(RES_hhdet_tes!N88=0,"",RES_hhdet_tes!N88/RES_hhdet_fec!N88)</f>
        <v>0.65362775529282668</v>
      </c>
      <c r="O88" s="111">
        <f>IF(RES_hhdet_tes!O88=0,"",RES_hhdet_tes!O88/RES_hhdet_fec!O88)</f>
        <v>0.65724011672530591</v>
      </c>
      <c r="P88" s="111">
        <f>IF(RES_hhdet_tes!P88=0,"",RES_hhdet_tes!P88/RES_hhdet_fec!P88)</f>
        <v>0.65741429149878416</v>
      </c>
      <c r="Q88" s="111">
        <f>IF(RES_hhdet_tes!Q88=0,"",RES_hhdet_tes!Q88/RES_hhdet_fec!Q88)</f>
        <v>0.66622417435186387</v>
      </c>
      <c r="R88" s="111">
        <f>IF(RES_hhdet_tes!R88=0,"",RES_hhdet_tes!R88/RES_hhdet_fec!R88)</f>
        <v>0.67153809180416424</v>
      </c>
      <c r="S88" s="111">
        <f>IF(RES_hhdet_tes!S88=0,"",RES_hhdet_tes!S88/RES_hhdet_fec!S88)</f>
        <v>0.68157628846780249</v>
      </c>
      <c r="T88" s="111">
        <f>IF(RES_hhdet_tes!T88=0,"",RES_hhdet_tes!T88/RES_hhdet_fec!T88)</f>
        <v>0.69520942211798298</v>
      </c>
      <c r="U88" s="111">
        <f>IF(RES_hhdet_tes!U88=0,"",RES_hhdet_tes!U88/RES_hhdet_fec!U88)</f>
        <v>0.70682074644723381</v>
      </c>
      <c r="V88" s="111">
        <f>IF(RES_hhdet_tes!V88=0,"",RES_hhdet_tes!V88/RES_hhdet_fec!V88)</f>
        <v>0.72161975082073981</v>
      </c>
      <c r="W88" s="111">
        <f>IF(RES_hhdet_tes!W88=0,"",RES_hhdet_tes!W88/RES_hhdet_fec!W88)</f>
        <v>0.73945613738163862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0.93380421886584197</v>
      </c>
      <c r="C89" s="111">
        <f>IF(RES_hhdet_tes!C89=0,"",RES_hhdet_tes!C89/RES_hhdet_fec!C89)</f>
        <v>0.87138832834039448</v>
      </c>
      <c r="D89" s="111">
        <f>IF(RES_hhdet_tes!D89=0,"",RES_hhdet_tes!D89/RES_hhdet_fec!D89)</f>
        <v>0.8083714953437936</v>
      </c>
      <c r="E89" s="111">
        <f>IF(RES_hhdet_tes!E89=0,"",RES_hhdet_tes!E89/RES_hhdet_fec!E89)</f>
        <v>0.78021116920521572</v>
      </c>
      <c r="F89" s="111">
        <f>IF(RES_hhdet_tes!F89=0,"",RES_hhdet_tes!F89/RES_hhdet_fec!F89)</f>
        <v>0.98160639812417183</v>
      </c>
      <c r="G89" s="111">
        <f>IF(RES_hhdet_tes!G89=0,"",RES_hhdet_tes!G89/RES_hhdet_fec!G89)</f>
        <v>0.81501918347174573</v>
      </c>
      <c r="H89" s="111">
        <f>IF(RES_hhdet_tes!H89=0,"",RES_hhdet_tes!H89/RES_hhdet_fec!H89)</f>
        <v>0.99235564306812485</v>
      </c>
      <c r="I89" s="111">
        <f>IF(RES_hhdet_tes!I89=0,"",RES_hhdet_tes!I89/RES_hhdet_fec!I89)</f>
        <v>0.95618433090652166</v>
      </c>
      <c r="J89" s="111">
        <f>IF(RES_hhdet_tes!J89=0,"",RES_hhdet_tes!J89/RES_hhdet_fec!J89)</f>
        <v>0.90107437870822615</v>
      </c>
      <c r="K89" s="111">
        <f>IF(RES_hhdet_tes!K89=0,"",RES_hhdet_tes!K89/RES_hhdet_fec!K89)</f>
        <v>0.89054370227034241</v>
      </c>
      <c r="L89" s="111">
        <f>IF(RES_hhdet_tes!L89=0,"",RES_hhdet_tes!L89/RES_hhdet_fec!L89)</f>
        <v>0.9193886610278722</v>
      </c>
      <c r="M89" s="111">
        <f>IF(RES_hhdet_tes!M89=0,"",RES_hhdet_tes!M89/RES_hhdet_fec!M89)</f>
        <v>0.92000027087010483</v>
      </c>
      <c r="N89" s="111">
        <f>IF(RES_hhdet_tes!N89=0,"",RES_hhdet_tes!N89/RES_hhdet_fec!N89)</f>
        <v>0.94617757412073367</v>
      </c>
      <c r="O89" s="111">
        <f>IF(RES_hhdet_tes!O89=0,"",RES_hhdet_tes!O89/RES_hhdet_fec!O89)</f>
        <v>0.96456460058155613</v>
      </c>
      <c r="P89" s="111">
        <f>IF(RES_hhdet_tes!P89=0,"",RES_hhdet_tes!P89/RES_hhdet_fec!P89)</f>
        <v>0.98313329129256222</v>
      </c>
      <c r="Q89" s="111">
        <f>IF(RES_hhdet_tes!Q89=0,"",RES_hhdet_tes!Q89/RES_hhdet_fec!Q89)</f>
        <v>0.91601098837211614</v>
      </c>
      <c r="R89" s="111">
        <f>IF(RES_hhdet_tes!R89=0,"",RES_hhdet_tes!R89/RES_hhdet_fec!R89)</f>
        <v>0.88833627037555007</v>
      </c>
      <c r="S89" s="111">
        <f>IF(RES_hhdet_tes!S89=0,"",RES_hhdet_tes!S89/RES_hhdet_fec!S89)</f>
        <v>0.85935120702023393</v>
      </c>
      <c r="T89" s="111">
        <f>IF(RES_hhdet_tes!T89=0,"",RES_hhdet_tes!T89/RES_hhdet_fec!T89)</f>
        <v>0.88077640576223193</v>
      </c>
      <c r="U89" s="111">
        <f>IF(RES_hhdet_tes!U89=0,"",RES_hhdet_tes!U89/RES_hhdet_fec!U89)</f>
        <v>0.90004178025035153</v>
      </c>
      <c r="V89" s="111">
        <f>IF(RES_hhdet_tes!V89=0,"",RES_hhdet_tes!V89/RES_hhdet_fec!V89)</f>
        <v>0.89211327604258694</v>
      </c>
      <c r="W89" s="111">
        <f>IF(RES_hhdet_tes!W89=0,"",RES_hhdet_tes!W89/RES_hhdet_fec!W89)</f>
        <v>0.90587422891470204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0.45331481591228301</v>
      </c>
      <c r="C90" s="112">
        <f>IF(RES_hhdet_tes!C90=0,"",RES_hhdet_tes!C90/RES_hhdet_fec!C90)</f>
        <v>0.48722882620122493</v>
      </c>
      <c r="D90" s="112">
        <f>IF(RES_hhdet_tes!D90=0,"",RES_hhdet_tes!D90/RES_hhdet_fec!D90)</f>
        <v>0.48722882620122487</v>
      </c>
      <c r="E90" s="112">
        <f>IF(RES_hhdet_tes!E90=0,"",RES_hhdet_tes!E90/RES_hhdet_fec!E90)</f>
        <v>0.48722882620122493</v>
      </c>
      <c r="F90" s="112">
        <f>IF(RES_hhdet_tes!F90=0,"",RES_hhdet_tes!F90/RES_hhdet_fec!F90)</f>
        <v>0.50616269539882464</v>
      </c>
      <c r="G90" s="112">
        <f>IF(RES_hhdet_tes!G90=0,"",RES_hhdet_tes!G90/RES_hhdet_fec!G90)</f>
        <v>0.53915191288870079</v>
      </c>
      <c r="H90" s="112">
        <f>IF(RES_hhdet_tes!H90=0,"",RES_hhdet_tes!H90/RES_hhdet_fec!H90)</f>
        <v>0.53915191288870068</v>
      </c>
      <c r="I90" s="112">
        <f>IF(RES_hhdet_tes!I90=0,"",RES_hhdet_tes!I90/RES_hhdet_fec!I90)</f>
        <v>0.59421727198194318</v>
      </c>
      <c r="J90" s="112">
        <f>IF(RES_hhdet_tes!J90=0,"",RES_hhdet_tes!J90/RES_hhdet_fec!J90)</f>
        <v>0.61838564459865364</v>
      </c>
      <c r="K90" s="112">
        <f>IF(RES_hhdet_tes!K90=0,"",RES_hhdet_tes!K90/RES_hhdet_fec!K90)</f>
        <v>0.63578059598745529</v>
      </c>
      <c r="L90" s="112">
        <f>IF(RES_hhdet_tes!L90=0,"",RES_hhdet_tes!L90/RES_hhdet_fec!L90)</f>
        <v>0.65044895065846109</v>
      </c>
      <c r="M90" s="112">
        <f>IF(RES_hhdet_tes!M90=0,"",RES_hhdet_tes!M90/RES_hhdet_fec!M90)</f>
        <v>0.65044895065846109</v>
      </c>
      <c r="N90" s="112">
        <f>IF(RES_hhdet_tes!N90=0,"",RES_hhdet_tes!N90/RES_hhdet_fec!N90)</f>
        <v>0.66746278296109296</v>
      </c>
      <c r="O90" s="112">
        <f>IF(RES_hhdet_tes!O90=0,"",RES_hhdet_tes!O90/RES_hhdet_fec!O90)</f>
        <v>0.69914244211926446</v>
      </c>
      <c r="P90" s="112">
        <f>IF(RES_hhdet_tes!P90=0,"",RES_hhdet_tes!P90/RES_hhdet_fec!P90)</f>
        <v>0.70054296839700247</v>
      </c>
      <c r="Q90" s="112">
        <f>IF(RES_hhdet_tes!Q90=0,"",RES_hhdet_tes!Q90/RES_hhdet_fec!Q90)</f>
        <v>0.70054296839700259</v>
      </c>
      <c r="R90" s="112">
        <f>IF(RES_hhdet_tes!R90=0,"",RES_hhdet_tes!R90/RES_hhdet_fec!R90)</f>
        <v>0.70054296839700225</v>
      </c>
      <c r="S90" s="112">
        <f>IF(RES_hhdet_tes!S90=0,"",RES_hhdet_tes!S90/RES_hhdet_fec!S90)</f>
        <v>0.7010108091039513</v>
      </c>
      <c r="T90" s="112">
        <f>IF(RES_hhdet_tes!T90=0,"",RES_hhdet_tes!T90/RES_hhdet_fec!T90)</f>
        <v>0.70162975782720782</v>
      </c>
      <c r="U90" s="112">
        <f>IF(RES_hhdet_tes!U90=0,"",RES_hhdet_tes!U90/RES_hhdet_fec!U90)</f>
        <v>0.7016297578272076</v>
      </c>
      <c r="V90" s="112">
        <f>IF(RES_hhdet_tes!V90=0,"",RES_hhdet_tes!V90/RES_hhdet_fec!V90)</f>
        <v>0.70214740534902242</v>
      </c>
      <c r="W90" s="112">
        <f>IF(RES_hhdet_tes!W90=0,"",RES_hhdet_tes!W90/RES_hhdet_fec!W90)</f>
        <v>0.70329959470927772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0.41475282592618085</v>
      </c>
      <c r="C92" s="112">
        <f>IF(RES_hhdet_tes!C92=0,"",RES_hhdet_tes!C92/RES_hhdet_fec!C92)</f>
        <v>0.41726203623472868</v>
      </c>
      <c r="D92" s="112">
        <f>IF(RES_hhdet_tes!D92=0,"",RES_hhdet_tes!D92/RES_hhdet_fec!D92)</f>
        <v>0.41965471109172514</v>
      </c>
      <c r="E92" s="112">
        <f>IF(RES_hhdet_tes!E92=0,"",RES_hhdet_tes!E92/RES_hhdet_fec!E92)</f>
        <v>0.42274956539403391</v>
      </c>
      <c r="F92" s="112">
        <f>IF(RES_hhdet_tes!F92=0,"",RES_hhdet_tes!F92/RES_hhdet_fec!F92)</f>
        <v>0.42673485576279735</v>
      </c>
      <c r="G92" s="112">
        <f>IF(RES_hhdet_tes!G92=0,"",RES_hhdet_tes!G92/RES_hhdet_fec!G92)</f>
        <v>0.43165003745326219</v>
      </c>
      <c r="H92" s="112">
        <f>IF(RES_hhdet_tes!H92=0,"",RES_hhdet_tes!H92/RES_hhdet_fec!H92)</f>
        <v>0.43745631602063212</v>
      </c>
      <c r="I92" s="112">
        <f>IF(RES_hhdet_tes!I92=0,"",RES_hhdet_tes!I92/RES_hhdet_fec!I92)</f>
        <v>0.43994963549293914</v>
      </c>
      <c r="J92" s="112">
        <f>IF(RES_hhdet_tes!J92=0,"",RES_hhdet_tes!J92/RES_hhdet_fec!J92)</f>
        <v>0.44230555449973685</v>
      </c>
      <c r="K92" s="112">
        <f>IF(RES_hhdet_tes!K92=0,"",RES_hhdet_tes!K92/RES_hhdet_fec!K92)</f>
        <v>0.44485090059740395</v>
      </c>
      <c r="L92" s="112">
        <f>IF(RES_hhdet_tes!L92=0,"",RES_hhdet_tes!L92/RES_hhdet_fec!L92)</f>
        <v>0.44687004231188521</v>
      </c>
      <c r="M92" s="112">
        <f>IF(RES_hhdet_tes!M92=0,"",RES_hhdet_tes!M92/RES_hhdet_fec!M92)</f>
        <v>0.45107890008592211</v>
      </c>
      <c r="N92" s="112">
        <f>IF(RES_hhdet_tes!N92=0,"",RES_hhdet_tes!N92/RES_hhdet_fec!N92)</f>
        <v>0.45977658044064407</v>
      </c>
      <c r="O92" s="112">
        <f>IF(RES_hhdet_tes!O92=0,"",RES_hhdet_tes!O92/RES_hhdet_fec!O92)</f>
        <v>0.46723393409219138</v>
      </c>
      <c r="P92" s="112">
        <f>IF(RES_hhdet_tes!P92=0,"",RES_hhdet_tes!P92/RES_hhdet_fec!P92)</f>
        <v>0.47206404421052811</v>
      </c>
      <c r="Q92" s="112">
        <f>IF(RES_hhdet_tes!Q92=0,"",RES_hhdet_tes!Q92/RES_hhdet_fec!Q92)</f>
        <v>0.52236399068555917</v>
      </c>
      <c r="R92" s="112">
        <f>IF(RES_hhdet_tes!R92=0,"",RES_hhdet_tes!R92/RES_hhdet_fec!R92)</f>
        <v>0.54652909380527526</v>
      </c>
      <c r="S92" s="112">
        <f>IF(RES_hhdet_tes!S92=0,"",RES_hhdet_tes!S92/RES_hhdet_fec!S92)</f>
        <v>0.56781814041178369</v>
      </c>
      <c r="T92" s="112">
        <f>IF(RES_hhdet_tes!T92=0,"",RES_hhdet_tes!T92/RES_hhdet_fec!T92)</f>
        <v>0.58246382139101927</v>
      </c>
      <c r="U92" s="112">
        <f>IF(RES_hhdet_tes!U92=0,"",RES_hhdet_tes!U92/RES_hhdet_fec!U92)</f>
        <v>0.60063738408928313</v>
      </c>
      <c r="V92" s="112">
        <f>IF(RES_hhdet_tes!V92=0,"",RES_hhdet_tes!V92/RES_hhdet_fec!V92)</f>
        <v>0.61700436828302585</v>
      </c>
      <c r="W92" s="112">
        <f>IF(RES_hhdet_tes!W92=0,"",RES_hhdet_tes!W92/RES_hhdet_fec!W92)</f>
        <v>0.62631047041397736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0.83686748086296459</v>
      </c>
      <c r="C93" s="113">
        <f>IF(RES_hhdet_tes!C93=0,"",RES_hhdet_tes!C93/RES_hhdet_fec!C93)</f>
        <v>0.84270452637657922</v>
      </c>
      <c r="D93" s="113">
        <f>IF(RES_hhdet_tes!D93=0,"",RES_hhdet_tes!D93/RES_hhdet_fec!D93)</f>
        <v>0.75347006434382846</v>
      </c>
      <c r="E93" s="113">
        <f>IF(RES_hhdet_tes!E93=0,"",RES_hhdet_tes!E93/RES_hhdet_fec!E93)</f>
        <v>0.71641868187740998</v>
      </c>
      <c r="F93" s="113">
        <f>IF(RES_hhdet_tes!F93=0,"",RES_hhdet_tes!F93/RES_hhdet_fec!F93)</f>
        <v>0.74396017432444128</v>
      </c>
      <c r="G93" s="113">
        <f>IF(RES_hhdet_tes!G93=0,"",RES_hhdet_tes!G93/RES_hhdet_fec!G93)</f>
        <v>0.71803647457651421</v>
      </c>
      <c r="H93" s="113">
        <f>IF(RES_hhdet_tes!H93=0,"",RES_hhdet_tes!H93/RES_hhdet_fec!H93)</f>
        <v>0.75379651375100609</v>
      </c>
      <c r="I93" s="113">
        <f>IF(RES_hhdet_tes!I93=0,"",RES_hhdet_tes!I93/RES_hhdet_fec!I93)</f>
        <v>0.79663294021690889</v>
      </c>
      <c r="J93" s="113">
        <f>IF(RES_hhdet_tes!J93=0,"",RES_hhdet_tes!J93/RES_hhdet_fec!J93)</f>
        <v>0.79696154924127671</v>
      </c>
      <c r="K93" s="113">
        <f>IF(RES_hhdet_tes!K93=0,"",RES_hhdet_tes!K93/RES_hhdet_fec!K93)</f>
        <v>0.79902710084371142</v>
      </c>
      <c r="L93" s="113">
        <f>IF(RES_hhdet_tes!L93=0,"",RES_hhdet_tes!L93/RES_hhdet_fec!L93)</f>
        <v>0.82080111446356174</v>
      </c>
      <c r="M93" s="113">
        <f>IF(RES_hhdet_tes!M93=0,"",RES_hhdet_tes!M93/RES_hhdet_fec!M93)</f>
        <v>0.82282204028324013</v>
      </c>
      <c r="N93" s="113">
        <f>IF(RES_hhdet_tes!N93=0,"",RES_hhdet_tes!N93/RES_hhdet_fec!N93)</f>
        <v>0.87989426745680055</v>
      </c>
      <c r="O93" s="113">
        <f>IF(RES_hhdet_tes!O93=0,"",RES_hhdet_tes!O93/RES_hhdet_fec!O93)</f>
        <v>0.92899881912263105</v>
      </c>
      <c r="P93" s="113">
        <f>IF(RES_hhdet_tes!P93=0,"",RES_hhdet_tes!P93/RES_hhdet_fec!P93)</f>
        <v>0.91900007155113328</v>
      </c>
      <c r="Q93" s="113">
        <f>IF(RES_hhdet_tes!Q93=0,"",RES_hhdet_tes!Q93/RES_hhdet_fec!Q93)</f>
        <v>0.83548855258860144</v>
      </c>
      <c r="R93" s="113">
        <f>IF(RES_hhdet_tes!R93=0,"",RES_hhdet_tes!R93/RES_hhdet_fec!R93)</f>
        <v>0.8091638124201167</v>
      </c>
      <c r="S93" s="113">
        <f>IF(RES_hhdet_tes!S93=0,"",RES_hhdet_tes!S93/RES_hhdet_fec!S93)</f>
        <v>0.77484657291803261</v>
      </c>
      <c r="T93" s="113">
        <f>IF(RES_hhdet_tes!T93=0,"",RES_hhdet_tes!T93/RES_hhdet_fec!T93)</f>
        <v>0.84369961996572296</v>
      </c>
      <c r="U93" s="113">
        <f>IF(RES_hhdet_tes!U93=0,"",RES_hhdet_tes!U93/RES_hhdet_fec!U93)</f>
        <v>0.94353303886868845</v>
      </c>
      <c r="V93" s="113">
        <f>IF(RES_hhdet_tes!V93=0,"",RES_hhdet_tes!V93/RES_hhdet_fec!V93)</f>
        <v>0.95786520288518451</v>
      </c>
      <c r="W93" s="113">
        <f>IF(RES_hhdet_tes!W93=0,"",RES_hhdet_tes!W93/RES_hhdet_fec!W93)</f>
        <v>0.91676668800672356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0.41475282592618085</v>
      </c>
      <c r="C94" s="111">
        <f>IF(RES_hhdet_tes!C94=0,"",RES_hhdet_tes!C94/RES_hhdet_fec!C94)</f>
        <v>0.41882772278071895</v>
      </c>
      <c r="D94" s="111">
        <f>IF(RES_hhdet_tes!D94=0,"",RES_hhdet_tes!D94/RES_hhdet_fec!D94)</f>
        <v>0.41961313883080087</v>
      </c>
      <c r="E94" s="111">
        <f>IF(RES_hhdet_tes!E94=0,"",RES_hhdet_tes!E94/RES_hhdet_fec!E94)</f>
        <v>0.42043447029746633</v>
      </c>
      <c r="F94" s="111">
        <f>IF(RES_hhdet_tes!F94=0,"",RES_hhdet_tes!F94/RES_hhdet_fec!F94)</f>
        <v>0.42158983913889958</v>
      </c>
      <c r="G94" s="111">
        <f>IF(RES_hhdet_tes!G94=0,"",RES_hhdet_tes!G94/RES_hhdet_fec!G94)</f>
        <v>0.42333504266933941</v>
      </c>
      <c r="H94" s="111">
        <f>IF(RES_hhdet_tes!H94=0,"",RES_hhdet_tes!H94/RES_hhdet_fec!H94)</f>
        <v>0.43770221540166959</v>
      </c>
      <c r="I94" s="111">
        <f>IF(RES_hhdet_tes!I94=0,"",RES_hhdet_tes!I94/RES_hhdet_fec!I94)</f>
        <v>0.44208339479823117</v>
      </c>
      <c r="J94" s="111">
        <f>IF(RES_hhdet_tes!J94=0,"",RES_hhdet_tes!J94/RES_hhdet_fec!J94)</f>
        <v>0.44438673391357458</v>
      </c>
      <c r="K94" s="111">
        <f>IF(RES_hhdet_tes!K94=0,"",RES_hhdet_tes!K94/RES_hhdet_fec!K94)</f>
        <v>0.44644255343266165</v>
      </c>
      <c r="L94" s="111">
        <f>IF(RES_hhdet_tes!L94=0,"",RES_hhdet_tes!L94/RES_hhdet_fec!L94)</f>
        <v>0.44692572918046586</v>
      </c>
      <c r="M94" s="111">
        <f>IF(RES_hhdet_tes!M94=0,"",RES_hhdet_tes!M94/RES_hhdet_fec!M94)</f>
        <v>0.44773213915394589</v>
      </c>
      <c r="N94" s="111">
        <f>IF(RES_hhdet_tes!N94=0,"",RES_hhdet_tes!N94/RES_hhdet_fec!N94)</f>
        <v>0.46223747636158685</v>
      </c>
      <c r="O94" s="111">
        <f>IF(RES_hhdet_tes!O94=0,"",RES_hhdet_tes!O94/RES_hhdet_fec!O94)</f>
        <v>0.50412551029275088</v>
      </c>
      <c r="P94" s="111">
        <f>IF(RES_hhdet_tes!P94=0,"",RES_hhdet_tes!P94/RES_hhdet_fec!P94)</f>
        <v>0.51879042901241723</v>
      </c>
      <c r="Q94" s="111">
        <f>IF(RES_hhdet_tes!Q94=0,"",RES_hhdet_tes!Q94/RES_hhdet_fec!Q94)</f>
        <v>0.52179455553647558</v>
      </c>
      <c r="R94" s="111">
        <f>IF(RES_hhdet_tes!R94=0,"",RES_hhdet_tes!R94/RES_hhdet_fec!R94)</f>
        <v>0.52404623988178523</v>
      </c>
      <c r="S94" s="111">
        <f>IF(RES_hhdet_tes!S94=0,"",RES_hhdet_tes!S94/RES_hhdet_fec!S94)</f>
        <v>0.52554134762047422</v>
      </c>
      <c r="T94" s="111">
        <f>IF(RES_hhdet_tes!T94=0,"",RES_hhdet_tes!T94/RES_hhdet_fec!T94)</f>
        <v>0.52671222289427633</v>
      </c>
      <c r="U94" s="111">
        <f>IF(RES_hhdet_tes!U94=0,"",RES_hhdet_tes!U94/RES_hhdet_fec!U94)</f>
        <v>0.52944245710243987</v>
      </c>
      <c r="V94" s="111">
        <f>IF(RES_hhdet_tes!V94=0,"",RES_hhdet_tes!V94/RES_hhdet_fec!V94)</f>
        <v>0.55484976567316224</v>
      </c>
      <c r="W94" s="111">
        <f>IF(RES_hhdet_tes!W94=0,"",RES_hhdet_tes!W94/RES_hhdet_fec!W94)</f>
        <v>0.65473271510452058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0.46465974084486522</v>
      </c>
      <c r="C96" s="112">
        <f>IF(RES_hhdet_tes!C96=0,"",RES_hhdet_tes!C96/RES_hhdet_fec!C96)</f>
        <v>0.47269752496604661</v>
      </c>
      <c r="D96" s="112">
        <f>IF(RES_hhdet_tes!D96=0,"",RES_hhdet_tes!D96/RES_hhdet_fec!D96)</f>
        <v>0.47328247366623433</v>
      </c>
      <c r="E96" s="112">
        <f>IF(RES_hhdet_tes!E96=0,"",RES_hhdet_tes!E96/RES_hhdet_fec!E96)</f>
        <v>0.4747512970644549</v>
      </c>
      <c r="F96" s="112">
        <f>IF(RES_hhdet_tes!F96=0,"",RES_hhdet_tes!F96/RES_hhdet_fec!F96)</f>
        <v>0.47569083246559146</v>
      </c>
      <c r="G96" s="112">
        <f>IF(RES_hhdet_tes!G96=0,"",RES_hhdet_tes!G96/RES_hhdet_fec!G96)</f>
        <v>0.47821481894817353</v>
      </c>
      <c r="H96" s="112">
        <f>IF(RES_hhdet_tes!H96=0,"",RES_hhdet_tes!H96/RES_hhdet_fec!H96)</f>
        <v>0.48988189073381755</v>
      </c>
      <c r="I96" s="112">
        <f>IF(RES_hhdet_tes!I96=0,"",RES_hhdet_tes!I96/RES_hhdet_fec!I96)</f>
        <v>0.49112870523710955</v>
      </c>
      <c r="J96" s="112">
        <f>IF(RES_hhdet_tes!J96=0,"",RES_hhdet_tes!J96/RES_hhdet_fec!J96)</f>
        <v>0.49140446591831699</v>
      </c>
      <c r="K96" s="112">
        <f>IF(RES_hhdet_tes!K96=0,"",RES_hhdet_tes!K96/RES_hhdet_fec!K96)</f>
        <v>0.49373277626394729</v>
      </c>
      <c r="L96" s="112">
        <f>IF(RES_hhdet_tes!L96=0,"",RES_hhdet_tes!L96/RES_hhdet_fec!L96)</f>
        <v>0.49377522470727386</v>
      </c>
      <c r="M96" s="112">
        <f>IF(RES_hhdet_tes!M96=0,"",RES_hhdet_tes!M96/RES_hhdet_fec!M96)</f>
        <v>0.49403257417100083</v>
      </c>
      <c r="N96" s="112">
        <f>IF(RES_hhdet_tes!N96=0,"",RES_hhdet_tes!N96/RES_hhdet_fec!N96)</f>
        <v>0.49449609858956078</v>
      </c>
      <c r="O96" s="112">
        <f>IF(RES_hhdet_tes!O96=0,"",RES_hhdet_tes!O96/RES_hhdet_fec!O96)</f>
        <v>0.53399899780957683</v>
      </c>
      <c r="P96" s="112">
        <f>IF(RES_hhdet_tes!P96=0,"",RES_hhdet_tes!P96/RES_hhdet_fec!P96)</f>
        <v>0.54349569189635072</v>
      </c>
      <c r="Q96" s="112">
        <f>IF(RES_hhdet_tes!Q96=0,"",RES_hhdet_tes!Q96/RES_hhdet_fec!Q96)</f>
        <v>0.54355753686029451</v>
      </c>
      <c r="R96" s="112">
        <f>IF(RES_hhdet_tes!R96=0,"",RES_hhdet_tes!R96/RES_hhdet_fec!R96)</f>
        <v>0.54375528530440898</v>
      </c>
      <c r="S96" s="112">
        <f>IF(RES_hhdet_tes!S96=0,"",RES_hhdet_tes!S96/RES_hhdet_fec!S96)</f>
        <v>0.54394412723563146</v>
      </c>
      <c r="T96" s="112">
        <f>IF(RES_hhdet_tes!T96=0,"",RES_hhdet_tes!T96/RES_hhdet_fec!T96)</f>
        <v>0.54430561727173832</v>
      </c>
      <c r="U96" s="112">
        <f>IF(RES_hhdet_tes!U96=0,"",RES_hhdet_tes!U96/RES_hhdet_fec!U96)</f>
        <v>0.55189230233163211</v>
      </c>
      <c r="V96" s="112">
        <f>IF(RES_hhdet_tes!V96=0,"",RES_hhdet_tes!V96/RES_hhdet_fec!V96)</f>
        <v>0.55827727648145031</v>
      </c>
      <c r="W96" s="112">
        <f>IF(RES_hhdet_tes!W96=0,"",RES_hhdet_tes!W96/RES_hhdet_fec!W96)</f>
        <v>0.60498451153676858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0.85963579169768223</v>
      </c>
      <c r="C97" s="113">
        <f>IF(RES_hhdet_tes!C97=0,"",RES_hhdet_tes!C97/RES_hhdet_fec!C97)</f>
        <v>0.87259921191767842</v>
      </c>
      <c r="D97" s="113">
        <f>IF(RES_hhdet_tes!D97=0,"",RES_hhdet_tes!D97/RES_hhdet_fec!D97)</f>
        <v>0.82348188866206529</v>
      </c>
      <c r="E97" s="113">
        <f>IF(RES_hhdet_tes!E97=0,"",RES_hhdet_tes!E97/RES_hhdet_fec!E97)</f>
        <v>0.78948006710099228</v>
      </c>
      <c r="F97" s="113">
        <f>IF(RES_hhdet_tes!F97=0,"",RES_hhdet_tes!F97/RES_hhdet_fec!F97)</f>
        <v>0.79960479584412314</v>
      </c>
      <c r="G97" s="113">
        <f>IF(RES_hhdet_tes!G97=0,"",RES_hhdet_tes!G97/RES_hhdet_fec!G97)</f>
        <v>0.77012648253318494</v>
      </c>
      <c r="H97" s="113">
        <f>IF(RES_hhdet_tes!H97=0,"",RES_hhdet_tes!H97/RES_hhdet_fec!H97)</f>
        <v>0.78943942511490628</v>
      </c>
      <c r="I97" s="113">
        <f>IF(RES_hhdet_tes!I97=0,"",RES_hhdet_tes!I97/RES_hhdet_fec!I97)</f>
        <v>0.82042446562211646</v>
      </c>
      <c r="J97" s="113">
        <f>IF(RES_hhdet_tes!J97=0,"",RES_hhdet_tes!J97/RES_hhdet_fec!J97)</f>
        <v>0.82727029811393249</v>
      </c>
      <c r="K97" s="113">
        <f>IF(RES_hhdet_tes!K97=0,"",RES_hhdet_tes!K97/RES_hhdet_fec!K97)</f>
        <v>0.82812000073774072</v>
      </c>
      <c r="L97" s="113">
        <f>IF(RES_hhdet_tes!L97=0,"",RES_hhdet_tes!L97/RES_hhdet_fec!L97)</f>
        <v>0.8447557151876145</v>
      </c>
      <c r="M97" s="113">
        <f>IF(RES_hhdet_tes!M97=0,"",RES_hhdet_tes!M97/RES_hhdet_fec!M97)</f>
        <v>0.84396754722974299</v>
      </c>
      <c r="N97" s="113">
        <f>IF(RES_hhdet_tes!N97=0,"",RES_hhdet_tes!N97/RES_hhdet_fec!N97)</f>
        <v>0.88356671602979175</v>
      </c>
      <c r="O97" s="113">
        <f>IF(RES_hhdet_tes!O97=0,"",RES_hhdet_tes!O97/RES_hhdet_fec!O97)</f>
        <v>0.96882965876860971</v>
      </c>
      <c r="P97" s="113">
        <f>IF(RES_hhdet_tes!P97=0,"",RES_hhdet_tes!P97/RES_hhdet_fec!P97)</f>
        <v>0.98803538384216527</v>
      </c>
      <c r="Q97" s="113">
        <f>IF(RES_hhdet_tes!Q97=0,"",RES_hhdet_tes!Q97/RES_hhdet_fec!Q97)</f>
        <v>0.96487356279846925</v>
      </c>
      <c r="R97" s="113">
        <f>IF(RES_hhdet_tes!R97=0,"",RES_hhdet_tes!R97/RES_hhdet_fec!R97)</f>
        <v>0.95165059534461272</v>
      </c>
      <c r="S97" s="113">
        <f>IF(RES_hhdet_tes!S97=0,"",RES_hhdet_tes!S97/RES_hhdet_fec!S97)</f>
        <v>0.92555595067068264</v>
      </c>
      <c r="T97" s="113">
        <f>IF(RES_hhdet_tes!T97=0,"",RES_hhdet_tes!T97/RES_hhdet_fec!T97)</f>
        <v>0.94236307048366696</v>
      </c>
      <c r="U97" s="113">
        <f>IF(RES_hhdet_tes!U97=0,"",RES_hhdet_tes!U97/RES_hhdet_fec!U97)</f>
        <v>0.95440438879324996</v>
      </c>
      <c r="V97" s="113">
        <f>IF(RES_hhdet_tes!V97=0,"",RES_hhdet_tes!V97/RES_hhdet_fec!V97)</f>
        <v>0.94564944485245406</v>
      </c>
      <c r="W97" s="113">
        <f>IF(RES_hhdet_tes!W97=0,"",RES_hhdet_tes!W97/RES_hhdet_fec!W97)</f>
        <v>0.94572367491832687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0.46465974084486522</v>
      </c>
      <c r="C98" s="111">
        <f>IF(RES_hhdet_tes!C98=0,"",RES_hhdet_tes!C98/RES_hhdet_fec!C98)</f>
        <v>0.46811568903751494</v>
      </c>
      <c r="D98" s="111">
        <f>IF(RES_hhdet_tes!D98=0,"",RES_hhdet_tes!D98/RES_hhdet_fec!D98)</f>
        <v>0.4721295095298324</v>
      </c>
      <c r="E98" s="111">
        <f>IF(RES_hhdet_tes!E98=0,"",RES_hhdet_tes!E98/RES_hhdet_fec!E98)</f>
        <v>0.47623083511767317</v>
      </c>
      <c r="F98" s="111">
        <f>IF(RES_hhdet_tes!F98=0,"",RES_hhdet_tes!F98/RES_hhdet_fec!F98)</f>
        <v>0.48064458711538005</v>
      </c>
      <c r="G98" s="111">
        <f>IF(RES_hhdet_tes!G98=0,"",RES_hhdet_tes!G98/RES_hhdet_fec!G98)</f>
        <v>0.48471529332017349</v>
      </c>
      <c r="H98" s="111">
        <f>IF(RES_hhdet_tes!H98=0,"",RES_hhdet_tes!H98/RES_hhdet_fec!H98)</f>
        <v>0.48836354002266702</v>
      </c>
      <c r="I98" s="111">
        <f>IF(RES_hhdet_tes!I98=0,"",RES_hhdet_tes!I98/RES_hhdet_fec!I98)</f>
        <v>0.4909965092505682</v>
      </c>
      <c r="J98" s="111">
        <f>IF(RES_hhdet_tes!J98=0,"",RES_hhdet_tes!J98/RES_hhdet_fec!J98)</f>
        <v>0.4931499759923047</v>
      </c>
      <c r="K98" s="111">
        <f>IF(RES_hhdet_tes!K98=0,"",RES_hhdet_tes!K98/RES_hhdet_fec!K98)</f>
        <v>0.49500277050806707</v>
      </c>
      <c r="L98" s="111">
        <f>IF(RES_hhdet_tes!L98=0,"",RES_hhdet_tes!L98/RES_hhdet_fec!L98)</f>
        <v>0.49639732382078933</v>
      </c>
      <c r="M98" s="111">
        <f>IF(RES_hhdet_tes!M98=0,"",RES_hhdet_tes!M98/RES_hhdet_fec!M98)</f>
        <v>0.4989711364207981</v>
      </c>
      <c r="N98" s="111">
        <f>IF(RES_hhdet_tes!N98=0,"",RES_hhdet_tes!N98/RES_hhdet_fec!N98)</f>
        <v>0.50341139174291483</v>
      </c>
      <c r="O98" s="111">
        <f>IF(RES_hhdet_tes!O98=0,"",RES_hhdet_tes!O98/RES_hhdet_fec!O98)</f>
        <v>0.51027291840540701</v>
      </c>
      <c r="P98" s="111">
        <f>IF(RES_hhdet_tes!P98=0,"",RES_hhdet_tes!P98/RES_hhdet_fec!P98)</f>
        <v>0.51960499137082738</v>
      </c>
      <c r="Q98" s="111">
        <f>IF(RES_hhdet_tes!Q98=0,"",RES_hhdet_tes!Q98/RES_hhdet_fec!Q98)</f>
        <v>0.53562007648676258</v>
      </c>
      <c r="R98" s="111">
        <f>IF(RES_hhdet_tes!R98=0,"",RES_hhdet_tes!R98/RES_hhdet_fec!R98)</f>
        <v>0.55109403344858565</v>
      </c>
      <c r="S98" s="111">
        <f>IF(RES_hhdet_tes!S98=0,"",RES_hhdet_tes!S98/RES_hhdet_fec!S98)</f>
        <v>0.56466683126609074</v>
      </c>
      <c r="T98" s="111">
        <f>IF(RES_hhdet_tes!T98=0,"",RES_hhdet_tes!T98/RES_hhdet_fec!T98)</f>
        <v>0.57467637879172173</v>
      </c>
      <c r="U98" s="111">
        <f>IF(RES_hhdet_tes!U98=0,"",RES_hhdet_tes!U98/RES_hhdet_fec!U98)</f>
        <v>0.58488115562912846</v>
      </c>
      <c r="V98" s="111">
        <f>IF(RES_hhdet_tes!V98=0,"",RES_hhdet_tes!V98/RES_hhdet_fec!V98)</f>
        <v>0.59660612776118549</v>
      </c>
      <c r="W98" s="111">
        <f>IF(RES_hhdet_tes!W98=0,"",RES_hhdet_tes!W98/RES_hhdet_fec!W98)</f>
        <v>0.60944922649719735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0.58340999565664464</v>
      </c>
      <c r="C100" s="124">
        <f>IF(RES_hhdet_tes!C100=0,"",RES_hhdet_tes!C100/RES_hhdet_fec!C100)</f>
        <v>0.5939505465616115</v>
      </c>
      <c r="D100" s="124">
        <f>IF(RES_hhdet_tes!D100=0,"",RES_hhdet_tes!D100/RES_hhdet_fec!D100)</f>
        <v>0.60033944892422431</v>
      </c>
      <c r="E100" s="124">
        <f>IF(RES_hhdet_tes!E100=0,"",RES_hhdet_tes!E100/RES_hhdet_fec!E100)</f>
        <v>0.60138373829855307</v>
      </c>
      <c r="F100" s="124">
        <f>IF(RES_hhdet_tes!F100=0,"",RES_hhdet_tes!F100/RES_hhdet_fec!F100)</f>
        <v>0.6075745848907137</v>
      </c>
      <c r="G100" s="124">
        <f>IF(RES_hhdet_tes!G100=0,"",RES_hhdet_tes!G100/RES_hhdet_fec!G100)</f>
        <v>0.61064631360649635</v>
      </c>
      <c r="H100" s="124">
        <f>IF(RES_hhdet_tes!H100=0,"",RES_hhdet_tes!H100/RES_hhdet_fec!H100)</f>
        <v>0.61240474136573841</v>
      </c>
      <c r="I100" s="124">
        <f>IF(RES_hhdet_tes!I100=0,"",RES_hhdet_tes!I100/RES_hhdet_fec!I100)</f>
        <v>0.60765483580265689</v>
      </c>
      <c r="J100" s="124">
        <f>IF(RES_hhdet_tes!J100=0,"",RES_hhdet_tes!J100/RES_hhdet_fec!J100)</f>
        <v>0.60833787252195348</v>
      </c>
      <c r="K100" s="124">
        <f>IF(RES_hhdet_tes!K100=0,"",RES_hhdet_tes!K100/RES_hhdet_fec!K100)</f>
        <v>0.61367430507617837</v>
      </c>
      <c r="L100" s="124">
        <f>IF(RES_hhdet_tes!L100=0,"",RES_hhdet_tes!L100/RES_hhdet_fec!L100)</f>
        <v>0.6138090658897164</v>
      </c>
      <c r="M100" s="124">
        <f>IF(RES_hhdet_tes!M100=0,"",RES_hhdet_tes!M100/RES_hhdet_fec!M100)</f>
        <v>0.61805262601083966</v>
      </c>
      <c r="N100" s="124">
        <f>IF(RES_hhdet_tes!N100=0,"",RES_hhdet_tes!N100/RES_hhdet_fec!N100)</f>
        <v>0.6093250560177047</v>
      </c>
      <c r="O100" s="124">
        <f>IF(RES_hhdet_tes!O100=0,"",RES_hhdet_tes!O100/RES_hhdet_fec!O100)</f>
        <v>0.61776345510283359</v>
      </c>
      <c r="P100" s="124">
        <f>IF(RES_hhdet_tes!P100=0,"",RES_hhdet_tes!P100/RES_hhdet_fec!P100)</f>
        <v>0.63401345543121201</v>
      </c>
      <c r="Q100" s="124">
        <f>IF(RES_hhdet_tes!Q100=0,"",RES_hhdet_tes!Q100/RES_hhdet_fec!Q100)</f>
        <v>0.63293949755409817</v>
      </c>
      <c r="R100" s="124">
        <f>IF(RES_hhdet_tes!R100=0,"",RES_hhdet_tes!R100/RES_hhdet_fec!R100)</f>
        <v>0.63677920554795897</v>
      </c>
      <c r="S100" s="124">
        <f>IF(RES_hhdet_tes!S100=0,"",RES_hhdet_tes!S100/RES_hhdet_fec!S100)</f>
        <v>0.6464780444467535</v>
      </c>
      <c r="T100" s="124">
        <f>IF(RES_hhdet_tes!T100=0,"",RES_hhdet_tes!T100/RES_hhdet_fec!T100)</f>
        <v>0.64278296720042216</v>
      </c>
      <c r="U100" s="124">
        <f>IF(RES_hhdet_tes!U100=0,"",RES_hhdet_tes!U100/RES_hhdet_fec!U100)</f>
        <v>0.65399588026707023</v>
      </c>
      <c r="V100" s="124">
        <f>IF(RES_hhdet_tes!V100=0,"",RES_hhdet_tes!V100/RES_hhdet_fec!V100)</f>
        <v>0.67122553639370597</v>
      </c>
      <c r="W100" s="124">
        <f>IF(RES_hhdet_tes!W100=0,"",RES_hhdet_tes!W100/RES_hhdet_fec!W100)</f>
        <v>0.67408241505420596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0.54745511488497667</v>
      </c>
      <c r="C102" s="111">
        <f>IF(RES_hhdet_tes!C102=0,"",RES_hhdet_tes!C102/RES_hhdet_fec!C102)</f>
        <v>0.54851661111805528</v>
      </c>
      <c r="D102" s="111">
        <f>IF(RES_hhdet_tes!D102=0,"",RES_hhdet_tes!D102/RES_hhdet_fec!D102)</f>
        <v>0.54994732412462177</v>
      </c>
      <c r="E102" s="111">
        <f>IF(RES_hhdet_tes!E102=0,"",RES_hhdet_tes!E102/RES_hhdet_fec!E102)</f>
        <v>0.55161108696638483</v>
      </c>
      <c r="F102" s="111">
        <f>IF(RES_hhdet_tes!F102=0,"",RES_hhdet_tes!F102/RES_hhdet_fec!F102)</f>
        <v>0.55347567323181801</v>
      </c>
      <c r="G102" s="111">
        <f>IF(RES_hhdet_tes!G102=0,"",RES_hhdet_tes!G102/RES_hhdet_fec!G102)</f>
        <v>0.55533950173310975</v>
      </c>
      <c r="H102" s="111">
        <f>IF(RES_hhdet_tes!H102=0,"",RES_hhdet_tes!H102/RES_hhdet_fec!H102)</f>
        <v>0.55706666851335662</v>
      </c>
      <c r="I102" s="111">
        <f>IF(RES_hhdet_tes!I102=0,"",RES_hhdet_tes!I102/RES_hhdet_fec!I102)</f>
        <v>0.55819648668547472</v>
      </c>
      <c r="J102" s="111">
        <f>IF(RES_hhdet_tes!J102=0,"",RES_hhdet_tes!J102/RES_hhdet_fec!J102)</f>
        <v>0.55902436517417819</v>
      </c>
      <c r="K102" s="111">
        <f>IF(RES_hhdet_tes!K102=0,"",RES_hhdet_tes!K102/RES_hhdet_fec!K102)</f>
        <v>0.55961366872488583</v>
      </c>
      <c r="L102" s="111">
        <f>IF(RES_hhdet_tes!L102=0,"",RES_hhdet_tes!L102/RES_hhdet_fec!L102)</f>
        <v>0.56005728694347245</v>
      </c>
      <c r="M102" s="111">
        <f>IF(RES_hhdet_tes!M102=0,"",RES_hhdet_tes!M102/RES_hhdet_fec!M102)</f>
        <v>0.56064322696519531</v>
      </c>
      <c r="N102" s="111">
        <f>IF(RES_hhdet_tes!N102=0,"",RES_hhdet_tes!N102/RES_hhdet_fec!N102)</f>
        <v>0.56124181902555803</v>
      </c>
      <c r="O102" s="111">
        <f>IF(RES_hhdet_tes!O102=0,"",RES_hhdet_tes!O102/RES_hhdet_fec!O102)</f>
        <v>0.56172790971149877</v>
      </c>
      <c r="P102" s="111">
        <f>IF(RES_hhdet_tes!P102=0,"",RES_hhdet_tes!P102/RES_hhdet_fec!P102)</f>
        <v>0.56210021101755492</v>
      </c>
      <c r="Q102" s="111">
        <f>IF(RES_hhdet_tes!Q102=0,"",RES_hhdet_tes!Q102/RES_hhdet_fec!Q102)</f>
        <v>0.56245172174260327</v>
      </c>
      <c r="R102" s="111">
        <f>IF(RES_hhdet_tes!R102=0,"",RES_hhdet_tes!R102/RES_hhdet_fec!R102)</f>
        <v>0.56327062468540012</v>
      </c>
      <c r="S102" s="111">
        <f>IF(RES_hhdet_tes!S102=0,"",RES_hhdet_tes!S102/RES_hhdet_fec!S102)</f>
        <v>0.56469702743018413</v>
      </c>
      <c r="T102" s="111">
        <f>IF(RES_hhdet_tes!T102=0,"",RES_hhdet_tes!T102/RES_hhdet_fec!T102)</f>
        <v>0.5661308537032822</v>
      </c>
      <c r="U102" s="111">
        <f>IF(RES_hhdet_tes!U102=0,"",RES_hhdet_tes!U102/RES_hhdet_fec!U102)</f>
        <v>0.56822854894251151</v>
      </c>
      <c r="V102" s="111">
        <f>IF(RES_hhdet_tes!V102=0,"",RES_hhdet_tes!V102/RES_hhdet_fec!V102)</f>
        <v>0.57102327985520307</v>
      </c>
      <c r="W102" s="111">
        <f>IF(RES_hhdet_tes!W102=0,"",RES_hhdet_tes!W102/RES_hhdet_fec!W102)</f>
        <v>0.57457416596763566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0.71422998999290666</v>
      </c>
      <c r="C103" s="45">
        <f>IF(RES_hhdet_tes!C103=0,"",RES_hhdet_tes!C103/RES_hhdet_fec!C103)</f>
        <v>0.71814920382901704</v>
      </c>
      <c r="D103" s="45">
        <f>IF(RES_hhdet_tes!D103=0,"",RES_hhdet_tes!D103/RES_hhdet_fec!D103)</f>
        <v>0.72169663588061783</v>
      </c>
      <c r="E103" s="45">
        <f>IF(RES_hhdet_tes!E103=0,"",RES_hhdet_tes!E103/RES_hhdet_fec!E103)</f>
        <v>0.72485728186514797</v>
      </c>
      <c r="F103" s="45">
        <f>IF(RES_hhdet_tes!F103=0,"",RES_hhdet_tes!F103/RES_hhdet_fec!F103)</f>
        <v>0.72825782942621453</v>
      </c>
      <c r="G103" s="45">
        <f>IF(RES_hhdet_tes!G103=0,"",RES_hhdet_tes!G103/RES_hhdet_fec!G103)</f>
        <v>0.73118864486419022</v>
      </c>
      <c r="H103" s="45">
        <f>IF(RES_hhdet_tes!H103=0,"",RES_hhdet_tes!H103/RES_hhdet_fec!H103)</f>
        <v>0.73377154011129941</v>
      </c>
      <c r="I103" s="45">
        <f>IF(RES_hhdet_tes!I103=0,"",RES_hhdet_tes!I103/RES_hhdet_fec!I103)</f>
        <v>0.73581871057534032</v>
      </c>
      <c r="J103" s="45">
        <f>IF(RES_hhdet_tes!J103=0,"",RES_hhdet_tes!J103/RES_hhdet_fec!J103)</f>
        <v>0.73764007896682371</v>
      </c>
      <c r="K103" s="45">
        <f>IF(RES_hhdet_tes!K103=0,"",RES_hhdet_tes!K103/RES_hhdet_fec!K103)</f>
        <v>0.73946145299971788</v>
      </c>
      <c r="L103" s="45">
        <f>IF(RES_hhdet_tes!L103=0,"",RES_hhdet_tes!L103/RES_hhdet_fec!L103)</f>
        <v>0.74061613546799865</v>
      </c>
      <c r="M103" s="45">
        <f>IF(RES_hhdet_tes!M103=0,"",RES_hhdet_tes!M103/RES_hhdet_fec!M103)</f>
        <v>0.74236766666881582</v>
      </c>
      <c r="N103" s="45">
        <f>IF(RES_hhdet_tes!N103=0,"",RES_hhdet_tes!N103/RES_hhdet_fec!N103)</f>
        <v>0.74476600172346408</v>
      </c>
      <c r="O103" s="45">
        <f>IF(RES_hhdet_tes!O103=0,"",RES_hhdet_tes!O103/RES_hhdet_fec!O103)</f>
        <v>0.74907244449950361</v>
      </c>
      <c r="P103" s="45">
        <f>IF(RES_hhdet_tes!P103=0,"",RES_hhdet_tes!P103/RES_hhdet_fec!P103)</f>
        <v>0.75427199398064393</v>
      </c>
      <c r="Q103" s="45">
        <f>IF(RES_hhdet_tes!Q103=0,"",RES_hhdet_tes!Q103/RES_hhdet_fec!Q103)</f>
        <v>0.76160104702217879</v>
      </c>
      <c r="R103" s="45">
        <f>IF(RES_hhdet_tes!R103=0,"",RES_hhdet_tes!R103/RES_hhdet_fec!R103)</f>
        <v>0.76954376465460317</v>
      </c>
      <c r="S103" s="45">
        <f>IF(RES_hhdet_tes!S103=0,"",RES_hhdet_tes!S103/RES_hhdet_fec!S103)</f>
        <v>0.77850310761810759</v>
      </c>
      <c r="T103" s="45">
        <f>IF(RES_hhdet_tes!T103=0,"",RES_hhdet_tes!T103/RES_hhdet_fec!T103)</f>
        <v>0.78643185112154546</v>
      </c>
      <c r="U103" s="45">
        <f>IF(RES_hhdet_tes!U103=0,"",RES_hhdet_tes!U103/RES_hhdet_fec!U103)</f>
        <v>0.79428167733662092</v>
      </c>
      <c r="V103" s="45">
        <f>IF(RES_hhdet_tes!V103=0,"",RES_hhdet_tes!V103/RES_hhdet_fec!V103)</f>
        <v>0.80596885698981513</v>
      </c>
      <c r="W103" s="45">
        <f>IF(RES_hhdet_tes!W103=0,"",RES_hhdet_tes!W103/RES_hhdet_fec!W103)</f>
        <v>0.8226615698401285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DA124" s="129" t="s">
        <v>2022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DA125" s="130" t="s">
        <v>2023</v>
      </c>
    </row>
    <row r="126" spans="1:105" ht="12" customHeight="1" x14ac:dyDescent="0.25">
      <c r="A126" s="97" t="s">
        <v>203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DA126" s="63" t="s">
        <v>2024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DA127" s="63" t="s">
        <v>2025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DA128" s="130" t="s">
        <v>2026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DA129" s="63" t="s">
        <v>2027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1.2694644395610246</v>
      </c>
      <c r="C143" s="119">
        <f>IF(RES_hhdet_tes!C143=0,"",RES_hhdet_tes!C143/RES_hhdet_fec!C143)</f>
        <v>1.261785882641125</v>
      </c>
      <c r="D143" s="119">
        <f>IF(RES_hhdet_tes!D143=0,"",RES_hhdet_tes!D143/RES_hhdet_fec!D143)</f>
        <v>1.3030251350046629</v>
      </c>
      <c r="E143" s="119">
        <f>IF(RES_hhdet_tes!E143=0,"",RES_hhdet_tes!E143/RES_hhdet_fec!E143)</f>
        <v>1.3480219754358487</v>
      </c>
      <c r="F143" s="119">
        <f>IF(RES_hhdet_tes!F143=0,"",RES_hhdet_tes!F143/RES_hhdet_fec!F143)</f>
        <v>1.3462953217170175</v>
      </c>
      <c r="G143" s="119">
        <f>IF(RES_hhdet_tes!G143=0,"",RES_hhdet_tes!G143/RES_hhdet_fec!G143)</f>
        <v>1.3555380100895094</v>
      </c>
      <c r="H143" s="119">
        <f>IF(RES_hhdet_tes!H143=0,"",RES_hhdet_tes!H143/RES_hhdet_fec!H143)</f>
        <v>1.4168776898199136</v>
      </c>
      <c r="I143" s="119">
        <f>IF(RES_hhdet_tes!I143=0,"",RES_hhdet_tes!I143/RES_hhdet_fec!I143)</f>
        <v>1.5289807812950023</v>
      </c>
      <c r="J143" s="119">
        <f>IF(RES_hhdet_tes!J143=0,"",RES_hhdet_tes!J143/RES_hhdet_fec!J143)</f>
        <v>1.6209704285098165</v>
      </c>
      <c r="K143" s="119">
        <f>IF(RES_hhdet_tes!K143=0,"",RES_hhdet_tes!K143/RES_hhdet_fec!K143)</f>
        <v>1.5606674966858267</v>
      </c>
      <c r="L143" s="119">
        <f>IF(RES_hhdet_tes!L143=0,"",RES_hhdet_tes!L143/RES_hhdet_fec!L143)</f>
        <v>1.6656037454951882</v>
      </c>
      <c r="M143" s="119">
        <f>IF(RES_hhdet_tes!M143=0,"",RES_hhdet_tes!M143/RES_hhdet_fec!M143)</f>
        <v>1.6130272905045822</v>
      </c>
      <c r="N143" s="119">
        <f>IF(RES_hhdet_tes!N143=0,"",RES_hhdet_tes!N143/RES_hhdet_fec!N143)</f>
        <v>1.8088370244554504</v>
      </c>
      <c r="O143" s="119">
        <f>IF(RES_hhdet_tes!O143=0,"",RES_hhdet_tes!O143/RES_hhdet_fec!O143)</f>
        <v>1.8121724646420272</v>
      </c>
      <c r="P143" s="119">
        <f>IF(RES_hhdet_tes!P143=0,"",RES_hhdet_tes!P143/RES_hhdet_fec!P143)</f>
        <v>1.7807112171012793</v>
      </c>
      <c r="Q143" s="119">
        <f>IF(RES_hhdet_tes!Q143=0,"",RES_hhdet_tes!Q143/RES_hhdet_fec!Q143)</f>
        <v>1.8045840347531732</v>
      </c>
      <c r="R143" s="119">
        <f>IF(RES_hhdet_tes!R143=0,"",RES_hhdet_tes!R143/RES_hhdet_fec!R143)</f>
        <v>1.8716835137814272</v>
      </c>
      <c r="S143" s="119">
        <f>IF(RES_hhdet_tes!S143=0,"",RES_hhdet_tes!S143/RES_hhdet_fec!S143)</f>
        <v>1.8052703050671637</v>
      </c>
      <c r="T143" s="119">
        <f>IF(RES_hhdet_tes!T143=0,"",RES_hhdet_tes!T143/RES_hhdet_fec!T143)</f>
        <v>2.1188299919727962</v>
      </c>
      <c r="U143" s="119">
        <f>IF(RES_hhdet_tes!U143=0,"",RES_hhdet_tes!U143/RES_hhdet_fec!U143)</f>
        <v>2.1427367484424753</v>
      </c>
      <c r="V143" s="119">
        <f>IF(RES_hhdet_tes!V143=0,"",RES_hhdet_tes!V143/RES_hhdet_fec!V143)</f>
        <v>2.098308524962007</v>
      </c>
      <c r="W143" s="119">
        <f>IF(RES_hhdet_tes!W143=0,"",RES_hhdet_tes!W143/RES_hhdet_fec!W143)</f>
        <v>2.0850689896903671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1.307348781765681</v>
      </c>
      <c r="C144" s="124">
        <f>IF(RES_hhdet_tes!C144=0,"",RES_hhdet_tes!C144/RES_hhdet_fec!C144)</f>
        <v>1.345202983014699</v>
      </c>
      <c r="D144" s="124">
        <f>IF(RES_hhdet_tes!D144=0,"",RES_hhdet_tes!D144/RES_hhdet_fec!D144)</f>
        <v>1.4295116098058542</v>
      </c>
      <c r="E144" s="124">
        <f>IF(RES_hhdet_tes!E144=0,"",RES_hhdet_tes!E144/RES_hhdet_fec!E144)</f>
        <v>1.5101525453350582</v>
      </c>
      <c r="F144" s="124">
        <f>IF(RES_hhdet_tes!F144=0,"",RES_hhdet_tes!F144/RES_hhdet_fec!F144)</f>
        <v>1.590988588971223</v>
      </c>
      <c r="G144" s="124">
        <f>IF(RES_hhdet_tes!G144=0,"",RES_hhdet_tes!G144/RES_hhdet_fec!G144)</f>
        <v>1.7125845989085775</v>
      </c>
      <c r="H144" s="124">
        <f>IF(RES_hhdet_tes!H144=0,"",RES_hhdet_tes!H144/RES_hhdet_fec!H144)</f>
        <v>1.8650466764575817</v>
      </c>
      <c r="I144" s="124">
        <f>IF(RES_hhdet_tes!I144=0,"",RES_hhdet_tes!I144/RES_hhdet_fec!I144)</f>
        <v>2.0157569833688704</v>
      </c>
      <c r="J144" s="124">
        <f>IF(RES_hhdet_tes!J144=0,"",RES_hhdet_tes!J144/RES_hhdet_fec!J144)</f>
        <v>2.1671892039295608</v>
      </c>
      <c r="K144" s="124">
        <f>IF(RES_hhdet_tes!K144=0,"",RES_hhdet_tes!K144/RES_hhdet_fec!K144)</f>
        <v>2.3063325514058173</v>
      </c>
      <c r="L144" s="124">
        <f>IF(RES_hhdet_tes!L144=0,"",RES_hhdet_tes!L144/RES_hhdet_fec!L144)</f>
        <v>2.4636522866999586</v>
      </c>
      <c r="M144" s="124">
        <f>IF(RES_hhdet_tes!M144=0,"",RES_hhdet_tes!M144/RES_hhdet_fec!M144)</f>
        <v>2.5763061556750015</v>
      </c>
      <c r="N144" s="124">
        <f>IF(RES_hhdet_tes!N144=0,"",RES_hhdet_tes!N144/RES_hhdet_fec!N144)</f>
        <v>2.6926165365879093</v>
      </c>
      <c r="O144" s="124">
        <f>IF(RES_hhdet_tes!O144=0,"",RES_hhdet_tes!O144/RES_hhdet_fec!O144)</f>
        <v>2.7722314006244928</v>
      </c>
      <c r="P144" s="124">
        <f>IF(RES_hhdet_tes!P144=0,"",RES_hhdet_tes!P144/RES_hhdet_fec!P144)</f>
        <v>2.8174104365445318</v>
      </c>
      <c r="Q144" s="124">
        <f>IF(RES_hhdet_tes!Q144=0,"",RES_hhdet_tes!Q144/RES_hhdet_fec!Q144)</f>
        <v>2.8672008309430694</v>
      </c>
      <c r="R144" s="124">
        <f>IF(RES_hhdet_tes!R144=0,"",RES_hhdet_tes!R144/RES_hhdet_fec!R144)</f>
        <v>3.0107441169470341</v>
      </c>
      <c r="S144" s="124">
        <f>IF(RES_hhdet_tes!S144=0,"",RES_hhdet_tes!S144/RES_hhdet_fec!S144)</f>
        <v>3.2695042230813742</v>
      </c>
      <c r="T144" s="124">
        <f>IF(RES_hhdet_tes!T144=0,"",RES_hhdet_tes!T144/RES_hhdet_fec!T144)</f>
        <v>3.483215220896311</v>
      </c>
      <c r="U144" s="124">
        <f>IF(RES_hhdet_tes!U144=0,"",RES_hhdet_tes!U144/RES_hhdet_fec!U144)</f>
        <v>3.5473977216257517</v>
      </c>
      <c r="V144" s="124">
        <f>IF(RES_hhdet_tes!V144=0,"",RES_hhdet_tes!V144/RES_hhdet_fec!V144)</f>
        <v>3.5849122553274411</v>
      </c>
      <c r="W144" s="124">
        <f>IF(RES_hhdet_tes!W144=0,"",RES_hhdet_tes!W144/RES_hhdet_fec!W144)</f>
        <v>3.6147414074836841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1.307348781765681</v>
      </c>
      <c r="C145" s="111">
        <f>IF(RES_hhdet_tes!C145=0,"",RES_hhdet_tes!C145/RES_hhdet_fec!C145)</f>
        <v>1.345202983014699</v>
      </c>
      <c r="D145" s="111">
        <f>IF(RES_hhdet_tes!D145=0,"",RES_hhdet_tes!D145/RES_hhdet_fec!D145)</f>
        <v>1.4295116098058542</v>
      </c>
      <c r="E145" s="111">
        <f>IF(RES_hhdet_tes!E145=0,"",RES_hhdet_tes!E145/RES_hhdet_fec!E145)</f>
        <v>1.5101525453350582</v>
      </c>
      <c r="F145" s="111">
        <f>IF(RES_hhdet_tes!F145=0,"",RES_hhdet_tes!F145/RES_hhdet_fec!F145)</f>
        <v>1.590988588971223</v>
      </c>
      <c r="G145" s="111">
        <f>IF(RES_hhdet_tes!G145=0,"",RES_hhdet_tes!G145/RES_hhdet_fec!G145)</f>
        <v>1.7125845989085775</v>
      </c>
      <c r="H145" s="111">
        <f>IF(RES_hhdet_tes!H145=0,"",RES_hhdet_tes!H145/RES_hhdet_fec!H145)</f>
        <v>1.8650466764575817</v>
      </c>
      <c r="I145" s="111">
        <f>IF(RES_hhdet_tes!I145=0,"",RES_hhdet_tes!I145/RES_hhdet_fec!I145)</f>
        <v>2.0157569833688704</v>
      </c>
      <c r="J145" s="111">
        <f>IF(RES_hhdet_tes!J145=0,"",RES_hhdet_tes!J145/RES_hhdet_fec!J145)</f>
        <v>2.1671892039295608</v>
      </c>
      <c r="K145" s="111">
        <f>IF(RES_hhdet_tes!K145=0,"",RES_hhdet_tes!K145/RES_hhdet_fec!K145)</f>
        <v>2.3063325514058173</v>
      </c>
      <c r="L145" s="111">
        <f>IF(RES_hhdet_tes!L145=0,"",RES_hhdet_tes!L145/RES_hhdet_fec!L145)</f>
        <v>2.4636522866999586</v>
      </c>
      <c r="M145" s="111">
        <f>IF(RES_hhdet_tes!M145=0,"",RES_hhdet_tes!M145/RES_hhdet_fec!M145)</f>
        <v>2.5763061556750015</v>
      </c>
      <c r="N145" s="111">
        <f>IF(RES_hhdet_tes!N145=0,"",RES_hhdet_tes!N145/RES_hhdet_fec!N145)</f>
        <v>2.6926165365879093</v>
      </c>
      <c r="O145" s="111">
        <f>IF(RES_hhdet_tes!O145=0,"",RES_hhdet_tes!O145/RES_hhdet_fec!O145)</f>
        <v>2.7722314006244928</v>
      </c>
      <c r="P145" s="111">
        <f>IF(RES_hhdet_tes!P145=0,"",RES_hhdet_tes!P145/RES_hhdet_fec!P145)</f>
        <v>2.8174104365445318</v>
      </c>
      <c r="Q145" s="111">
        <f>IF(RES_hhdet_tes!Q145=0,"",RES_hhdet_tes!Q145/RES_hhdet_fec!Q145)</f>
        <v>2.8672008309430694</v>
      </c>
      <c r="R145" s="111">
        <f>IF(RES_hhdet_tes!R145=0,"",RES_hhdet_tes!R145/RES_hhdet_fec!R145)</f>
        <v>3.0107441169470341</v>
      </c>
      <c r="S145" s="111">
        <f>IF(RES_hhdet_tes!S145=0,"",RES_hhdet_tes!S145/RES_hhdet_fec!S145)</f>
        <v>3.2695042230813742</v>
      </c>
      <c r="T145" s="111">
        <f>IF(RES_hhdet_tes!T145=0,"",RES_hhdet_tes!T145/RES_hhdet_fec!T145)</f>
        <v>3.483215220896311</v>
      </c>
      <c r="U145" s="111">
        <f>IF(RES_hhdet_tes!U145=0,"",RES_hhdet_tes!U145/RES_hhdet_fec!U145)</f>
        <v>3.5473977216257517</v>
      </c>
      <c r="V145" s="111">
        <f>IF(RES_hhdet_tes!V145=0,"",RES_hhdet_tes!V145/RES_hhdet_fec!V145)</f>
        <v>3.5849122553274411</v>
      </c>
      <c r="W145" s="111">
        <f>IF(RES_hhdet_tes!W145=0,"",RES_hhdet_tes!W145/RES_hhdet_fec!W145)</f>
        <v>3.6147414074836841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1.8018528038532917</v>
      </c>
      <c r="C146" s="124">
        <f>IF(RES_hhdet_tes!C146=0,"",RES_hhdet_tes!C146/RES_hhdet_fec!C146)</f>
        <v>1.8842755961012014</v>
      </c>
      <c r="D146" s="124">
        <f>IF(RES_hhdet_tes!D146=0,"",RES_hhdet_tes!D146/RES_hhdet_fec!D146)</f>
        <v>2.1015759802536271</v>
      </c>
      <c r="E146" s="124">
        <f>IF(RES_hhdet_tes!E146=0,"",RES_hhdet_tes!E146/RES_hhdet_fec!E146)</f>
        <v>2.2690338742568921</v>
      </c>
      <c r="F146" s="124">
        <f>IF(RES_hhdet_tes!F146=0,"",RES_hhdet_tes!F146/RES_hhdet_fec!F146)</f>
        <v>2.4567034635490952</v>
      </c>
      <c r="G146" s="124">
        <f>IF(RES_hhdet_tes!G146=0,"",RES_hhdet_tes!G146/RES_hhdet_fec!G146)</f>
        <v>2.6555267885101936</v>
      </c>
      <c r="H146" s="124">
        <f>IF(RES_hhdet_tes!H146=0,"",RES_hhdet_tes!H146/RES_hhdet_fec!H146)</f>
        <v>2.7876434665044521</v>
      </c>
      <c r="I146" s="124">
        <f>IF(RES_hhdet_tes!I146=0,"",RES_hhdet_tes!I146/RES_hhdet_fec!I146)</f>
        <v>2.8950642473129822</v>
      </c>
      <c r="J146" s="124">
        <f>IF(RES_hhdet_tes!J146=0,"",RES_hhdet_tes!J146/RES_hhdet_fec!J146)</f>
        <v>2.9946799090808689</v>
      </c>
      <c r="K146" s="124">
        <f>IF(RES_hhdet_tes!K146=0,"",RES_hhdet_tes!K146/RES_hhdet_fec!K146)</f>
        <v>3.0687300805042672</v>
      </c>
      <c r="L146" s="124">
        <f>IF(RES_hhdet_tes!L146=0,"",RES_hhdet_tes!L146/RES_hhdet_fec!L146)</f>
        <v>3.1718532271907702</v>
      </c>
      <c r="M146" s="124">
        <f>IF(RES_hhdet_tes!M146=0,"",RES_hhdet_tes!M146/RES_hhdet_fec!M146)</f>
        <v>3.2500473774238481</v>
      </c>
      <c r="N146" s="124">
        <f>IF(RES_hhdet_tes!N146=0,"",RES_hhdet_tes!N146/RES_hhdet_fec!N146)</f>
        <v>3.3455696070161909</v>
      </c>
      <c r="O146" s="124">
        <f>IF(RES_hhdet_tes!O146=0,"",RES_hhdet_tes!O146/RES_hhdet_fec!O146)</f>
        <v>3.4201794056919002</v>
      </c>
      <c r="P146" s="124">
        <f>IF(RES_hhdet_tes!P146=0,"",RES_hhdet_tes!P146/RES_hhdet_fec!P146)</f>
        <v>3.4980791040825485</v>
      </c>
      <c r="Q146" s="124">
        <f>IF(RES_hhdet_tes!Q146=0,"",RES_hhdet_tes!Q146/RES_hhdet_fec!Q146)</f>
        <v>3.6044623208612943</v>
      </c>
      <c r="R146" s="124">
        <f>IF(RES_hhdet_tes!R146=0,"",RES_hhdet_tes!R146/RES_hhdet_fec!R146)</f>
        <v>3.7895666691060388</v>
      </c>
      <c r="S146" s="124">
        <f>IF(RES_hhdet_tes!S146=0,"",RES_hhdet_tes!S146/RES_hhdet_fec!S146)</f>
        <v>4.0190621367261814</v>
      </c>
      <c r="T146" s="124">
        <f>IF(RES_hhdet_tes!T146=0,"",RES_hhdet_tes!T146/RES_hhdet_fec!T146)</f>
        <v>4.1847071911148177</v>
      </c>
      <c r="U146" s="124">
        <f>IF(RES_hhdet_tes!U146=0,"",RES_hhdet_tes!U146/RES_hhdet_fec!U146)</f>
        <v>4.258074941989574</v>
      </c>
      <c r="V146" s="124">
        <f>IF(RES_hhdet_tes!V146=0,"",RES_hhdet_tes!V146/RES_hhdet_fec!V146)</f>
        <v>4.300934385414025</v>
      </c>
      <c r="W146" s="124">
        <f>IF(RES_hhdet_tes!W146=0,"",RES_hhdet_tes!W146/RES_hhdet_fec!W146)</f>
        <v>4.3280945403689985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1.8018528038532917</v>
      </c>
      <c r="C147" s="111">
        <f>IF(RES_hhdet_tes!C147=0,"",RES_hhdet_tes!C147/RES_hhdet_fec!C147)</f>
        <v>1.8842755961012014</v>
      </c>
      <c r="D147" s="111">
        <f>IF(RES_hhdet_tes!D147=0,"",RES_hhdet_tes!D147/RES_hhdet_fec!D147)</f>
        <v>2.1015759802536271</v>
      </c>
      <c r="E147" s="111">
        <f>IF(RES_hhdet_tes!E147=0,"",RES_hhdet_tes!E147/RES_hhdet_fec!E147)</f>
        <v>2.2690338742568921</v>
      </c>
      <c r="F147" s="111">
        <f>IF(RES_hhdet_tes!F147=0,"",RES_hhdet_tes!F147/RES_hhdet_fec!F147)</f>
        <v>2.4567034635490952</v>
      </c>
      <c r="G147" s="111">
        <f>IF(RES_hhdet_tes!G147=0,"",RES_hhdet_tes!G147/RES_hhdet_fec!G147)</f>
        <v>2.6555267885101936</v>
      </c>
      <c r="H147" s="111">
        <f>IF(RES_hhdet_tes!H147=0,"",RES_hhdet_tes!H147/RES_hhdet_fec!H147)</f>
        <v>2.7876434665044521</v>
      </c>
      <c r="I147" s="111">
        <f>IF(RES_hhdet_tes!I147=0,"",RES_hhdet_tes!I147/RES_hhdet_fec!I147)</f>
        <v>2.8950642473129822</v>
      </c>
      <c r="J147" s="111">
        <f>IF(RES_hhdet_tes!J147=0,"",RES_hhdet_tes!J147/RES_hhdet_fec!J147)</f>
        <v>2.9946799090808689</v>
      </c>
      <c r="K147" s="111">
        <f>IF(RES_hhdet_tes!K147=0,"",RES_hhdet_tes!K147/RES_hhdet_fec!K147)</f>
        <v>3.0687300805042672</v>
      </c>
      <c r="L147" s="111">
        <f>IF(RES_hhdet_tes!L147=0,"",RES_hhdet_tes!L147/RES_hhdet_fec!L147)</f>
        <v>3.1718532271907702</v>
      </c>
      <c r="M147" s="111">
        <f>IF(RES_hhdet_tes!M147=0,"",RES_hhdet_tes!M147/RES_hhdet_fec!M147)</f>
        <v>3.2500473774238481</v>
      </c>
      <c r="N147" s="111">
        <f>IF(RES_hhdet_tes!N147=0,"",RES_hhdet_tes!N147/RES_hhdet_fec!N147)</f>
        <v>3.3455696070161909</v>
      </c>
      <c r="O147" s="111">
        <f>IF(RES_hhdet_tes!O147=0,"",RES_hhdet_tes!O147/RES_hhdet_fec!O147)</f>
        <v>3.4201794056919002</v>
      </c>
      <c r="P147" s="111">
        <f>IF(RES_hhdet_tes!P147=0,"",RES_hhdet_tes!P147/RES_hhdet_fec!P147)</f>
        <v>3.4980791040825485</v>
      </c>
      <c r="Q147" s="111">
        <f>IF(RES_hhdet_tes!Q147=0,"",RES_hhdet_tes!Q147/RES_hhdet_fec!Q147)</f>
        <v>3.6044623208612943</v>
      </c>
      <c r="R147" s="111">
        <f>IF(RES_hhdet_tes!R147=0,"",RES_hhdet_tes!R147/RES_hhdet_fec!R147)</f>
        <v>3.7895666691060388</v>
      </c>
      <c r="S147" s="111">
        <f>IF(RES_hhdet_tes!S147=0,"",RES_hhdet_tes!S147/RES_hhdet_fec!S147)</f>
        <v>4.0190621367261814</v>
      </c>
      <c r="T147" s="111">
        <f>IF(RES_hhdet_tes!T147=0,"",RES_hhdet_tes!T147/RES_hhdet_fec!T147)</f>
        <v>4.1847071911148177</v>
      </c>
      <c r="U147" s="111">
        <f>IF(RES_hhdet_tes!U147=0,"",RES_hhdet_tes!U147/RES_hhdet_fec!U147)</f>
        <v>4.258074941989574</v>
      </c>
      <c r="V147" s="111">
        <f>IF(RES_hhdet_tes!V147=0,"",RES_hhdet_tes!V147/RES_hhdet_fec!V147)</f>
        <v>4.300934385414025</v>
      </c>
      <c r="W147" s="111">
        <f>IF(RES_hhdet_tes!W147=0,"",RES_hhdet_tes!W147/RES_hhdet_fec!W147)</f>
        <v>4.3280945403689985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0.79891106466275419</v>
      </c>
      <c r="C148" s="124">
        <f>IF(RES_hhdet_tes!C148=0,"",RES_hhdet_tes!C148/RES_hhdet_fec!C148)</f>
        <v>0.80830722091511908</v>
      </c>
      <c r="D148" s="124">
        <f>IF(RES_hhdet_tes!D148=0,"",RES_hhdet_tes!D148/RES_hhdet_fec!D148)</f>
        <v>0.77881560666704908</v>
      </c>
      <c r="E148" s="124">
        <f>IF(RES_hhdet_tes!E148=0,"",RES_hhdet_tes!E148/RES_hhdet_fec!E148)</f>
        <v>0.75592957266426875</v>
      </c>
      <c r="F148" s="124">
        <f>IF(RES_hhdet_tes!F148=0,"",RES_hhdet_tes!F148/RES_hhdet_fec!F148)</f>
        <v>0.7700277981181527</v>
      </c>
      <c r="G148" s="124">
        <f>IF(RES_hhdet_tes!G148=0,"",RES_hhdet_tes!G148/RES_hhdet_fec!G148)</f>
        <v>0.74593228945553092</v>
      </c>
      <c r="H148" s="124">
        <f>IF(RES_hhdet_tes!H148=0,"",RES_hhdet_tes!H148/RES_hhdet_fec!H148)</f>
        <v>0.75736099766067977</v>
      </c>
      <c r="I148" s="124">
        <f>IF(RES_hhdet_tes!I148=0,"",RES_hhdet_tes!I148/RES_hhdet_fec!I148)</f>
        <v>0.79267213692914174</v>
      </c>
      <c r="J148" s="124">
        <f>IF(RES_hhdet_tes!J148=0,"",RES_hhdet_tes!J148/RES_hhdet_fec!J148)</f>
        <v>0.80127042648890001</v>
      </c>
      <c r="K148" s="124">
        <f>IF(RES_hhdet_tes!K148=0,"",RES_hhdet_tes!K148/RES_hhdet_fec!K148)</f>
        <v>0.80484155811035574</v>
      </c>
      <c r="L148" s="124">
        <f>IF(RES_hhdet_tes!L148=0,"",RES_hhdet_tes!L148/RES_hhdet_fec!L148)</f>
        <v>0.82186256863924223</v>
      </c>
      <c r="M148" s="124">
        <f>IF(RES_hhdet_tes!M148=0,"",RES_hhdet_tes!M148/RES_hhdet_fec!M148)</f>
        <v>0.82256403563001224</v>
      </c>
      <c r="N148" s="124">
        <f>IF(RES_hhdet_tes!N148=0,"",RES_hhdet_tes!N148/RES_hhdet_fec!N148)</f>
        <v>0.85832796731039573</v>
      </c>
      <c r="O148" s="124">
        <f>IF(RES_hhdet_tes!O148=0,"",RES_hhdet_tes!O148/RES_hhdet_fec!O148)</f>
        <v>0.92214555806997234</v>
      </c>
      <c r="P148" s="124">
        <f>IF(RES_hhdet_tes!P148=0,"",RES_hhdet_tes!P148/RES_hhdet_fec!P148)</f>
        <v>0.93154337871191162</v>
      </c>
      <c r="Q148" s="124">
        <f>IF(RES_hhdet_tes!Q148=0,"",RES_hhdet_tes!Q148/RES_hhdet_fec!Q148)</f>
        <v>0.91613374950994109</v>
      </c>
      <c r="R148" s="124">
        <f>IF(RES_hhdet_tes!R148=0,"",RES_hhdet_tes!R148/RES_hhdet_fec!R148)</f>
        <v>0.91208043713513021</v>
      </c>
      <c r="S148" s="124">
        <f>IF(RES_hhdet_tes!S148=0,"",RES_hhdet_tes!S148/RES_hhdet_fec!S148)</f>
        <v>0.90292714279557051</v>
      </c>
      <c r="T148" s="124">
        <f>IF(RES_hhdet_tes!T148=0,"",RES_hhdet_tes!T148/RES_hhdet_fec!T148)</f>
        <v>0.9282083570977413</v>
      </c>
      <c r="U148" s="124">
        <f>IF(RES_hhdet_tes!U148=0,"",RES_hhdet_tes!U148/RES_hhdet_fec!U148)</f>
        <v>0.93883368817821677</v>
      </c>
      <c r="V148" s="124">
        <f>IF(RES_hhdet_tes!V148=0,"",RES_hhdet_tes!V148/RES_hhdet_fec!V148)</f>
        <v>0.93303231183877489</v>
      </c>
      <c r="W148" s="124">
        <f>IF(RES_hhdet_tes!W148=0,"",RES_hhdet_tes!W148/RES_hhdet_fec!W148)</f>
        <v>0.92949143990870797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0.41475282592618085</v>
      </c>
      <c r="C149" s="111">
        <f>IF(RES_hhdet_tes!C149=0,"",RES_hhdet_tes!C149/RES_hhdet_fec!C149)</f>
        <v>0.41805357549892647</v>
      </c>
      <c r="D149" s="111">
        <f>IF(RES_hhdet_tes!D149=0,"",RES_hhdet_tes!D149/RES_hhdet_fec!D149)</f>
        <v>0.42123507314698044</v>
      </c>
      <c r="E149" s="111">
        <f>IF(RES_hhdet_tes!E149=0,"",RES_hhdet_tes!E149/RES_hhdet_fec!E149)</f>
        <v>0.42438819591858956</v>
      </c>
      <c r="F149" s="111">
        <f>IF(RES_hhdet_tes!F149=0,"",RES_hhdet_tes!F149/RES_hhdet_fec!F149)</f>
        <v>0.42753143250632764</v>
      </c>
      <c r="G149" s="111">
        <f>IF(RES_hhdet_tes!G149=0,"",RES_hhdet_tes!G149/RES_hhdet_fec!G149)</f>
        <v>0.43257822438151144</v>
      </c>
      <c r="H149" s="111">
        <f>IF(RES_hhdet_tes!H149=0,"",RES_hhdet_tes!H149/RES_hhdet_fec!H149)</f>
        <v>0.43792311834656039</v>
      </c>
      <c r="I149" s="111">
        <f>IF(RES_hhdet_tes!I149=0,"",RES_hhdet_tes!I149/RES_hhdet_fec!I149)</f>
        <v>0.44016920947923266</v>
      </c>
      <c r="J149" s="111">
        <f>IF(RES_hhdet_tes!J149=0,"",RES_hhdet_tes!J149/RES_hhdet_fec!J149)</f>
        <v>0.44288375796260954</v>
      </c>
      <c r="K149" s="111">
        <f>IF(RES_hhdet_tes!K149=0,"",RES_hhdet_tes!K149/RES_hhdet_fec!K149)</f>
        <v>0.44679339690062658</v>
      </c>
      <c r="L149" s="111">
        <f>IF(RES_hhdet_tes!L149=0,"",RES_hhdet_tes!L149/RES_hhdet_fec!L149)</f>
        <v>0.45199775618990018</v>
      </c>
      <c r="M149" s="111">
        <f>IF(RES_hhdet_tes!M149=0,"",RES_hhdet_tes!M149/RES_hhdet_fec!M149)</f>
        <v>0.45807885470689558</v>
      </c>
      <c r="N149" s="111">
        <f>IF(RES_hhdet_tes!N149=0,"",RES_hhdet_tes!N149/RES_hhdet_fec!N149)</f>
        <v>0.46858034081620098</v>
      </c>
      <c r="O149" s="111">
        <f>IF(RES_hhdet_tes!O149=0,"",RES_hhdet_tes!O149/RES_hhdet_fec!O149)</f>
        <v>0.47394354770455926</v>
      </c>
      <c r="P149" s="111">
        <f>IF(RES_hhdet_tes!P149=0,"",RES_hhdet_tes!P149/RES_hhdet_fec!P149)</f>
        <v>0.47580729828972407</v>
      </c>
      <c r="Q149" s="111">
        <f>IF(RES_hhdet_tes!Q149=0,"",RES_hhdet_tes!Q149/RES_hhdet_fec!Q149)</f>
        <v>0.50220061734342647</v>
      </c>
      <c r="R149" s="111">
        <f>IF(RES_hhdet_tes!R149=0,"",RES_hhdet_tes!R149/RES_hhdet_fec!R149)</f>
        <v>0.53096189822259388</v>
      </c>
      <c r="S149" s="111">
        <f>IF(RES_hhdet_tes!S149=0,"",RES_hhdet_tes!S149/RES_hhdet_fec!S149)</f>
        <v>0.57475141467126045</v>
      </c>
      <c r="T149" s="111">
        <f>IF(RES_hhdet_tes!T149=0,"",RES_hhdet_tes!T149/RES_hhdet_fec!T149)</f>
        <v>0.61248212963953763</v>
      </c>
      <c r="U149" s="111">
        <f>IF(RES_hhdet_tes!U149=0,"",RES_hhdet_tes!U149/RES_hhdet_fec!U149)</f>
        <v>0.63115047682671832</v>
      </c>
      <c r="V149" s="111">
        <f>IF(RES_hhdet_tes!V149=0,"",RES_hhdet_tes!V149/RES_hhdet_fec!V149)</f>
        <v>0.64168109849385135</v>
      </c>
      <c r="W149" s="111">
        <f>IF(RES_hhdet_tes!W149=0,"",RES_hhdet_tes!W149/RES_hhdet_fec!W149)</f>
        <v>0.64490167839788437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0.83686748086296481</v>
      </c>
      <c r="C150" s="111">
        <f>IF(RES_hhdet_tes!C150=0,"",RES_hhdet_tes!C150/RES_hhdet_fec!C150)</f>
        <v>0.84046961339244464</v>
      </c>
      <c r="D150" s="111">
        <f>IF(RES_hhdet_tes!D150=0,"",RES_hhdet_tes!D150/RES_hhdet_fec!D150)</f>
        <v>0.74973810802334773</v>
      </c>
      <c r="E150" s="111">
        <f>IF(RES_hhdet_tes!E150=0,"",RES_hhdet_tes!E150/RES_hhdet_fec!E150)</f>
        <v>0.7116486051506894</v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>
        <f>IF(RES_hhdet_tes!H150=0,"",RES_hhdet_tes!H150/RES_hhdet_fec!H150)</f>
        <v>0.75688815790467667</v>
      </c>
      <c r="I150" s="111">
        <f>IF(RES_hhdet_tes!I150=0,"",RES_hhdet_tes!I150/RES_hhdet_fec!I150)</f>
        <v>0.79751889945095134</v>
      </c>
      <c r="J150" s="111">
        <f>IF(RES_hhdet_tes!J150=0,"",RES_hhdet_tes!J150/RES_hhdet_fec!J150)</f>
        <v>0.7978512498156648</v>
      </c>
      <c r="K150" s="111">
        <f>IF(RES_hhdet_tes!K150=0,"",RES_hhdet_tes!K150/RES_hhdet_fec!K150)</f>
        <v>0.80006389218070528</v>
      </c>
      <c r="L150" s="111">
        <f>IF(RES_hhdet_tes!L150=0,"",RES_hhdet_tes!L150/RES_hhdet_fec!L150)</f>
        <v>0.82328170327751238</v>
      </c>
      <c r="M150" s="111">
        <f>IF(RES_hhdet_tes!M150=0,"",RES_hhdet_tes!M150/RES_hhdet_fec!M150)</f>
        <v>0.82617001333786311</v>
      </c>
      <c r="N150" s="111">
        <f>IF(RES_hhdet_tes!N150=0,"",RES_hhdet_tes!N150/RES_hhdet_fec!N150)</f>
        <v>0.88328896541060675</v>
      </c>
      <c r="O150" s="111">
        <f>IF(RES_hhdet_tes!O150=0,"",RES_hhdet_tes!O150/RES_hhdet_fec!O150)</f>
        <v>0.92935243014702518</v>
      </c>
      <c r="P150" s="111">
        <f>IF(RES_hhdet_tes!P150=0,"",RES_hhdet_tes!P150/RES_hhdet_fec!P150)</f>
        <v>0.91817498189155289</v>
      </c>
      <c r="Q150" s="111">
        <f>IF(RES_hhdet_tes!Q150=0,"",RES_hhdet_tes!Q150/RES_hhdet_fec!Q150)</f>
        <v>0.832915488098948</v>
      </c>
      <c r="R150" s="111">
        <f>IF(RES_hhdet_tes!R150=0,"",RES_hhdet_tes!R150/RES_hhdet_fec!R150)</f>
        <v>0.80656411380607962</v>
      </c>
      <c r="S150" s="111">
        <f>IF(RES_hhdet_tes!S150=0,"",RES_hhdet_tes!S150/RES_hhdet_fec!S150)</f>
        <v>0.77155217828368983</v>
      </c>
      <c r="T150" s="111">
        <f>IF(RES_hhdet_tes!T150=0,"",RES_hhdet_tes!T150/RES_hhdet_fec!T150)</f>
        <v>0.84231765994779717</v>
      </c>
      <c r="U150" s="111">
        <f>IF(RES_hhdet_tes!U150=0,"",RES_hhdet_tes!U150/RES_hhdet_fec!U150)</f>
        <v>0.9463040463226623</v>
      </c>
      <c r="V150" s="111">
        <f>IF(RES_hhdet_tes!V150=0,"",RES_hhdet_tes!V150/RES_hhdet_fec!V150)</f>
        <v>0.96546906391735998</v>
      </c>
      <c r="W150" s="111">
        <f>IF(RES_hhdet_tes!W150=0,"",RES_hhdet_tes!W150/RES_hhdet_fec!W150)</f>
        <v>0.9222070661096774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0.41475282592618085</v>
      </c>
      <c r="C151" s="112">
        <f>IF(RES_hhdet_tes!C151=0,"",RES_hhdet_tes!C151/RES_hhdet_fec!C151)</f>
        <v>0.41475282592618085</v>
      </c>
      <c r="D151" s="112">
        <f>IF(RES_hhdet_tes!D151=0,"",RES_hhdet_tes!D151/RES_hhdet_fec!D151)</f>
        <v>0.41475282592618079</v>
      </c>
      <c r="E151" s="112">
        <f>IF(RES_hhdet_tes!E151=0,"",RES_hhdet_tes!E151/RES_hhdet_fec!E151)</f>
        <v>0.41475282592618085</v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>
        <f>IF(RES_hhdet_tes!H151=0,"",RES_hhdet_tes!H151/RES_hhdet_fec!H151)</f>
        <v>0.44182394228888378</v>
      </c>
      <c r="I151" s="112">
        <f>IF(RES_hhdet_tes!I151=0,"",RES_hhdet_tes!I151/RES_hhdet_fec!I151)</f>
        <v>0.44343481754001746</v>
      </c>
      <c r="J151" s="112">
        <f>IF(RES_hhdet_tes!J151=0,"",RES_hhdet_tes!J151/RES_hhdet_fec!J151)</f>
        <v>0.44574693972841212</v>
      </c>
      <c r="K151" s="112">
        <f>IF(RES_hhdet_tes!K151=0,"",RES_hhdet_tes!K151/RES_hhdet_fec!K151)</f>
        <v>0.44804178150398533</v>
      </c>
      <c r="L151" s="112">
        <f>IF(RES_hhdet_tes!L151=0,"",RES_hhdet_tes!L151/RES_hhdet_fec!L151)</f>
        <v>0.45112087822842839</v>
      </c>
      <c r="M151" s="112">
        <f>IF(RES_hhdet_tes!M151=0,"",RES_hhdet_tes!M151/RES_hhdet_fec!M151)</f>
        <v>0.45345998831633827</v>
      </c>
      <c r="N151" s="112">
        <f>IF(RES_hhdet_tes!N151=0,"",RES_hhdet_tes!N151/RES_hhdet_fec!N151)</f>
        <v>0.47033083115027641</v>
      </c>
      <c r="O151" s="112">
        <f>IF(RES_hhdet_tes!O151=0,"",RES_hhdet_tes!O151/RES_hhdet_fec!O151)</f>
        <v>0.505468726250766</v>
      </c>
      <c r="P151" s="112">
        <f>IF(RES_hhdet_tes!P151=0,"",RES_hhdet_tes!P151/RES_hhdet_fec!P151)</f>
        <v>0.51603553484622888</v>
      </c>
      <c r="Q151" s="112">
        <f>IF(RES_hhdet_tes!Q151=0,"",RES_hhdet_tes!Q151/RES_hhdet_fec!Q151)</f>
        <v>0.51715063066793365</v>
      </c>
      <c r="R151" s="112">
        <f>IF(RES_hhdet_tes!R151=0,"",RES_hhdet_tes!R151/RES_hhdet_fec!R151)</f>
        <v>0.51986716144085543</v>
      </c>
      <c r="S151" s="112">
        <f>IF(RES_hhdet_tes!S151=0,"",RES_hhdet_tes!S151/RES_hhdet_fec!S151)</f>
        <v>0.52085486667274294</v>
      </c>
      <c r="T151" s="112">
        <f>IF(RES_hhdet_tes!T151=0,"",RES_hhdet_tes!T151/RES_hhdet_fec!T151)</f>
        <v>0.52410843277571717</v>
      </c>
      <c r="U151" s="112">
        <f>IF(RES_hhdet_tes!U151=0,"",RES_hhdet_tes!U151/RES_hhdet_fec!U151)</f>
        <v>0.54268505468171846</v>
      </c>
      <c r="V151" s="112">
        <f>IF(RES_hhdet_tes!V151=0,"",RES_hhdet_tes!V151/RES_hhdet_fec!V151)</f>
        <v>0.60520745282419663</v>
      </c>
      <c r="W151" s="112">
        <f>IF(RES_hhdet_tes!W151=0,"",RES_hhdet_tes!W151/RES_hhdet_fec!W151)</f>
        <v>0.67115686610576331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0.46465974084486522</v>
      </c>
      <c r="C153" s="112">
        <f>IF(RES_hhdet_tes!C153=0,"",RES_hhdet_tes!C153/RES_hhdet_fec!C153)</f>
        <v>0.46465974084486522</v>
      </c>
      <c r="D153" s="112">
        <f>IF(RES_hhdet_tes!D153=0,"",RES_hhdet_tes!D153/RES_hhdet_fec!D153)</f>
        <v>0.46465974084486528</v>
      </c>
      <c r="E153" s="112">
        <f>IF(RES_hhdet_tes!E153=0,"",RES_hhdet_tes!E153/RES_hhdet_fec!E153)</f>
        <v>0.46465974084486522</v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>
        <f>IF(RES_hhdet_tes!H153=0,"",RES_hhdet_tes!H153/RES_hhdet_fec!H153)</f>
        <v>0.4923442043870348</v>
      </c>
      <c r="I153" s="112">
        <f>IF(RES_hhdet_tes!I153=0,"",RES_hhdet_tes!I153/RES_hhdet_fec!I153)</f>
        <v>0.49234420438703475</v>
      </c>
      <c r="J153" s="112">
        <f>IF(RES_hhdet_tes!J153=0,"",RES_hhdet_tes!J153/RES_hhdet_fec!J153)</f>
        <v>0.49234420438703475</v>
      </c>
      <c r="K153" s="112">
        <f>IF(RES_hhdet_tes!K153=0,"",RES_hhdet_tes!K153/RES_hhdet_fec!K153)</f>
        <v>0.49550815313734414</v>
      </c>
      <c r="L153" s="112">
        <f>IF(RES_hhdet_tes!L153=0,"",RES_hhdet_tes!L153/RES_hhdet_fec!L153)</f>
        <v>0.49550815313734431</v>
      </c>
      <c r="M153" s="112">
        <f>IF(RES_hhdet_tes!M153=0,"",RES_hhdet_tes!M153/RES_hhdet_fec!M153)</f>
        <v>0.4955081531373442</v>
      </c>
      <c r="N153" s="112">
        <f>IF(RES_hhdet_tes!N153=0,"",RES_hhdet_tes!N153/RES_hhdet_fec!N153)</f>
        <v>0.49631286931123775</v>
      </c>
      <c r="O153" s="112">
        <f>IF(RES_hhdet_tes!O153=0,"",RES_hhdet_tes!O153/RES_hhdet_fec!O153)</f>
        <v>0.53445043478597032</v>
      </c>
      <c r="P153" s="112">
        <f>IF(RES_hhdet_tes!P153=0,"",RES_hhdet_tes!P153/RES_hhdet_fec!P153)</f>
        <v>0.54206425891400134</v>
      </c>
      <c r="Q153" s="112">
        <f>IF(RES_hhdet_tes!Q153=0,"",RES_hhdet_tes!Q153/RES_hhdet_fec!Q153)</f>
        <v>0.54210507337682712</v>
      </c>
      <c r="R153" s="112">
        <f>IF(RES_hhdet_tes!R153=0,"",RES_hhdet_tes!R153/RES_hhdet_fec!R153)</f>
        <v>0.54244162919885808</v>
      </c>
      <c r="S153" s="112">
        <f>IF(RES_hhdet_tes!S153=0,"",RES_hhdet_tes!S153/RES_hhdet_fec!S153)</f>
        <v>0.54277811316692892</v>
      </c>
      <c r="T153" s="112">
        <f>IF(RES_hhdet_tes!T153=0,"",RES_hhdet_tes!T153/RES_hhdet_fec!T153)</f>
        <v>0.54306979104465902</v>
      </c>
      <c r="U153" s="112">
        <f>IF(RES_hhdet_tes!U153=0,"",RES_hhdet_tes!U153/RES_hhdet_fec!U153)</f>
        <v>0.58257445681279652</v>
      </c>
      <c r="V153" s="112">
        <f>IF(RES_hhdet_tes!V153=0,"",RES_hhdet_tes!V153/RES_hhdet_fec!V153)</f>
        <v>0.59556917963815204</v>
      </c>
      <c r="W153" s="112">
        <f>IF(RES_hhdet_tes!W153=0,"",RES_hhdet_tes!W153/RES_hhdet_fec!W153)</f>
        <v>0.62610717449449693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0.85963579169768212</v>
      </c>
      <c r="C154" s="113">
        <f>IF(RES_hhdet_tes!C154=0,"",RES_hhdet_tes!C154/RES_hhdet_fec!C154)</f>
        <v>0.87286501632872904</v>
      </c>
      <c r="D154" s="113">
        <f>IF(RES_hhdet_tes!D154=0,"",RES_hhdet_tes!D154/RES_hhdet_fec!D154)</f>
        <v>0.824751677093154</v>
      </c>
      <c r="E154" s="113">
        <f>IF(RES_hhdet_tes!E154=0,"",RES_hhdet_tes!E154/RES_hhdet_fec!E154)</f>
        <v>0.79094591558851657</v>
      </c>
      <c r="F154" s="113">
        <f>IF(RES_hhdet_tes!F154=0,"",RES_hhdet_tes!F154/RES_hhdet_fec!F154)</f>
        <v>0.80039054051988268</v>
      </c>
      <c r="G154" s="113">
        <f>IF(RES_hhdet_tes!G154=0,"",RES_hhdet_tes!G154/RES_hhdet_fec!G154)</f>
        <v>0.77067220424242022</v>
      </c>
      <c r="H154" s="113">
        <f>IF(RES_hhdet_tes!H154=0,"",RES_hhdet_tes!H154/RES_hhdet_fec!H154)</f>
        <v>0.78975837378527203</v>
      </c>
      <c r="I154" s="113">
        <f>IF(RES_hhdet_tes!I154=0,"",RES_hhdet_tes!I154/RES_hhdet_fec!I154)</f>
        <v>0.82065508460169623</v>
      </c>
      <c r="J154" s="113">
        <f>IF(RES_hhdet_tes!J154=0,"",RES_hhdet_tes!J154/RES_hhdet_fec!J154)</f>
        <v>0.82768040707231449</v>
      </c>
      <c r="K154" s="113">
        <f>IF(RES_hhdet_tes!K154=0,"",RES_hhdet_tes!K154/RES_hhdet_fec!K154)</f>
        <v>0.82894720837553559</v>
      </c>
      <c r="L154" s="113">
        <f>IF(RES_hhdet_tes!L154=0,"",RES_hhdet_tes!L154/RES_hhdet_fec!L154)</f>
        <v>0.84643762424855695</v>
      </c>
      <c r="M154" s="113">
        <f>IF(RES_hhdet_tes!M154=0,"",RES_hhdet_tes!M154/RES_hhdet_fec!M154)</f>
        <v>0.84601170155358629</v>
      </c>
      <c r="N154" s="113">
        <f>IF(RES_hhdet_tes!N154=0,"",RES_hhdet_tes!N154/RES_hhdet_fec!N154)</f>
        <v>0.88534254021040704</v>
      </c>
      <c r="O154" s="113">
        <f>IF(RES_hhdet_tes!O154=0,"",RES_hhdet_tes!O154/RES_hhdet_fec!O154)</f>
        <v>0.96914048927656737</v>
      </c>
      <c r="P154" s="113">
        <f>IF(RES_hhdet_tes!P154=0,"",RES_hhdet_tes!P154/RES_hhdet_fec!P154)</f>
        <v>0.98798662942065019</v>
      </c>
      <c r="Q154" s="113">
        <f>IF(RES_hhdet_tes!Q154=0,"",RES_hhdet_tes!Q154/RES_hhdet_fec!Q154)</f>
        <v>0.96375398441580251</v>
      </c>
      <c r="R154" s="113">
        <f>IF(RES_hhdet_tes!R154=0,"",RES_hhdet_tes!R154/RES_hhdet_fec!R154)</f>
        <v>0.95072728255633998</v>
      </c>
      <c r="S154" s="113">
        <f>IF(RES_hhdet_tes!S154=0,"",RES_hhdet_tes!S154/RES_hhdet_fec!S154)</f>
        <v>0.92810370725829983</v>
      </c>
      <c r="T154" s="113">
        <f>IF(RES_hhdet_tes!T154=0,"",RES_hhdet_tes!T154/RES_hhdet_fec!T154)</f>
        <v>0.94714422974139545</v>
      </c>
      <c r="U154" s="113">
        <f>IF(RES_hhdet_tes!U154=0,"",RES_hhdet_tes!U154/RES_hhdet_fec!U154)</f>
        <v>0.9581371439696057</v>
      </c>
      <c r="V154" s="113">
        <f>IF(RES_hhdet_tes!V154=0,"",RES_hhdet_tes!V154/RES_hhdet_fec!V154)</f>
        <v>0.94907264622099441</v>
      </c>
      <c r="W154" s="113">
        <f>IF(RES_hhdet_tes!W154=0,"",RES_hhdet_tes!W154/RES_hhdet_fec!W154)</f>
        <v>0.94754954233464006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0.46465974084486522</v>
      </c>
      <c r="C155" s="111">
        <f>IF(RES_hhdet_tes!C155=0,"",RES_hhdet_tes!C155/RES_hhdet_fec!C155)</f>
        <v>0.4687115786897425</v>
      </c>
      <c r="D155" s="111">
        <f>IF(RES_hhdet_tes!D155=0,"",RES_hhdet_tes!D155/RES_hhdet_fec!D155)</f>
        <v>0.47431330306692093</v>
      </c>
      <c r="E155" s="111">
        <f>IF(RES_hhdet_tes!E155=0,"",RES_hhdet_tes!E155/RES_hhdet_fec!E155)</f>
        <v>0.4784368764556175</v>
      </c>
      <c r="F155" s="111">
        <f>IF(RES_hhdet_tes!F155=0,"",RES_hhdet_tes!F155/RES_hhdet_fec!F155)</f>
        <v>0.48187057801984151</v>
      </c>
      <c r="G155" s="111">
        <f>IF(RES_hhdet_tes!G155=0,"",RES_hhdet_tes!G155/RES_hhdet_fec!G155)</f>
        <v>0.48548590657343238</v>
      </c>
      <c r="H155" s="111">
        <f>IF(RES_hhdet_tes!H155=0,"",RES_hhdet_tes!H155/RES_hhdet_fec!H155)</f>
        <v>0.48884325205184592</v>
      </c>
      <c r="I155" s="111">
        <f>IF(RES_hhdet_tes!I155=0,"",RES_hhdet_tes!I155/RES_hhdet_fec!I155)</f>
        <v>0.49138791973120821</v>
      </c>
      <c r="J155" s="111">
        <f>IF(RES_hhdet_tes!J155=0,"",RES_hhdet_tes!J155/RES_hhdet_fec!J155)</f>
        <v>0.49386803468980289</v>
      </c>
      <c r="K155" s="111">
        <f>IF(RES_hhdet_tes!K155=0,"",RES_hhdet_tes!K155/RES_hhdet_fec!K155)</f>
        <v>0.49645834397034833</v>
      </c>
      <c r="L155" s="111">
        <f>IF(RES_hhdet_tes!L155=0,"",RES_hhdet_tes!L155/RES_hhdet_fec!L155)</f>
        <v>0.49961778336057006</v>
      </c>
      <c r="M155" s="111">
        <f>IF(RES_hhdet_tes!M155=0,"",RES_hhdet_tes!M155/RES_hhdet_fec!M155)</f>
        <v>0.50287274065959797</v>
      </c>
      <c r="N155" s="111">
        <f>IF(RES_hhdet_tes!N155=0,"",RES_hhdet_tes!N155/RES_hhdet_fec!N155)</f>
        <v>0.50775511901234183</v>
      </c>
      <c r="O155" s="111">
        <f>IF(RES_hhdet_tes!O155=0,"",RES_hhdet_tes!O155/RES_hhdet_fec!O155)</f>
        <v>0.51285723640257197</v>
      </c>
      <c r="P155" s="111">
        <f>IF(RES_hhdet_tes!P155=0,"",RES_hhdet_tes!P155/RES_hhdet_fec!P155)</f>
        <v>0.51857750438475747</v>
      </c>
      <c r="Q155" s="111">
        <f>IF(RES_hhdet_tes!Q155=0,"",RES_hhdet_tes!Q155/RES_hhdet_fec!Q155)</f>
        <v>0.52751857699251303</v>
      </c>
      <c r="R155" s="111">
        <f>IF(RES_hhdet_tes!R155=0,"",RES_hhdet_tes!R155/RES_hhdet_fec!R155)</f>
        <v>0.54616928093330019</v>
      </c>
      <c r="S155" s="111">
        <f>IF(RES_hhdet_tes!S155=0,"",RES_hhdet_tes!S155/RES_hhdet_fec!S155)</f>
        <v>0.57387925103014026</v>
      </c>
      <c r="T155" s="111">
        <f>IF(RES_hhdet_tes!T155=0,"",RES_hhdet_tes!T155/RES_hhdet_fec!T155)</f>
        <v>0.59691182988510771</v>
      </c>
      <c r="U155" s="111">
        <f>IF(RES_hhdet_tes!U155=0,"",RES_hhdet_tes!U155/RES_hhdet_fec!U155)</f>
        <v>0.6063892909106029</v>
      </c>
      <c r="V155" s="111">
        <f>IF(RES_hhdet_tes!V155=0,"",RES_hhdet_tes!V155/RES_hhdet_fec!V155)</f>
        <v>0.61301696726491894</v>
      </c>
      <c r="W155" s="111">
        <f>IF(RES_hhdet_tes!W155=0,"",RES_hhdet_tes!W155/RES_hhdet_fec!W155)</f>
        <v>0.61801833694714614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0.58323868162800152</v>
      </c>
      <c r="C157" s="124">
        <f>IF(RES_hhdet_tes!C157=0,"",RES_hhdet_tes!C157/RES_hhdet_fec!C157)</f>
        <v>0.59516518801447826</v>
      </c>
      <c r="D157" s="124">
        <f>IF(RES_hhdet_tes!D157=0,"",RES_hhdet_tes!D157/RES_hhdet_fec!D157)</f>
        <v>0.60386801282399227</v>
      </c>
      <c r="E157" s="124">
        <f>IF(RES_hhdet_tes!E157=0,"",RES_hhdet_tes!E157/RES_hhdet_fec!E157)</f>
        <v>0.60445497761872113</v>
      </c>
      <c r="F157" s="124">
        <f>IF(RES_hhdet_tes!F157=0,"",RES_hhdet_tes!F157/RES_hhdet_fec!F157)</f>
        <v>0.6092948070147256</v>
      </c>
      <c r="G157" s="124">
        <f>IF(RES_hhdet_tes!G157=0,"",RES_hhdet_tes!G157/RES_hhdet_fec!G157)</f>
        <v>0.61155865538580823</v>
      </c>
      <c r="H157" s="124">
        <f>IF(RES_hhdet_tes!H157=0,"",RES_hhdet_tes!H157/RES_hhdet_fec!H157)</f>
        <v>0.61231638670146782</v>
      </c>
      <c r="I157" s="124">
        <f>IF(RES_hhdet_tes!I157=0,"",RES_hhdet_tes!I157/RES_hhdet_fec!I157)</f>
        <v>0.60730645649741122</v>
      </c>
      <c r="J157" s="124">
        <f>IF(RES_hhdet_tes!J157=0,"",RES_hhdet_tes!J157/RES_hhdet_fec!J157)</f>
        <v>0.60820883837424355</v>
      </c>
      <c r="K157" s="124">
        <f>IF(RES_hhdet_tes!K157=0,"",RES_hhdet_tes!K157/RES_hhdet_fec!K157)</f>
        <v>0.61639362963970501</v>
      </c>
      <c r="L157" s="124">
        <f>IF(RES_hhdet_tes!L157=0,"",RES_hhdet_tes!L157/RES_hhdet_fec!L157)</f>
        <v>0.61795169044543852</v>
      </c>
      <c r="M157" s="124">
        <f>IF(RES_hhdet_tes!M157=0,"",RES_hhdet_tes!M157/RES_hhdet_fec!M157)</f>
        <v>0.62164028610368116</v>
      </c>
      <c r="N157" s="124">
        <f>IF(RES_hhdet_tes!N157=0,"",RES_hhdet_tes!N157/RES_hhdet_fec!N157)</f>
        <v>0.61137891576677494</v>
      </c>
      <c r="O157" s="124">
        <f>IF(RES_hhdet_tes!O157=0,"",RES_hhdet_tes!O157/RES_hhdet_fec!O157)</f>
        <v>0.61865352060450196</v>
      </c>
      <c r="P157" s="124">
        <f>IF(RES_hhdet_tes!P157=0,"",RES_hhdet_tes!P157/RES_hhdet_fec!P157)</f>
        <v>0.63197688728114199</v>
      </c>
      <c r="Q157" s="124">
        <f>IF(RES_hhdet_tes!Q157=0,"",RES_hhdet_tes!Q157/RES_hhdet_fec!Q157)</f>
        <v>0.62834488356505092</v>
      </c>
      <c r="R157" s="124">
        <f>IF(RES_hhdet_tes!R157=0,"",RES_hhdet_tes!R157/RES_hhdet_fec!R157)</f>
        <v>0.63327926144322555</v>
      </c>
      <c r="S157" s="124">
        <f>IF(RES_hhdet_tes!S157=0,"",RES_hhdet_tes!S157/RES_hhdet_fec!S157)</f>
        <v>0.64937470391647589</v>
      </c>
      <c r="T157" s="124">
        <f>IF(RES_hhdet_tes!T157=0,"",RES_hhdet_tes!T157/RES_hhdet_fec!T157)</f>
        <v>0.65579573063014651</v>
      </c>
      <c r="U157" s="124">
        <f>IF(RES_hhdet_tes!U157=0,"",RES_hhdet_tes!U157/RES_hhdet_fec!U157)</f>
        <v>0.66617730720468904</v>
      </c>
      <c r="V157" s="124">
        <f>IF(RES_hhdet_tes!V157=0,"",RES_hhdet_tes!V157/RES_hhdet_fec!V157)</f>
        <v>0.68151468033849083</v>
      </c>
      <c r="W157" s="124">
        <f>IF(RES_hhdet_tes!W157=0,"",RES_hhdet_tes!W157/RES_hhdet_fec!W157)</f>
        <v>0.67742322564293422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0.54745511488497667</v>
      </c>
      <c r="C158" s="111">
        <f>IF(RES_hhdet_tes!C158=0,"",RES_hhdet_tes!C158/RES_hhdet_fec!C158)</f>
        <v>0.5486784948132305</v>
      </c>
      <c r="D158" s="111">
        <f>IF(RES_hhdet_tes!D158=0,"",RES_hhdet_tes!D158/RES_hhdet_fec!D158)</f>
        <v>0.55077017546196194</v>
      </c>
      <c r="E158" s="111">
        <f>IF(RES_hhdet_tes!E158=0,"",RES_hhdet_tes!E158/RES_hhdet_fec!E158)</f>
        <v>0.55249687581576123</v>
      </c>
      <c r="F158" s="111">
        <f>IF(RES_hhdet_tes!F158=0,"",RES_hhdet_tes!F158/RES_hhdet_fec!F158)</f>
        <v>0.55398846841297045</v>
      </c>
      <c r="G158" s="111">
        <f>IF(RES_hhdet_tes!G158=0,"",RES_hhdet_tes!G158/RES_hhdet_fec!G158)</f>
        <v>0.55567896930494365</v>
      </c>
      <c r="H158" s="111">
        <f>IF(RES_hhdet_tes!H158=0,"",RES_hhdet_tes!H158/RES_hhdet_fec!H158)</f>
        <v>0.55728331436164924</v>
      </c>
      <c r="I158" s="111">
        <f>IF(RES_hhdet_tes!I158=0,"",RES_hhdet_tes!I158/RES_hhdet_fec!I158)</f>
        <v>0.55835673393919427</v>
      </c>
      <c r="J158" s="111">
        <f>IF(RES_hhdet_tes!J158=0,"",RES_hhdet_tes!J158/RES_hhdet_fec!J158)</f>
        <v>0.55930047477546507</v>
      </c>
      <c r="K158" s="111">
        <f>IF(RES_hhdet_tes!K158=0,"",RES_hhdet_tes!K158/RES_hhdet_fec!K158)</f>
        <v>0.56009002367018212</v>
      </c>
      <c r="L158" s="111">
        <f>IF(RES_hhdet_tes!L158=0,"",RES_hhdet_tes!L158/RES_hhdet_fec!L158)</f>
        <v>0.56104303156530733</v>
      </c>
      <c r="M158" s="111">
        <f>IF(RES_hhdet_tes!M158=0,"",RES_hhdet_tes!M158/RES_hhdet_fec!M158)</f>
        <v>0.5616287977585811</v>
      </c>
      <c r="N158" s="111">
        <f>IF(RES_hhdet_tes!N158=0,"",RES_hhdet_tes!N158/RES_hhdet_fec!N158)</f>
        <v>0.56203146916640168</v>
      </c>
      <c r="O158" s="111">
        <f>IF(RES_hhdet_tes!O158=0,"",RES_hhdet_tes!O158/RES_hhdet_fec!O158)</f>
        <v>0.56223681533782799</v>
      </c>
      <c r="P158" s="111">
        <f>IF(RES_hhdet_tes!P158=0,"",RES_hhdet_tes!P158/RES_hhdet_fec!P158)</f>
        <v>0.56238478422218119</v>
      </c>
      <c r="Q158" s="111">
        <f>IF(RES_hhdet_tes!Q158=0,"",RES_hhdet_tes!Q158/RES_hhdet_fec!Q158)</f>
        <v>0.56252047687834561</v>
      </c>
      <c r="R158" s="111">
        <f>IF(RES_hhdet_tes!R158=0,"",RES_hhdet_tes!R158/RES_hhdet_fec!R158)</f>
        <v>0.56341457447171617</v>
      </c>
      <c r="S158" s="111">
        <f>IF(RES_hhdet_tes!S158=0,"",RES_hhdet_tes!S158/RES_hhdet_fec!S158)</f>
        <v>0.56651823860786998</v>
      </c>
      <c r="T158" s="111">
        <f>IF(RES_hhdet_tes!T158=0,"",RES_hhdet_tes!T158/RES_hhdet_fec!T158)</f>
        <v>0.5709727236231521</v>
      </c>
      <c r="U158" s="111">
        <f>IF(RES_hhdet_tes!U158=0,"",RES_hhdet_tes!U158/RES_hhdet_fec!U158)</f>
        <v>0.57376779267585287</v>
      </c>
      <c r="V158" s="111">
        <f>IF(RES_hhdet_tes!V158=0,"",RES_hhdet_tes!V158/RES_hhdet_fec!V158)</f>
        <v>0.57572361409331918</v>
      </c>
      <c r="W158" s="111">
        <f>IF(RES_hhdet_tes!W158=0,"",RES_hhdet_tes!W158/RES_hhdet_fec!W158)</f>
        <v>0.57730930599036046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0.71422998999290666</v>
      </c>
      <c r="C159" s="45">
        <f>IF(RES_hhdet_tes!C159=0,"",RES_hhdet_tes!C159/RES_hhdet_fec!C159)</f>
        <v>0.71882082863777053</v>
      </c>
      <c r="D159" s="45">
        <f>IF(RES_hhdet_tes!D159=0,"",RES_hhdet_tes!D159/RES_hhdet_fec!D159)</f>
        <v>0.7235399391481897</v>
      </c>
      <c r="E159" s="45">
        <f>IF(RES_hhdet_tes!E159=0,"",RES_hhdet_tes!E159/RES_hhdet_fec!E159)</f>
        <v>0.72642820624730842</v>
      </c>
      <c r="F159" s="45">
        <f>IF(RES_hhdet_tes!F159=0,"",RES_hhdet_tes!F159/RES_hhdet_fec!F159)</f>
        <v>0.729009822489596</v>
      </c>
      <c r="G159" s="45">
        <f>IF(RES_hhdet_tes!G159=0,"",RES_hhdet_tes!G159/RES_hhdet_fec!G159)</f>
        <v>0.73162349308460917</v>
      </c>
      <c r="H159" s="45">
        <f>IF(RES_hhdet_tes!H159=0,"",RES_hhdet_tes!H159/RES_hhdet_fec!H159)</f>
        <v>0.7341240701933982</v>
      </c>
      <c r="I159" s="45">
        <f>IF(RES_hhdet_tes!I159=0,"",RES_hhdet_tes!I159/RES_hhdet_fec!I159)</f>
        <v>0.73617141111547391</v>
      </c>
      <c r="J159" s="45">
        <f>IF(RES_hhdet_tes!J159=0,"",RES_hhdet_tes!J159/RES_hhdet_fec!J159)</f>
        <v>0.73827337557819783</v>
      </c>
      <c r="K159" s="45">
        <f>IF(RES_hhdet_tes!K159=0,"",RES_hhdet_tes!K159/RES_hhdet_fec!K159)</f>
        <v>0.74072754151228326</v>
      </c>
      <c r="L159" s="45">
        <f>IF(RES_hhdet_tes!L159=0,"",RES_hhdet_tes!L159/RES_hhdet_fec!L159)</f>
        <v>0.74307927044072675</v>
      </c>
      <c r="M159" s="45">
        <f>IF(RES_hhdet_tes!M159=0,"",RES_hhdet_tes!M159/RES_hhdet_fec!M159)</f>
        <v>0.74501596051189634</v>
      </c>
      <c r="N159" s="45">
        <f>IF(RES_hhdet_tes!N159=0,"",RES_hhdet_tes!N159/RES_hhdet_fec!N159)</f>
        <v>0.74731623634391964</v>
      </c>
      <c r="O159" s="45">
        <f>IF(RES_hhdet_tes!O159=0,"",RES_hhdet_tes!O159/RES_hhdet_fec!O159)</f>
        <v>0.75035051946478426</v>
      </c>
      <c r="P159" s="45">
        <f>IF(RES_hhdet_tes!P159=0,"",RES_hhdet_tes!P159/RES_hhdet_fec!P159)</f>
        <v>0.75370072204006322</v>
      </c>
      <c r="Q159" s="45">
        <f>IF(RES_hhdet_tes!Q159=0,"",RES_hhdet_tes!Q159/RES_hhdet_fec!Q159)</f>
        <v>0.75804619452477451</v>
      </c>
      <c r="R159" s="45">
        <f>IF(RES_hhdet_tes!R159=0,"",RES_hhdet_tes!R159/RES_hhdet_fec!R159)</f>
        <v>0.7684624699622139</v>
      </c>
      <c r="S159" s="45">
        <f>IF(RES_hhdet_tes!S159=0,"",RES_hhdet_tes!S159/RES_hhdet_fec!S159)</f>
        <v>0.78779207687772546</v>
      </c>
      <c r="T159" s="45">
        <f>IF(RES_hhdet_tes!T159=0,"",RES_hhdet_tes!T159/RES_hhdet_fec!T159)</f>
        <v>0.80856454136204492</v>
      </c>
      <c r="U159" s="45">
        <f>IF(RES_hhdet_tes!U159=0,"",RES_hhdet_tes!U159/RES_hhdet_fec!U159)</f>
        <v>0.81699270941304314</v>
      </c>
      <c r="V159" s="45">
        <f>IF(RES_hhdet_tes!V159=0,"",RES_hhdet_tes!V159/RES_hhdet_fec!V159)</f>
        <v>0.82427421834923975</v>
      </c>
      <c r="W159" s="45">
        <f>IF(RES_hhdet_tes!W159=0,"",RES_hhdet_tes!W159/RES_hhdet_fec!W159)</f>
        <v>0.83128912953225242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0.91705048348209472</v>
      </c>
      <c r="C161" s="119">
        <f>IF(RES_hhdet_tes!C161=0,"",RES_hhdet_tes!C161/RES_hhdet_fec!C161)</f>
        <v>0.85362819174488769</v>
      </c>
      <c r="D161" s="119">
        <f>IF(RES_hhdet_tes!D161=0,"",RES_hhdet_tes!D161/RES_hhdet_fec!D161)</f>
        <v>0.83871788733818464</v>
      </c>
      <c r="E161" s="119">
        <f>IF(RES_hhdet_tes!E161=0,"",RES_hhdet_tes!E161/RES_hhdet_fec!E161)</f>
        <v>0.87403507940091685</v>
      </c>
      <c r="F161" s="119">
        <f>IF(RES_hhdet_tes!F161=0,"",RES_hhdet_tes!F161/RES_hhdet_fec!F161)</f>
        <v>0.86887876993264768</v>
      </c>
      <c r="G161" s="119">
        <f>IF(RES_hhdet_tes!G161=0,"",RES_hhdet_tes!G161/RES_hhdet_fec!G161)</f>
        <v>0.93282334975216441</v>
      </c>
      <c r="H161" s="119">
        <f>IF(RES_hhdet_tes!H161=0,"",RES_hhdet_tes!H161/RES_hhdet_fec!H161)</f>
        <v>1.0044350370378994</v>
      </c>
      <c r="I161" s="119">
        <f>IF(RES_hhdet_tes!I161=0,"",RES_hhdet_tes!I161/RES_hhdet_fec!I161)</f>
        <v>1.0053288818361714</v>
      </c>
      <c r="J161" s="119">
        <f>IF(RES_hhdet_tes!J161=0,"",RES_hhdet_tes!J161/RES_hhdet_fec!J161)</f>
        <v>1.0651845145465031</v>
      </c>
      <c r="K161" s="119">
        <f>IF(RES_hhdet_tes!K161=0,"",RES_hhdet_tes!K161/RES_hhdet_fec!K161)</f>
        <v>1.0697550246778273</v>
      </c>
      <c r="L161" s="119">
        <f>IF(RES_hhdet_tes!L161=0,"",RES_hhdet_tes!L161/RES_hhdet_fec!L161)</f>
        <v>1.1366490996228684</v>
      </c>
      <c r="M161" s="119">
        <f>IF(RES_hhdet_tes!M161=0,"",RES_hhdet_tes!M161/RES_hhdet_fec!M161)</f>
        <v>1.107256021518874</v>
      </c>
      <c r="N161" s="119">
        <f>IF(RES_hhdet_tes!N161=0,"",RES_hhdet_tes!N161/RES_hhdet_fec!N161)</f>
        <v>1.4039603339827</v>
      </c>
      <c r="O161" s="119">
        <f>IF(RES_hhdet_tes!O161=0,"",RES_hhdet_tes!O161/RES_hhdet_fec!O161)</f>
        <v>1.534111172407163</v>
      </c>
      <c r="P161" s="119">
        <f>IF(RES_hhdet_tes!P161=0,"",RES_hhdet_tes!P161/RES_hhdet_fec!P161)</f>
        <v>1.3572736056971211</v>
      </c>
      <c r="Q161" s="119">
        <f>IF(RES_hhdet_tes!Q161=0,"",RES_hhdet_tes!Q161/RES_hhdet_fec!Q161)</f>
        <v>1.2333814609613818</v>
      </c>
      <c r="R161" s="119">
        <f>IF(RES_hhdet_tes!R161=0,"",RES_hhdet_tes!R161/RES_hhdet_fec!R161)</f>
        <v>1.3045799289041493</v>
      </c>
      <c r="S161" s="119">
        <f>IF(RES_hhdet_tes!S161=0,"",RES_hhdet_tes!S161/RES_hhdet_fec!S161)</f>
        <v>1.2511635894480009</v>
      </c>
      <c r="T161" s="119">
        <f>IF(RES_hhdet_tes!T161=0,"",RES_hhdet_tes!T161/RES_hhdet_fec!T161)</f>
        <v>1.3687748144089866</v>
      </c>
      <c r="U161" s="119">
        <f>IF(RES_hhdet_tes!U161=0,"",RES_hhdet_tes!U161/RES_hhdet_fec!U161)</f>
        <v>1.3673581789776286</v>
      </c>
      <c r="V161" s="119">
        <f>IF(RES_hhdet_tes!V161=0,"",RES_hhdet_tes!V161/RES_hhdet_fec!V161)</f>
        <v>1.3677070166389917</v>
      </c>
      <c r="W161" s="119">
        <f>IF(RES_hhdet_tes!W161=0,"",RES_hhdet_tes!W161/RES_hhdet_fec!W161)</f>
        <v>1.4014962144909644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0.5127819950810234</v>
      </c>
      <c r="C162" s="124">
        <f>IF(RES_hhdet_tes!C162=0,"",RES_hhdet_tes!C162/RES_hhdet_fec!C162)</f>
        <v>0.51899951525978782</v>
      </c>
      <c r="D162" s="124">
        <f>IF(RES_hhdet_tes!D162=0,"",RES_hhdet_tes!D162/RES_hhdet_fec!D162)</f>
        <v>0.52696675641290935</v>
      </c>
      <c r="E162" s="124">
        <f>IF(RES_hhdet_tes!E162=0,"",RES_hhdet_tes!E162/RES_hhdet_fec!E162)</f>
        <v>0.533324362310856</v>
      </c>
      <c r="F162" s="124">
        <f>IF(RES_hhdet_tes!F162=0,"",RES_hhdet_tes!F162/RES_hhdet_fec!F162)</f>
        <v>0.53945790721824249</v>
      </c>
      <c r="G162" s="124">
        <f>IF(RES_hhdet_tes!G162=0,"",RES_hhdet_tes!G162/RES_hhdet_fec!G162)</f>
        <v>0.54538385636396491</v>
      </c>
      <c r="H162" s="124">
        <f>IF(RES_hhdet_tes!H162=0,"",RES_hhdet_tes!H162/RES_hhdet_fec!H162)</f>
        <v>0.55119339422389779</v>
      </c>
      <c r="I162" s="124">
        <f>IF(RES_hhdet_tes!I162=0,"",RES_hhdet_tes!I162/RES_hhdet_fec!I162)</f>
        <v>0.55355688136047299</v>
      </c>
      <c r="J162" s="124">
        <f>IF(RES_hhdet_tes!J162=0,"",RES_hhdet_tes!J162/RES_hhdet_fec!J162)</f>
        <v>0.55636063710939243</v>
      </c>
      <c r="K162" s="124">
        <f>IF(RES_hhdet_tes!K162=0,"",RES_hhdet_tes!K162/RES_hhdet_fec!K162)</f>
        <v>0.56069942573077625</v>
      </c>
      <c r="L162" s="124">
        <f>IF(RES_hhdet_tes!L162=0,"",RES_hhdet_tes!L162/RES_hhdet_fec!L162)</f>
        <v>0.56232582666074016</v>
      </c>
      <c r="M162" s="124">
        <f>IF(RES_hhdet_tes!M162=0,"",RES_hhdet_tes!M162/RES_hhdet_fec!M162)</f>
        <v>0.56653185301177988</v>
      </c>
      <c r="N162" s="124">
        <f>IF(RES_hhdet_tes!N162=0,"",RES_hhdet_tes!N162/RES_hhdet_fec!N162)</f>
        <v>0.57157340927661493</v>
      </c>
      <c r="O162" s="124">
        <f>IF(RES_hhdet_tes!O162=0,"",RES_hhdet_tes!O162/RES_hhdet_fec!O162)</f>
        <v>0.58171931850206349</v>
      </c>
      <c r="P162" s="124">
        <f>IF(RES_hhdet_tes!P162=0,"",RES_hhdet_tes!P162/RES_hhdet_fec!P162)</f>
        <v>0.59360210740502584</v>
      </c>
      <c r="Q162" s="124">
        <f>IF(RES_hhdet_tes!Q162=0,"",RES_hhdet_tes!Q162/RES_hhdet_fec!Q162)</f>
        <v>0.60883031901398099</v>
      </c>
      <c r="R162" s="124">
        <f>IF(RES_hhdet_tes!R162=0,"",RES_hhdet_tes!R162/RES_hhdet_fec!R162)</f>
        <v>0.62774063120645307</v>
      </c>
      <c r="S162" s="124">
        <f>IF(RES_hhdet_tes!S162=0,"",RES_hhdet_tes!S162/RES_hhdet_fec!S162)</f>
        <v>0.64908910972881884</v>
      </c>
      <c r="T162" s="124">
        <f>IF(RES_hhdet_tes!T162=0,"",RES_hhdet_tes!T162/RES_hhdet_fec!T162)</f>
        <v>0.67275768525461965</v>
      </c>
      <c r="U162" s="124">
        <f>IF(RES_hhdet_tes!U162=0,"",RES_hhdet_tes!U162/RES_hhdet_fec!U162)</f>
        <v>0.70021416641086853</v>
      </c>
      <c r="V162" s="124">
        <f>IF(RES_hhdet_tes!V162=0,"",RES_hhdet_tes!V162/RES_hhdet_fec!V162)</f>
        <v>0.72451538947297101</v>
      </c>
      <c r="W162" s="124">
        <f>IF(RES_hhdet_tes!W162=0,"",RES_hhdet_tes!W162/RES_hhdet_fec!W162)</f>
        <v>0.73935144556687904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0.5127819950810234</v>
      </c>
      <c r="C163" s="45">
        <f>IF(RES_hhdet_tes!C163=0,"",RES_hhdet_tes!C163/RES_hhdet_fec!C163)</f>
        <v>0.51899951525978782</v>
      </c>
      <c r="D163" s="45">
        <f>IF(RES_hhdet_tes!D163=0,"",RES_hhdet_tes!D163/RES_hhdet_fec!D163)</f>
        <v>0.52696675641290935</v>
      </c>
      <c r="E163" s="45">
        <f>IF(RES_hhdet_tes!E163=0,"",RES_hhdet_tes!E163/RES_hhdet_fec!E163)</f>
        <v>0.533324362310856</v>
      </c>
      <c r="F163" s="45">
        <f>IF(RES_hhdet_tes!F163=0,"",RES_hhdet_tes!F163/RES_hhdet_fec!F163)</f>
        <v>0.53945790721824249</v>
      </c>
      <c r="G163" s="45">
        <f>IF(RES_hhdet_tes!G163=0,"",RES_hhdet_tes!G163/RES_hhdet_fec!G163)</f>
        <v>0.54538385636396491</v>
      </c>
      <c r="H163" s="45">
        <f>IF(RES_hhdet_tes!H163=0,"",RES_hhdet_tes!H163/RES_hhdet_fec!H163)</f>
        <v>0.55119339422389779</v>
      </c>
      <c r="I163" s="45">
        <f>IF(RES_hhdet_tes!I163=0,"",RES_hhdet_tes!I163/RES_hhdet_fec!I163)</f>
        <v>0.55355688136047299</v>
      </c>
      <c r="J163" s="45">
        <f>IF(RES_hhdet_tes!J163=0,"",RES_hhdet_tes!J163/RES_hhdet_fec!J163)</f>
        <v>0.55636063710939243</v>
      </c>
      <c r="K163" s="45">
        <f>IF(RES_hhdet_tes!K163=0,"",RES_hhdet_tes!K163/RES_hhdet_fec!K163)</f>
        <v>0.56069942573077625</v>
      </c>
      <c r="L163" s="45">
        <f>IF(RES_hhdet_tes!L163=0,"",RES_hhdet_tes!L163/RES_hhdet_fec!L163)</f>
        <v>0.56232582666074016</v>
      </c>
      <c r="M163" s="45">
        <f>IF(RES_hhdet_tes!M163=0,"",RES_hhdet_tes!M163/RES_hhdet_fec!M163)</f>
        <v>0.56653185301177988</v>
      </c>
      <c r="N163" s="45">
        <f>IF(RES_hhdet_tes!N163=0,"",RES_hhdet_tes!N163/RES_hhdet_fec!N163)</f>
        <v>0.57157340927661493</v>
      </c>
      <c r="O163" s="45">
        <f>IF(RES_hhdet_tes!O163=0,"",RES_hhdet_tes!O163/RES_hhdet_fec!O163)</f>
        <v>0.58171931850206349</v>
      </c>
      <c r="P163" s="45">
        <f>IF(RES_hhdet_tes!P163=0,"",RES_hhdet_tes!P163/RES_hhdet_fec!P163)</f>
        <v>0.59360210740502584</v>
      </c>
      <c r="Q163" s="45">
        <f>IF(RES_hhdet_tes!Q163=0,"",RES_hhdet_tes!Q163/RES_hhdet_fec!Q163)</f>
        <v>0.60883031901398099</v>
      </c>
      <c r="R163" s="45">
        <f>IF(RES_hhdet_tes!R163=0,"",RES_hhdet_tes!R163/RES_hhdet_fec!R163)</f>
        <v>0.62774063120645307</v>
      </c>
      <c r="S163" s="45">
        <f>IF(RES_hhdet_tes!S163=0,"",RES_hhdet_tes!S163/RES_hhdet_fec!S163)</f>
        <v>0.64908910972881884</v>
      </c>
      <c r="T163" s="45">
        <f>IF(RES_hhdet_tes!T163=0,"",RES_hhdet_tes!T163/RES_hhdet_fec!T163)</f>
        <v>0.67275768525461965</v>
      </c>
      <c r="U163" s="45">
        <f>IF(RES_hhdet_tes!U163=0,"",RES_hhdet_tes!U163/RES_hhdet_fec!U163)</f>
        <v>0.70021416641086853</v>
      </c>
      <c r="V163" s="45">
        <f>IF(RES_hhdet_tes!V163=0,"",RES_hhdet_tes!V163/RES_hhdet_fec!V163)</f>
        <v>0.72451538947297101</v>
      </c>
      <c r="W163" s="45">
        <f>IF(RES_hhdet_tes!W163=0,"",RES_hhdet_tes!W163/RES_hhdet_fec!W163)</f>
        <v>0.73935144556687904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1.8018528038532917</v>
      </c>
      <c r="C164" s="124">
        <f>IF(RES_hhdet_tes!C164=0,"",RES_hhdet_tes!C164/RES_hhdet_fec!C164)</f>
        <v>1.8596799517626832</v>
      </c>
      <c r="D164" s="124">
        <f>IF(RES_hhdet_tes!D164=0,"",RES_hhdet_tes!D164/RES_hhdet_fec!D164)</f>
        <v>2.0430415364193846</v>
      </c>
      <c r="E164" s="124">
        <f>IF(RES_hhdet_tes!E164=0,"",RES_hhdet_tes!E164/RES_hhdet_fec!E164)</f>
        <v>2.2305478384626949</v>
      </c>
      <c r="F164" s="124">
        <f>IF(RES_hhdet_tes!F164=0,"",RES_hhdet_tes!F164/RES_hhdet_fec!F164)</f>
        <v>2.4081513876362624</v>
      </c>
      <c r="G164" s="124">
        <f>IF(RES_hhdet_tes!G164=0,"",RES_hhdet_tes!G164/RES_hhdet_fec!G164)</f>
        <v>2.619114056392617</v>
      </c>
      <c r="H164" s="124">
        <f>IF(RES_hhdet_tes!H164=0,"",RES_hhdet_tes!H164/RES_hhdet_fec!H164)</f>
        <v>2.7664677605492534</v>
      </c>
      <c r="I164" s="124">
        <f>IF(RES_hhdet_tes!I164=0,"",RES_hhdet_tes!I164/RES_hhdet_fec!I164)</f>
        <v>2.8138612140838131</v>
      </c>
      <c r="J164" s="124">
        <f>IF(RES_hhdet_tes!J164=0,"",RES_hhdet_tes!J164/RES_hhdet_fec!J164)</f>
        <v>2.835587469956292</v>
      </c>
      <c r="K164" s="124">
        <f>IF(RES_hhdet_tes!K164=0,"",RES_hhdet_tes!K164/RES_hhdet_fec!K164)</f>
        <v>2.8874534712531532</v>
      </c>
      <c r="L164" s="124">
        <f>IF(RES_hhdet_tes!L164=0,"",RES_hhdet_tes!L164/RES_hhdet_fec!L164)</f>
        <v>2.9609819687412262</v>
      </c>
      <c r="M164" s="124">
        <f>IF(RES_hhdet_tes!M164=0,"",RES_hhdet_tes!M164/RES_hhdet_fec!M164)</f>
        <v>3.0807191145790584</v>
      </c>
      <c r="N164" s="124">
        <f>IF(RES_hhdet_tes!N164=0,"",RES_hhdet_tes!N164/RES_hhdet_fec!N164)</f>
        <v>3.2110963706699094</v>
      </c>
      <c r="O164" s="124">
        <f>IF(RES_hhdet_tes!O164=0,"",RES_hhdet_tes!O164/RES_hhdet_fec!O164)</f>
        <v>3.3987304700326737</v>
      </c>
      <c r="P164" s="124">
        <f>IF(RES_hhdet_tes!P164=0,"",RES_hhdet_tes!P164/RES_hhdet_fec!P164)</f>
        <v>3.5579730500943914</v>
      </c>
      <c r="Q164" s="124">
        <f>IF(RES_hhdet_tes!Q164=0,"",RES_hhdet_tes!Q164/RES_hhdet_fec!Q164)</f>
        <v>3.6798581389481577</v>
      </c>
      <c r="R164" s="124">
        <f>IF(RES_hhdet_tes!R164=0,"",RES_hhdet_tes!R164/RES_hhdet_fec!R164)</f>
        <v>3.8060220339234911</v>
      </c>
      <c r="S164" s="124">
        <f>IF(RES_hhdet_tes!S164=0,"",RES_hhdet_tes!S164/RES_hhdet_fec!S164)</f>
        <v>3.9268949305108163</v>
      </c>
      <c r="T164" s="124">
        <f>IF(RES_hhdet_tes!T164=0,"",RES_hhdet_tes!T164/RES_hhdet_fec!T164)</f>
        <v>4.0285610137233512</v>
      </c>
      <c r="U164" s="124">
        <f>IF(RES_hhdet_tes!U164=0,"",RES_hhdet_tes!U164/RES_hhdet_fec!U164)</f>
        <v>4.1600137423094186</v>
      </c>
      <c r="V164" s="124">
        <f>IF(RES_hhdet_tes!V164=0,"",RES_hhdet_tes!V164/RES_hhdet_fec!V164)</f>
        <v>4.2530226784912273</v>
      </c>
      <c r="W164" s="124">
        <f>IF(RES_hhdet_tes!W164=0,"",RES_hhdet_tes!W164/RES_hhdet_fec!W164)</f>
        <v>4.3218820451940774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1.8018528038532917</v>
      </c>
      <c r="C165" s="111">
        <f>IF(RES_hhdet_tes!C165=0,"",RES_hhdet_tes!C165/RES_hhdet_fec!C165)</f>
        <v>1.8596799517626832</v>
      </c>
      <c r="D165" s="111">
        <f>IF(RES_hhdet_tes!D165=0,"",RES_hhdet_tes!D165/RES_hhdet_fec!D165)</f>
        <v>2.0430415364193846</v>
      </c>
      <c r="E165" s="111">
        <f>IF(RES_hhdet_tes!E165=0,"",RES_hhdet_tes!E165/RES_hhdet_fec!E165)</f>
        <v>2.2305478384626949</v>
      </c>
      <c r="F165" s="111">
        <f>IF(RES_hhdet_tes!F165=0,"",RES_hhdet_tes!F165/RES_hhdet_fec!F165)</f>
        <v>2.4081513876362624</v>
      </c>
      <c r="G165" s="111">
        <f>IF(RES_hhdet_tes!G165=0,"",RES_hhdet_tes!G165/RES_hhdet_fec!G165)</f>
        <v>2.619114056392617</v>
      </c>
      <c r="H165" s="111">
        <f>IF(RES_hhdet_tes!H165=0,"",RES_hhdet_tes!H165/RES_hhdet_fec!H165)</f>
        <v>2.7664677605492534</v>
      </c>
      <c r="I165" s="111">
        <f>IF(RES_hhdet_tes!I165=0,"",RES_hhdet_tes!I165/RES_hhdet_fec!I165)</f>
        <v>2.8138612140838131</v>
      </c>
      <c r="J165" s="111">
        <f>IF(RES_hhdet_tes!J165=0,"",RES_hhdet_tes!J165/RES_hhdet_fec!J165)</f>
        <v>2.835587469956292</v>
      </c>
      <c r="K165" s="111">
        <f>IF(RES_hhdet_tes!K165=0,"",RES_hhdet_tes!K165/RES_hhdet_fec!K165)</f>
        <v>2.8874534712531532</v>
      </c>
      <c r="L165" s="111">
        <f>IF(RES_hhdet_tes!L165=0,"",RES_hhdet_tes!L165/RES_hhdet_fec!L165)</f>
        <v>2.9609819687412262</v>
      </c>
      <c r="M165" s="111">
        <f>IF(RES_hhdet_tes!M165=0,"",RES_hhdet_tes!M165/RES_hhdet_fec!M165)</f>
        <v>3.0807191145790584</v>
      </c>
      <c r="N165" s="111">
        <f>IF(RES_hhdet_tes!N165=0,"",RES_hhdet_tes!N165/RES_hhdet_fec!N165)</f>
        <v>3.2110963706699094</v>
      </c>
      <c r="O165" s="111">
        <f>IF(RES_hhdet_tes!O165=0,"",RES_hhdet_tes!O165/RES_hhdet_fec!O165)</f>
        <v>3.3987304700326737</v>
      </c>
      <c r="P165" s="111">
        <f>IF(RES_hhdet_tes!P165=0,"",RES_hhdet_tes!P165/RES_hhdet_fec!P165)</f>
        <v>3.5579730500943914</v>
      </c>
      <c r="Q165" s="111">
        <f>IF(RES_hhdet_tes!Q165=0,"",RES_hhdet_tes!Q165/RES_hhdet_fec!Q165)</f>
        <v>3.6798581389481577</v>
      </c>
      <c r="R165" s="111">
        <f>IF(RES_hhdet_tes!R165=0,"",RES_hhdet_tes!R165/RES_hhdet_fec!R165)</f>
        <v>3.8060220339234911</v>
      </c>
      <c r="S165" s="111">
        <f>IF(RES_hhdet_tes!S165=0,"",RES_hhdet_tes!S165/RES_hhdet_fec!S165)</f>
        <v>3.9268949305108163</v>
      </c>
      <c r="T165" s="111">
        <f>IF(RES_hhdet_tes!T165=0,"",RES_hhdet_tes!T165/RES_hhdet_fec!T165)</f>
        <v>4.0285610137233512</v>
      </c>
      <c r="U165" s="111">
        <f>IF(RES_hhdet_tes!U165=0,"",RES_hhdet_tes!U165/RES_hhdet_fec!U165)</f>
        <v>4.1600137423094186</v>
      </c>
      <c r="V165" s="111">
        <f>IF(RES_hhdet_tes!V165=0,"",RES_hhdet_tes!V165/RES_hhdet_fec!V165)</f>
        <v>4.2530226784912273</v>
      </c>
      <c r="W165" s="111">
        <f>IF(RES_hhdet_tes!W165=0,"",RES_hhdet_tes!W165/RES_hhdet_fec!W165)</f>
        <v>4.3218820451940774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0.79944682684207014</v>
      </c>
      <c r="C166" s="124">
        <f>IF(RES_hhdet_tes!C166=0,"",RES_hhdet_tes!C166/RES_hhdet_fec!C166)</f>
        <v>0.81062706657787031</v>
      </c>
      <c r="D166" s="124">
        <f>IF(RES_hhdet_tes!D166=0,"",RES_hhdet_tes!D166/RES_hhdet_fec!D166)</f>
        <v>0.77925476487093459</v>
      </c>
      <c r="E166" s="124">
        <f>IF(RES_hhdet_tes!E166=0,"",RES_hhdet_tes!E166/RES_hhdet_fec!E166)</f>
        <v>0.75531330593690016</v>
      </c>
      <c r="F166" s="124">
        <f>IF(RES_hhdet_tes!F166=0,"",RES_hhdet_tes!F166/RES_hhdet_fec!F166)</f>
        <v>0.76793602028038355</v>
      </c>
      <c r="G166" s="124">
        <f>IF(RES_hhdet_tes!G166=0,"",RES_hhdet_tes!G166/RES_hhdet_fec!G166)</f>
        <v>0.74318089922071306</v>
      </c>
      <c r="H166" s="124">
        <f>IF(RES_hhdet_tes!H166=0,"",RES_hhdet_tes!H166/RES_hhdet_fec!H166)</f>
        <v>0.75744297996281074</v>
      </c>
      <c r="I166" s="124">
        <f>IF(RES_hhdet_tes!I166=0,"",RES_hhdet_tes!I166/RES_hhdet_fec!I166)</f>
        <v>0.78800469403842033</v>
      </c>
      <c r="J166" s="124">
        <f>IF(RES_hhdet_tes!J166=0,"",RES_hhdet_tes!J166/RES_hhdet_fec!J166)</f>
        <v>0.79319965508647405</v>
      </c>
      <c r="K166" s="124">
        <f>IF(RES_hhdet_tes!K166=0,"",RES_hhdet_tes!K166/RES_hhdet_fec!K166)</f>
        <v>0.79598153606098621</v>
      </c>
      <c r="L166" s="124">
        <f>IF(RES_hhdet_tes!L166=0,"",RES_hhdet_tes!L166/RES_hhdet_fec!L166)</f>
        <v>0.81206368714034249</v>
      </c>
      <c r="M166" s="124">
        <f>IF(RES_hhdet_tes!M166=0,"",RES_hhdet_tes!M166/RES_hhdet_fec!M166)</f>
        <v>0.81473795366187118</v>
      </c>
      <c r="N166" s="124">
        <f>IF(RES_hhdet_tes!N166=0,"",RES_hhdet_tes!N166/RES_hhdet_fec!N166)</f>
        <v>0.8523705167697867</v>
      </c>
      <c r="O166" s="124">
        <f>IF(RES_hhdet_tes!O166=0,"",RES_hhdet_tes!O166/RES_hhdet_fec!O166)</f>
        <v>0.91802452209870467</v>
      </c>
      <c r="P166" s="124">
        <f>IF(RES_hhdet_tes!P166=0,"",RES_hhdet_tes!P166/RES_hhdet_fec!P166)</f>
        <v>0.93030923552495837</v>
      </c>
      <c r="Q166" s="124">
        <f>IF(RES_hhdet_tes!Q166=0,"",RES_hhdet_tes!Q166/RES_hhdet_fec!Q166)</f>
        <v>0.91527090997120886</v>
      </c>
      <c r="R166" s="124">
        <f>IF(RES_hhdet_tes!R166=0,"",RES_hhdet_tes!R166/RES_hhdet_fec!R166)</f>
        <v>0.90910637198598765</v>
      </c>
      <c r="S166" s="124">
        <f>IF(RES_hhdet_tes!S166=0,"",RES_hhdet_tes!S166/RES_hhdet_fec!S166)</f>
        <v>0.89177065476148998</v>
      </c>
      <c r="T166" s="124">
        <f>IF(RES_hhdet_tes!T166=0,"",RES_hhdet_tes!T166/RES_hhdet_fec!T166)</f>
        <v>0.91282607200171673</v>
      </c>
      <c r="U166" s="124">
        <f>IF(RES_hhdet_tes!U166=0,"",RES_hhdet_tes!U166/RES_hhdet_fec!U166)</f>
        <v>0.92845045156967421</v>
      </c>
      <c r="V166" s="124">
        <f>IF(RES_hhdet_tes!V166=0,"",RES_hhdet_tes!V166/RES_hhdet_fec!V166)</f>
        <v>0.92707926803958585</v>
      </c>
      <c r="W166" s="124">
        <f>IF(RES_hhdet_tes!W166=0,"",RES_hhdet_tes!W166/RES_hhdet_fec!W166)</f>
        <v>0.92683731790164769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0.41475282592618079</v>
      </c>
      <c r="C167" s="111">
        <f>IF(RES_hhdet_tes!C167=0,"",RES_hhdet_tes!C167/RES_hhdet_fec!C167)</f>
        <v>0.41826049064044774</v>
      </c>
      <c r="D167" s="111">
        <f>IF(RES_hhdet_tes!D167=0,"",RES_hhdet_tes!D167/RES_hhdet_fec!D167)</f>
        <v>0.42143536207900772</v>
      </c>
      <c r="E167" s="111">
        <f>IF(RES_hhdet_tes!E167=0,"",RES_hhdet_tes!E167/RES_hhdet_fec!E167)</f>
        <v>0.42457140222295442</v>
      </c>
      <c r="F167" s="111">
        <f>IF(RES_hhdet_tes!F167=0,"",RES_hhdet_tes!F167/RES_hhdet_fec!F167)</f>
        <v>0.42780210941550079</v>
      </c>
      <c r="G167" s="111">
        <f>IF(RES_hhdet_tes!G167=0,"",RES_hhdet_tes!G167/RES_hhdet_fec!G167)</f>
        <v>0.43151321370134688</v>
      </c>
      <c r="H167" s="111">
        <f>IF(RES_hhdet_tes!H167=0,"",RES_hhdet_tes!H167/RES_hhdet_fec!H167)</f>
        <v>0.4361089969787057</v>
      </c>
      <c r="I167" s="111">
        <f>IF(RES_hhdet_tes!I167=0,"",RES_hhdet_tes!I167/RES_hhdet_fec!I167)</f>
        <v>0.43766407936151869</v>
      </c>
      <c r="J167" s="111">
        <f>IF(RES_hhdet_tes!J167=0,"",RES_hhdet_tes!J167/RES_hhdet_fec!J167)</f>
        <v>0.43903630441150709</v>
      </c>
      <c r="K167" s="111">
        <f>IF(RES_hhdet_tes!K167=0,"",RES_hhdet_tes!K167/RES_hhdet_fec!K167)</f>
        <v>0.44195490011275768</v>
      </c>
      <c r="L167" s="111">
        <f>IF(RES_hhdet_tes!L167=0,"",RES_hhdet_tes!L167/RES_hhdet_fec!L167)</f>
        <v>0.44429334141928134</v>
      </c>
      <c r="M167" s="111">
        <f>IF(RES_hhdet_tes!M167=0,"",RES_hhdet_tes!M167/RES_hhdet_fec!M167)</f>
        <v>0.44977336353645775</v>
      </c>
      <c r="N167" s="111">
        <f>IF(RES_hhdet_tes!N167=0,"",RES_hhdet_tes!N167/RES_hhdet_fec!N167)</f>
        <v>0.45852188636245506</v>
      </c>
      <c r="O167" s="111">
        <f>IF(RES_hhdet_tes!O167=0,"",RES_hhdet_tes!O167/RES_hhdet_fec!O167)</f>
        <v>0.46783078539697909</v>
      </c>
      <c r="P167" s="111">
        <f>IF(RES_hhdet_tes!P167=0,"",RES_hhdet_tes!P167/RES_hhdet_fec!P167)</f>
        <v>0.47372437852144106</v>
      </c>
      <c r="Q167" s="111">
        <f>IF(RES_hhdet_tes!Q167=0,"",RES_hhdet_tes!Q167/RES_hhdet_fec!Q167)</f>
        <v>0.51371400732910888</v>
      </c>
      <c r="R167" s="111">
        <f>IF(RES_hhdet_tes!R167=0,"",RES_hhdet_tes!R167/RES_hhdet_fec!R167)</f>
        <v>0.5377824787625981</v>
      </c>
      <c r="S167" s="111">
        <f>IF(RES_hhdet_tes!S167=0,"",RES_hhdet_tes!S167/RES_hhdet_fec!S167)</f>
        <v>0.56211221721921045</v>
      </c>
      <c r="T167" s="111">
        <f>IF(RES_hhdet_tes!T167=0,"",RES_hhdet_tes!T167/RES_hhdet_fec!T167)</f>
        <v>0.58380876936893444</v>
      </c>
      <c r="U167" s="111">
        <f>IF(RES_hhdet_tes!U167=0,"",RES_hhdet_tes!U167/RES_hhdet_fec!U167)</f>
        <v>0.6138446553933441</v>
      </c>
      <c r="V167" s="111">
        <f>IF(RES_hhdet_tes!V167=0,"",RES_hhdet_tes!V167/RES_hhdet_fec!V167)</f>
        <v>0.63381047739707375</v>
      </c>
      <c r="W167" s="111">
        <f>IF(RES_hhdet_tes!W167=0,"",RES_hhdet_tes!W167/RES_hhdet_fec!W167)</f>
        <v>0.6409580320212046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0.8368674808629647</v>
      </c>
      <c r="C168" s="111">
        <f>IF(RES_hhdet_tes!C168=0,"",RES_hhdet_tes!C168/RES_hhdet_fec!C168)</f>
        <v>0.84366596121581849</v>
      </c>
      <c r="D168" s="111">
        <f>IF(RES_hhdet_tes!D168=0,"",RES_hhdet_tes!D168/RES_hhdet_fec!D168)</f>
        <v>0.7547222796422407</v>
      </c>
      <c r="E168" s="111">
        <f>IF(RES_hhdet_tes!E168=0,"",RES_hhdet_tes!E168/RES_hhdet_fec!E168)</f>
        <v>0.71795233309821072</v>
      </c>
      <c r="F168" s="111">
        <f>IF(RES_hhdet_tes!F168=0,"",RES_hhdet_tes!F168/RES_hhdet_fec!F168)</f>
        <v>0.74537718840087008</v>
      </c>
      <c r="G168" s="111">
        <f>IF(RES_hhdet_tes!G168=0,"",RES_hhdet_tes!G168/RES_hhdet_fec!G168)</f>
        <v>0.71924248762976317</v>
      </c>
      <c r="H168" s="111">
        <f>IF(RES_hhdet_tes!H168=0,"",RES_hhdet_tes!H168/RES_hhdet_fec!H168)</f>
        <v>0.75234037232691497</v>
      </c>
      <c r="I168" s="111">
        <f>IF(RES_hhdet_tes!I168=0,"",RES_hhdet_tes!I168/RES_hhdet_fec!I168)</f>
        <v>0.79456481499405729</v>
      </c>
      <c r="J168" s="111">
        <f>IF(RES_hhdet_tes!J168=0,"",RES_hhdet_tes!J168/RES_hhdet_fec!J168)</f>
        <v>0.79507876499579178</v>
      </c>
      <c r="K168" s="111">
        <f>IF(RES_hhdet_tes!K168=0,"",RES_hhdet_tes!K168/RES_hhdet_fec!K168)</f>
        <v>0.79819285700748022</v>
      </c>
      <c r="L168" s="111">
        <f>IF(RES_hhdet_tes!L168=0,"",RES_hhdet_tes!L168/RES_hhdet_fec!L168)</f>
        <v>0.82021683400310286</v>
      </c>
      <c r="M168" s="111">
        <f>IF(RES_hhdet_tes!M168=0,"",RES_hhdet_tes!M168/RES_hhdet_fec!M168)</f>
        <v>0.82188659081501658</v>
      </c>
      <c r="N168" s="111">
        <f>IF(RES_hhdet_tes!N168=0,"",RES_hhdet_tes!N168/RES_hhdet_fec!N168)</f>
        <v>0.8791910255915466</v>
      </c>
      <c r="O168" s="111">
        <f>IF(RES_hhdet_tes!O168=0,"",RES_hhdet_tes!O168/RES_hhdet_fec!O168)</f>
        <v>0.92906485591920307</v>
      </c>
      <c r="P168" s="111">
        <f>IF(RES_hhdet_tes!P168=0,"",RES_hhdet_tes!P168/RES_hhdet_fec!P168)</f>
        <v>0.91975351939312444</v>
      </c>
      <c r="Q168" s="111">
        <f>IF(RES_hhdet_tes!Q168=0,"",RES_hhdet_tes!Q168/RES_hhdet_fec!Q168)</f>
        <v>0.83656444952253461</v>
      </c>
      <c r="R168" s="111">
        <f>IF(RES_hhdet_tes!R168=0,"",RES_hhdet_tes!R168/RES_hhdet_fec!R168)</f>
        <v>0.81013756457252251</v>
      </c>
      <c r="S168" s="111">
        <f>IF(RES_hhdet_tes!S168=0,"",RES_hhdet_tes!S168/RES_hhdet_fec!S168)</f>
        <v>0.77602468538996727</v>
      </c>
      <c r="T168" s="111">
        <f>IF(RES_hhdet_tes!T168=0,"",RES_hhdet_tes!T168/RES_hhdet_fec!T168)</f>
        <v>0.84444648504286401</v>
      </c>
      <c r="U168" s="111">
        <f>IF(RES_hhdet_tes!U168=0,"",RES_hhdet_tes!U168/RES_hhdet_fec!U168)</f>
        <v>0.94479702751117201</v>
      </c>
      <c r="V168" s="111">
        <f>IF(RES_hhdet_tes!V168=0,"",RES_hhdet_tes!V168/RES_hhdet_fec!V168)</f>
        <v>0.96169992346183375</v>
      </c>
      <c r="W168" s="111">
        <f>IF(RES_hhdet_tes!W168=0,"",RES_hhdet_tes!W168/RES_hhdet_fec!W168)</f>
        <v>0.91790628023978482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0.41475282592618085</v>
      </c>
      <c r="C169" s="112">
        <f>IF(RES_hhdet_tes!C169=0,"",RES_hhdet_tes!C169/RES_hhdet_fec!C169)</f>
        <v>0.42059867110408367</v>
      </c>
      <c r="D169" s="112">
        <f>IF(RES_hhdet_tes!D169=0,"",RES_hhdet_tes!D169/RES_hhdet_fec!D169)</f>
        <v>0.4212586033726422</v>
      </c>
      <c r="E169" s="112">
        <f>IF(RES_hhdet_tes!E169=0,"",RES_hhdet_tes!E169/RES_hhdet_fec!E169)</f>
        <v>0.42227801808079163</v>
      </c>
      <c r="F169" s="112">
        <f>IF(RES_hhdet_tes!F169=0,"",RES_hhdet_tes!F169/RES_hhdet_fec!F169)</f>
        <v>0.42340822374754961</v>
      </c>
      <c r="G169" s="112">
        <f>IF(RES_hhdet_tes!G169=0,"",RES_hhdet_tes!G169/RES_hhdet_fec!G169)</f>
        <v>0.42479178726225697</v>
      </c>
      <c r="H169" s="112">
        <f>IF(RES_hhdet_tes!H169=0,"",RES_hhdet_tes!H169/RES_hhdet_fec!H169)</f>
        <v>0.43577591247617481</v>
      </c>
      <c r="I169" s="112">
        <f>IF(RES_hhdet_tes!I169=0,"",RES_hhdet_tes!I169/RES_hhdet_fec!I169)</f>
        <v>0.43894902475595704</v>
      </c>
      <c r="J169" s="112">
        <f>IF(RES_hhdet_tes!J169=0,"",RES_hhdet_tes!J169/RES_hhdet_fec!J169)</f>
        <v>0.44152558415296511</v>
      </c>
      <c r="K169" s="112">
        <f>IF(RES_hhdet_tes!K169=0,"",RES_hhdet_tes!K169/RES_hhdet_fec!K169)</f>
        <v>0.44516102718604145</v>
      </c>
      <c r="L169" s="112">
        <f>IF(RES_hhdet_tes!L169=0,"",RES_hhdet_tes!L169/RES_hhdet_fec!L169)</f>
        <v>0.44594528603876737</v>
      </c>
      <c r="M169" s="112">
        <f>IF(RES_hhdet_tes!M169=0,"",RES_hhdet_tes!M169/RES_hhdet_fec!M169)</f>
        <v>0.44614932926161627</v>
      </c>
      <c r="N169" s="112">
        <f>IF(RES_hhdet_tes!N169=0,"",RES_hhdet_tes!N169/RES_hhdet_fec!N169)</f>
        <v>0.46058794402492703</v>
      </c>
      <c r="O169" s="112">
        <f>IF(RES_hhdet_tes!O169=0,"",RES_hhdet_tes!O169/RES_hhdet_fec!O169)</f>
        <v>0.50437589077938261</v>
      </c>
      <c r="P169" s="112">
        <f>IF(RES_hhdet_tes!P169=0,"",RES_hhdet_tes!P169/RES_hhdet_fec!P169)</f>
        <v>0.52132755501744465</v>
      </c>
      <c r="Q169" s="112">
        <f>IF(RES_hhdet_tes!Q169=0,"",RES_hhdet_tes!Q169/RES_hhdet_fec!Q169)</f>
        <v>0.52375256968021344</v>
      </c>
      <c r="R169" s="112">
        <f>IF(RES_hhdet_tes!R169=0,"",RES_hhdet_tes!R169/RES_hhdet_fec!R169)</f>
        <v>0.52562191673951242</v>
      </c>
      <c r="S169" s="112">
        <f>IF(RES_hhdet_tes!S169=0,"",RES_hhdet_tes!S169/RES_hhdet_fec!S169)</f>
        <v>0.52722801523286922</v>
      </c>
      <c r="T169" s="112">
        <f>IF(RES_hhdet_tes!T169=0,"",RES_hhdet_tes!T169/RES_hhdet_fec!T169)</f>
        <v>0.52812662644800112</v>
      </c>
      <c r="U169" s="112">
        <f>IF(RES_hhdet_tes!U169=0,"",RES_hhdet_tes!U169/RES_hhdet_fec!U169)</f>
        <v>0.53541158300376823</v>
      </c>
      <c r="V169" s="112">
        <f>IF(RES_hhdet_tes!V169=0,"",RES_hhdet_tes!V169/RES_hhdet_fec!V169)</f>
        <v>0.57925187038540371</v>
      </c>
      <c r="W169" s="112">
        <f>IF(RES_hhdet_tes!W169=0,"",RES_hhdet_tes!W169/RES_hhdet_fec!W169)</f>
        <v>0.65812206060208467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0.46465974084486522</v>
      </c>
      <c r="C171" s="112">
        <f>IF(RES_hhdet_tes!C171=0,"",RES_hhdet_tes!C171/RES_hhdet_fec!C171)</f>
        <v>0.47438281001148763</v>
      </c>
      <c r="D171" s="112">
        <f>IF(RES_hhdet_tes!D171=0,"",RES_hhdet_tes!D171/RES_hhdet_fec!D171)</f>
        <v>0.47504576840990981</v>
      </c>
      <c r="E171" s="112">
        <f>IF(RES_hhdet_tes!E171=0,"",RES_hhdet_tes!E171/RES_hhdet_fec!E171)</f>
        <v>0.47622903020978108</v>
      </c>
      <c r="F171" s="112">
        <f>IF(RES_hhdet_tes!F171=0,"",RES_hhdet_tes!F171/RES_hhdet_fec!F171)</f>
        <v>0.47771657194521983</v>
      </c>
      <c r="G171" s="112">
        <f>IF(RES_hhdet_tes!G171=0,"",RES_hhdet_tes!G171/RES_hhdet_fec!G171)</f>
        <v>0.47861376580578946</v>
      </c>
      <c r="H171" s="112">
        <f>IF(RES_hhdet_tes!H171=0,"",RES_hhdet_tes!H171/RES_hhdet_fec!H171)</f>
        <v>0.48901639171688049</v>
      </c>
      <c r="I171" s="112">
        <f>IF(RES_hhdet_tes!I171=0,"",RES_hhdet_tes!I171/RES_hhdet_fec!I171)</f>
        <v>0.49015259746639339</v>
      </c>
      <c r="J171" s="112">
        <f>IF(RES_hhdet_tes!J171=0,"",RES_hhdet_tes!J171/RES_hhdet_fec!J171)</f>
        <v>0.49090444494003532</v>
      </c>
      <c r="K171" s="112">
        <f>IF(RES_hhdet_tes!K171=0,"",RES_hhdet_tes!K171/RES_hhdet_fec!K171)</f>
        <v>0.49276805378320454</v>
      </c>
      <c r="L171" s="112">
        <f>IF(RES_hhdet_tes!L171=0,"",RES_hhdet_tes!L171/RES_hhdet_fec!L171)</f>
        <v>0.49280565735743181</v>
      </c>
      <c r="M171" s="112">
        <f>IF(RES_hhdet_tes!M171=0,"",RES_hhdet_tes!M171/RES_hhdet_fec!M171)</f>
        <v>0.49286732348959233</v>
      </c>
      <c r="N171" s="112">
        <f>IF(RES_hhdet_tes!N171=0,"",RES_hhdet_tes!N171/RES_hhdet_fec!N171)</f>
        <v>0.49299828257438971</v>
      </c>
      <c r="O171" s="112">
        <f>IF(RES_hhdet_tes!O171=0,"",RES_hhdet_tes!O171/RES_hhdet_fec!O171)</f>
        <v>0.53375602585654924</v>
      </c>
      <c r="P171" s="112">
        <f>IF(RES_hhdet_tes!P171=0,"",RES_hhdet_tes!P171/RES_hhdet_fec!P171)</f>
        <v>0.54416484852421443</v>
      </c>
      <c r="Q171" s="112">
        <f>IF(RES_hhdet_tes!Q171=0,"",RES_hhdet_tes!Q171/RES_hhdet_fec!Q171)</f>
        <v>0.5442260984090963</v>
      </c>
      <c r="R171" s="112">
        <f>IF(RES_hhdet_tes!R171=0,"",RES_hhdet_tes!R171/RES_hhdet_fec!R171)</f>
        <v>0.54444779404288723</v>
      </c>
      <c r="S171" s="112">
        <f>IF(RES_hhdet_tes!S171=0,"",RES_hhdet_tes!S171/RES_hhdet_fec!S171)</f>
        <v>0.54464132353738182</v>
      </c>
      <c r="T171" s="112">
        <f>IF(RES_hhdet_tes!T171=0,"",RES_hhdet_tes!T171/RES_hhdet_fec!T171)</f>
        <v>0.54489153718054462</v>
      </c>
      <c r="U171" s="112">
        <f>IF(RES_hhdet_tes!U171=0,"",RES_hhdet_tes!U171/RES_hhdet_fec!U171)</f>
        <v>0.56148642331193965</v>
      </c>
      <c r="V171" s="112">
        <f>IF(RES_hhdet_tes!V171=0,"",RES_hhdet_tes!V171/RES_hhdet_fec!V171)</f>
        <v>0.57208986205487566</v>
      </c>
      <c r="W171" s="112">
        <f>IF(RES_hhdet_tes!W171=0,"",RES_hhdet_tes!W171/RES_hhdet_fec!W171)</f>
        <v>0.61198331649481186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0.85963579169768212</v>
      </c>
      <c r="C172" s="113">
        <f>IF(RES_hhdet_tes!C172=0,"",RES_hhdet_tes!C172/RES_hhdet_fec!C172)</f>
        <v>0.8731701776351678</v>
      </c>
      <c r="D172" s="113">
        <f>IF(RES_hhdet_tes!D172=0,"",RES_hhdet_tes!D172/RES_hhdet_fec!D172)</f>
        <v>0.82483814489753882</v>
      </c>
      <c r="E172" s="113">
        <f>IF(RES_hhdet_tes!E172=0,"",RES_hhdet_tes!E172/RES_hhdet_fec!E172)</f>
        <v>0.79079885258403493</v>
      </c>
      <c r="F172" s="113">
        <f>IF(RES_hhdet_tes!F172=0,"",RES_hhdet_tes!F172/RES_hhdet_fec!F172)</f>
        <v>0.80016207991654076</v>
      </c>
      <c r="G172" s="113">
        <f>IF(RES_hhdet_tes!G172=0,"",RES_hhdet_tes!G172/RES_hhdet_fec!G172)</f>
        <v>0.7699926918975134</v>
      </c>
      <c r="H172" s="113">
        <f>IF(RES_hhdet_tes!H172=0,"",RES_hhdet_tes!H172/RES_hhdet_fec!H172)</f>
        <v>0.78879284127467975</v>
      </c>
      <c r="I172" s="113">
        <f>IF(RES_hhdet_tes!I172=0,"",RES_hhdet_tes!I172/RES_hhdet_fec!I172)</f>
        <v>0.81910145005097323</v>
      </c>
      <c r="J172" s="113">
        <f>IF(RES_hhdet_tes!J172=0,"",RES_hhdet_tes!J172/RES_hhdet_fec!J172)</f>
        <v>0.82553331121888918</v>
      </c>
      <c r="K172" s="113">
        <f>IF(RES_hhdet_tes!K172=0,"",RES_hhdet_tes!K172/RES_hhdet_fec!K172)</f>
        <v>0.82676581269178162</v>
      </c>
      <c r="L172" s="113">
        <f>IF(RES_hhdet_tes!L172=0,"",RES_hhdet_tes!L172/RES_hhdet_fec!L172)</f>
        <v>0.84380697639585356</v>
      </c>
      <c r="M172" s="113">
        <f>IF(RES_hhdet_tes!M172=0,"",RES_hhdet_tes!M172/RES_hhdet_fec!M172)</f>
        <v>0.84369369256003368</v>
      </c>
      <c r="N172" s="113">
        <f>IF(RES_hhdet_tes!N172=0,"",RES_hhdet_tes!N172/RES_hhdet_fec!N172)</f>
        <v>0.88356153729030606</v>
      </c>
      <c r="O172" s="113">
        <f>IF(RES_hhdet_tes!O172=0,"",RES_hhdet_tes!O172/RES_hhdet_fec!O172)</f>
        <v>0.96895164891749619</v>
      </c>
      <c r="P172" s="113">
        <f>IF(RES_hhdet_tes!P172=0,"",RES_hhdet_tes!P172/RES_hhdet_fec!P172)</f>
        <v>0.98813739680039792</v>
      </c>
      <c r="Q172" s="113">
        <f>IF(RES_hhdet_tes!Q172=0,"",RES_hhdet_tes!Q172/RES_hhdet_fec!Q172)</f>
        <v>0.96457951113514828</v>
      </c>
      <c r="R172" s="113">
        <f>IF(RES_hhdet_tes!R172=0,"",RES_hhdet_tes!R172/RES_hhdet_fec!R172)</f>
        <v>0.95096901002284551</v>
      </c>
      <c r="S172" s="113">
        <f>IF(RES_hhdet_tes!S172=0,"",RES_hhdet_tes!S172/RES_hhdet_fec!S172)</f>
        <v>0.92480782455491561</v>
      </c>
      <c r="T172" s="113">
        <f>IF(RES_hhdet_tes!T172=0,"",RES_hhdet_tes!T172/RES_hhdet_fec!T172)</f>
        <v>0.94264556911668396</v>
      </c>
      <c r="U172" s="113">
        <f>IF(RES_hhdet_tes!U172=0,"",RES_hhdet_tes!U172/RES_hhdet_fec!U172)</f>
        <v>0.95577108255980858</v>
      </c>
      <c r="V172" s="113">
        <f>IF(RES_hhdet_tes!V172=0,"",RES_hhdet_tes!V172/RES_hhdet_fec!V172)</f>
        <v>0.94785388699134887</v>
      </c>
      <c r="W172" s="113">
        <f>IF(RES_hhdet_tes!W172=0,"",RES_hhdet_tes!W172/RES_hhdet_fec!W172)</f>
        <v>0.94750385401810611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0.46465974084486522</v>
      </c>
      <c r="C173" s="111">
        <f>IF(RES_hhdet_tes!C173=0,"",RES_hhdet_tes!C173/RES_hhdet_fec!C173)</f>
        <v>0.46939712417524354</v>
      </c>
      <c r="D173" s="111">
        <f>IF(RES_hhdet_tes!D173=0,"",RES_hhdet_tes!D173/RES_hhdet_fec!D173)</f>
        <v>0.47446250027765752</v>
      </c>
      <c r="E173" s="111">
        <f>IF(RES_hhdet_tes!E173=0,"",RES_hhdet_tes!E173/RES_hhdet_fec!E173)</f>
        <v>0.47821500122601285</v>
      </c>
      <c r="F173" s="111">
        <f>IF(RES_hhdet_tes!F173=0,"",RES_hhdet_tes!F173/RES_hhdet_fec!F173)</f>
        <v>0.48151371696693129</v>
      </c>
      <c r="G173" s="111">
        <f>IF(RES_hhdet_tes!G173=0,"",RES_hhdet_tes!G173/RES_hhdet_fec!G173)</f>
        <v>0.4845265745806277</v>
      </c>
      <c r="H173" s="111">
        <f>IF(RES_hhdet_tes!H173=0,"",RES_hhdet_tes!H173/RES_hhdet_fec!H173)</f>
        <v>0.48739274983482705</v>
      </c>
      <c r="I173" s="111">
        <f>IF(RES_hhdet_tes!I173=0,"",RES_hhdet_tes!I173/RES_hhdet_fec!I173)</f>
        <v>0.48875884212562165</v>
      </c>
      <c r="J173" s="111">
        <f>IF(RES_hhdet_tes!J173=0,"",RES_hhdet_tes!J173/RES_hhdet_fec!J173)</f>
        <v>0.4901238969659869</v>
      </c>
      <c r="K173" s="111">
        <f>IF(RES_hhdet_tes!K173=0,"",RES_hhdet_tes!K173/RES_hhdet_fec!K173)</f>
        <v>0.49263203682798429</v>
      </c>
      <c r="L173" s="111">
        <f>IF(RES_hhdet_tes!L173=0,"",RES_hhdet_tes!L173/RES_hhdet_fec!L173)</f>
        <v>0.49459337484479898</v>
      </c>
      <c r="M173" s="111">
        <f>IF(RES_hhdet_tes!M173=0,"",RES_hhdet_tes!M173/RES_hhdet_fec!M173)</f>
        <v>0.4984516117649595</v>
      </c>
      <c r="N173" s="111">
        <f>IF(RES_hhdet_tes!N173=0,"",RES_hhdet_tes!N173/RES_hhdet_fec!N173)</f>
        <v>0.50339880773302703</v>
      </c>
      <c r="O173" s="111">
        <f>IF(RES_hhdet_tes!O173=0,"",RES_hhdet_tes!O173/RES_hhdet_fec!O173)</f>
        <v>0.51128425947084233</v>
      </c>
      <c r="P173" s="111">
        <f>IF(RES_hhdet_tes!P173=0,"",RES_hhdet_tes!P173/RES_hhdet_fec!P173)</f>
        <v>0.52176778450799144</v>
      </c>
      <c r="Q173" s="111">
        <f>IF(RES_hhdet_tes!Q173=0,"",RES_hhdet_tes!Q173/RES_hhdet_fec!Q173)</f>
        <v>0.53347009352315578</v>
      </c>
      <c r="R173" s="111">
        <f>IF(RES_hhdet_tes!R173=0,"",RES_hhdet_tes!R173/RES_hhdet_fec!R173)</f>
        <v>0.54745099828090449</v>
      </c>
      <c r="S173" s="111">
        <f>IF(RES_hhdet_tes!S173=0,"",RES_hhdet_tes!S173/RES_hhdet_fec!S173)</f>
        <v>0.56200820222961323</v>
      </c>
      <c r="T173" s="111">
        <f>IF(RES_hhdet_tes!T173=0,"",RES_hhdet_tes!T173/RES_hhdet_fec!T173)</f>
        <v>0.57595009137066511</v>
      </c>
      <c r="U173" s="111">
        <f>IF(RES_hhdet_tes!U173=0,"",RES_hhdet_tes!U173/RES_hhdet_fec!U173)</f>
        <v>0.59259596904398593</v>
      </c>
      <c r="V173" s="111">
        <f>IF(RES_hhdet_tes!V173=0,"",RES_hhdet_tes!V173/RES_hhdet_fec!V173)</f>
        <v>0.60708543159225847</v>
      </c>
      <c r="W173" s="111">
        <f>IF(RES_hhdet_tes!W173=0,"",RES_hhdet_tes!W173/RES_hhdet_fec!W173)</f>
        <v>0.61780138363705506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0.5834123152262235</v>
      </c>
      <c r="C175" s="124">
        <f>IF(RES_hhdet_tes!C175=0,"",RES_hhdet_tes!C175/RES_hhdet_fec!C175)</f>
        <v>0.59634740113097939</v>
      </c>
      <c r="D175" s="124">
        <f>IF(RES_hhdet_tes!D175=0,"",RES_hhdet_tes!D175/RES_hhdet_fec!D175)</f>
        <v>0.60403348627764186</v>
      </c>
      <c r="E175" s="124">
        <f>IF(RES_hhdet_tes!E175=0,"",RES_hhdet_tes!E175/RES_hhdet_fec!E175)</f>
        <v>0.60429754573263372</v>
      </c>
      <c r="F175" s="124">
        <f>IF(RES_hhdet_tes!F175=0,"",RES_hhdet_tes!F175/RES_hhdet_fec!F175)</f>
        <v>0.6090465591513029</v>
      </c>
      <c r="G175" s="124">
        <f>IF(RES_hhdet_tes!G175=0,"",RES_hhdet_tes!G175/RES_hhdet_fec!G175)</f>
        <v>0.61132187892732892</v>
      </c>
      <c r="H175" s="124">
        <f>IF(RES_hhdet_tes!H175=0,"",RES_hhdet_tes!H175/RES_hhdet_fec!H175)</f>
        <v>0.61343013751758779</v>
      </c>
      <c r="I175" s="124">
        <f>IF(RES_hhdet_tes!I175=0,"",RES_hhdet_tes!I175/RES_hhdet_fec!I175)</f>
        <v>0.60950444717408814</v>
      </c>
      <c r="J175" s="124">
        <f>IF(RES_hhdet_tes!J175=0,"",RES_hhdet_tes!J175/RES_hhdet_fec!J175)</f>
        <v>0.60995864782265885</v>
      </c>
      <c r="K175" s="124">
        <f>IF(RES_hhdet_tes!K175=0,"",RES_hhdet_tes!K175/RES_hhdet_fec!K175)</f>
        <v>0.61429377129400364</v>
      </c>
      <c r="L175" s="124">
        <f>IF(RES_hhdet_tes!L175=0,"",RES_hhdet_tes!L175/RES_hhdet_fec!L175)</f>
        <v>0.61424099099159568</v>
      </c>
      <c r="M175" s="124">
        <f>IF(RES_hhdet_tes!M175=0,"",RES_hhdet_tes!M175/RES_hhdet_fec!M175)</f>
        <v>0.6187355767247823</v>
      </c>
      <c r="N175" s="124">
        <f>IF(RES_hhdet_tes!N175=0,"",RES_hhdet_tes!N175/RES_hhdet_fec!N175)</f>
        <v>0.61010260826038465</v>
      </c>
      <c r="O175" s="124">
        <f>IF(RES_hhdet_tes!O175=0,"",RES_hhdet_tes!O175/RES_hhdet_fec!O175)</f>
        <v>0.61894348947197542</v>
      </c>
      <c r="P175" s="124">
        <f>IF(RES_hhdet_tes!P175=0,"",RES_hhdet_tes!P175/RES_hhdet_fec!P175)</f>
        <v>0.63643210471316203</v>
      </c>
      <c r="Q175" s="124">
        <f>IF(RES_hhdet_tes!Q175=0,"",RES_hhdet_tes!Q175/RES_hhdet_fec!Q175)</f>
        <v>0.63322990738702634</v>
      </c>
      <c r="R175" s="124">
        <f>IF(RES_hhdet_tes!R175=0,"",RES_hhdet_tes!R175/RES_hhdet_fec!R175)</f>
        <v>0.63635071876464688</v>
      </c>
      <c r="S175" s="124">
        <f>IF(RES_hhdet_tes!S175=0,"",RES_hhdet_tes!S175/RES_hhdet_fec!S175)</f>
        <v>0.64612015336539974</v>
      </c>
      <c r="T175" s="124">
        <f>IF(RES_hhdet_tes!T175=0,"",RES_hhdet_tes!T175/RES_hhdet_fec!T175)</f>
        <v>0.64483556979327128</v>
      </c>
      <c r="U175" s="124">
        <f>IF(RES_hhdet_tes!U175=0,"",RES_hhdet_tes!U175/RES_hhdet_fec!U175)</f>
        <v>0.65826191792898336</v>
      </c>
      <c r="V175" s="124">
        <f>IF(RES_hhdet_tes!V175=0,"",RES_hhdet_tes!V175/RES_hhdet_fec!V175)</f>
        <v>0.67882576562793107</v>
      </c>
      <c r="W175" s="124">
        <f>IF(RES_hhdet_tes!W175=0,"",RES_hhdet_tes!W175/RES_hhdet_fec!W175)</f>
        <v>0.67988357363211283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0.54745511488497667</v>
      </c>
      <c r="C176" s="111">
        <f>IF(RES_hhdet_tes!C176=0,"",RES_hhdet_tes!C176/RES_hhdet_fec!C176)</f>
        <v>0.54893539335289931</v>
      </c>
      <c r="D176" s="111">
        <f>IF(RES_hhdet_tes!D176=0,"",RES_hhdet_tes!D176/RES_hhdet_fec!D176)</f>
        <v>0.55081462534687964</v>
      </c>
      <c r="E176" s="111">
        <f>IF(RES_hhdet_tes!E176=0,"",RES_hhdet_tes!E176/RES_hhdet_fec!E176)</f>
        <v>0.55239932694180449</v>
      </c>
      <c r="F176" s="111">
        <f>IF(RES_hhdet_tes!F176=0,"",RES_hhdet_tes!F176/RES_hhdet_fec!F176)</f>
        <v>0.55383434420016742</v>
      </c>
      <c r="G176" s="111">
        <f>IF(RES_hhdet_tes!G176=0,"",RES_hhdet_tes!G176/RES_hhdet_fec!G176)</f>
        <v>0.55522750989323288</v>
      </c>
      <c r="H176" s="111">
        <f>IF(RES_hhdet_tes!H176=0,"",RES_hhdet_tes!H176/RES_hhdet_fec!H176)</f>
        <v>0.55661140891301142</v>
      </c>
      <c r="I176" s="111">
        <f>IF(RES_hhdet_tes!I176=0,"",RES_hhdet_tes!I176/RES_hhdet_fec!I176)</f>
        <v>0.55722744294573812</v>
      </c>
      <c r="J176" s="111">
        <f>IF(RES_hhdet_tes!J176=0,"",RES_hhdet_tes!J176/RES_hhdet_fec!J176)</f>
        <v>0.5577974567801891</v>
      </c>
      <c r="K176" s="111">
        <f>IF(RES_hhdet_tes!K176=0,"",RES_hhdet_tes!K176/RES_hhdet_fec!K176)</f>
        <v>0.55867937213581864</v>
      </c>
      <c r="L176" s="111">
        <f>IF(RES_hhdet_tes!L176=0,"",RES_hhdet_tes!L176/RES_hhdet_fec!L176)</f>
        <v>0.55936671180333752</v>
      </c>
      <c r="M176" s="111">
        <f>IF(RES_hhdet_tes!M176=0,"",RES_hhdet_tes!M176/RES_hhdet_fec!M176)</f>
        <v>0.56036137287526677</v>
      </c>
      <c r="N176" s="111">
        <f>IF(RES_hhdet_tes!N176=0,"",RES_hhdet_tes!N176/RES_hhdet_fec!N176)</f>
        <v>0.56118331777277786</v>
      </c>
      <c r="O176" s="111">
        <f>IF(RES_hhdet_tes!O176=0,"",RES_hhdet_tes!O176/RES_hhdet_fec!O176)</f>
        <v>0.56185993249610167</v>
      </c>
      <c r="P176" s="111">
        <f>IF(RES_hhdet_tes!P176=0,"",RES_hhdet_tes!P176/RES_hhdet_fec!P176)</f>
        <v>0.56227948771849146</v>
      </c>
      <c r="Q176" s="111">
        <f>IF(RES_hhdet_tes!Q176=0,"",RES_hhdet_tes!Q176/RES_hhdet_fec!Q176)</f>
        <v>0.56249099628537524</v>
      </c>
      <c r="R176" s="111">
        <f>IF(RES_hhdet_tes!R176=0,"",RES_hhdet_tes!R176/RES_hhdet_fec!R176)</f>
        <v>0.56320772611863179</v>
      </c>
      <c r="S176" s="111">
        <f>IF(RES_hhdet_tes!S176=0,"",RES_hhdet_tes!S176/RES_hhdet_fec!S176)</f>
        <v>0.56466849155454457</v>
      </c>
      <c r="T176" s="111">
        <f>IF(RES_hhdet_tes!T176=0,"",RES_hhdet_tes!T176/RES_hhdet_fec!T176)</f>
        <v>0.56682351055994618</v>
      </c>
      <c r="U176" s="111">
        <f>IF(RES_hhdet_tes!U176=0,"",RES_hhdet_tes!U176/RES_hhdet_fec!U176)</f>
        <v>0.57090555314284408</v>
      </c>
      <c r="V176" s="111">
        <f>IF(RES_hhdet_tes!V176=0,"",RES_hhdet_tes!V176/RES_hhdet_fec!V176)</f>
        <v>0.57480293161723661</v>
      </c>
      <c r="W176" s="111">
        <f>IF(RES_hhdet_tes!W176=0,"",RES_hhdet_tes!W176/RES_hhdet_fec!W176)</f>
        <v>0.57783501762291245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0.71422998999290666</v>
      </c>
      <c r="C177" s="45">
        <f>IF(RES_hhdet_tes!C177=0,"",RES_hhdet_tes!C177/RES_hhdet_fec!C177)</f>
        <v>0.71940663085227963</v>
      </c>
      <c r="D177" s="45">
        <f>IF(RES_hhdet_tes!D177=0,"",RES_hhdet_tes!D177/RES_hhdet_fec!D177)</f>
        <v>0.72354849377018404</v>
      </c>
      <c r="E177" s="45">
        <f>IF(RES_hhdet_tes!E177=0,"",RES_hhdet_tes!E177/RES_hhdet_fec!E177)</f>
        <v>0.72627058934236821</v>
      </c>
      <c r="F177" s="45">
        <f>IF(RES_hhdet_tes!F177=0,"",RES_hhdet_tes!F177/RES_hhdet_fec!F177)</f>
        <v>0.72874304311448868</v>
      </c>
      <c r="G177" s="45">
        <f>IF(RES_hhdet_tes!G177=0,"",RES_hhdet_tes!G177/RES_hhdet_fec!G177)</f>
        <v>0.73089619934353545</v>
      </c>
      <c r="H177" s="45">
        <f>IF(RES_hhdet_tes!H177=0,"",RES_hhdet_tes!H177/RES_hhdet_fec!H177)</f>
        <v>0.73290257956183136</v>
      </c>
      <c r="I177" s="45">
        <f>IF(RES_hhdet_tes!I177=0,"",RES_hhdet_tes!I177/RES_hhdet_fec!I177)</f>
        <v>0.73390827821202897</v>
      </c>
      <c r="J177" s="45">
        <f>IF(RES_hhdet_tes!J177=0,"",RES_hhdet_tes!J177/RES_hhdet_fec!J177)</f>
        <v>0.73502971588031951</v>
      </c>
      <c r="K177" s="45">
        <f>IF(RES_hhdet_tes!K177=0,"",RES_hhdet_tes!K177/RES_hhdet_fec!K177)</f>
        <v>0.73744466607204973</v>
      </c>
      <c r="L177" s="45">
        <f>IF(RES_hhdet_tes!L177=0,"",RES_hhdet_tes!L177/RES_hhdet_fec!L177)</f>
        <v>0.73910494393623061</v>
      </c>
      <c r="M177" s="45">
        <f>IF(RES_hhdet_tes!M177=0,"",RES_hhdet_tes!M177/RES_hhdet_fec!M177)</f>
        <v>0.74181692784619213</v>
      </c>
      <c r="N177" s="45">
        <f>IF(RES_hhdet_tes!N177=0,"",RES_hhdet_tes!N177/RES_hhdet_fec!N177)</f>
        <v>0.74468425676996242</v>
      </c>
      <c r="O177" s="45">
        <f>IF(RES_hhdet_tes!O177=0,"",RES_hhdet_tes!O177/RES_hhdet_fec!O177)</f>
        <v>0.7495749427263072</v>
      </c>
      <c r="P177" s="45">
        <f>IF(RES_hhdet_tes!P177=0,"",RES_hhdet_tes!P177/RES_hhdet_fec!P177)</f>
        <v>0.755299818308104</v>
      </c>
      <c r="Q177" s="45">
        <f>IF(RES_hhdet_tes!Q177=0,"",RES_hhdet_tes!Q177/RES_hhdet_fec!Q177)</f>
        <v>0.76061629074097248</v>
      </c>
      <c r="R177" s="45">
        <f>IF(RES_hhdet_tes!R177=0,"",RES_hhdet_tes!R177/RES_hhdet_fec!R177)</f>
        <v>0.76789848620828471</v>
      </c>
      <c r="S177" s="45">
        <f>IF(RES_hhdet_tes!S177=0,"",RES_hhdet_tes!S177/RES_hhdet_fec!S177)</f>
        <v>0.77729973603415992</v>
      </c>
      <c r="T177" s="45">
        <f>IF(RES_hhdet_tes!T177=0,"",RES_hhdet_tes!T177/RES_hhdet_fec!T177)</f>
        <v>0.78887642500622057</v>
      </c>
      <c r="U177" s="45">
        <f>IF(RES_hhdet_tes!U177=0,"",RES_hhdet_tes!U177/RES_hhdet_fec!U177)</f>
        <v>0.80296751654949095</v>
      </c>
      <c r="V177" s="45">
        <f>IF(RES_hhdet_tes!V177=0,"",RES_hhdet_tes!V177/RES_hhdet_fec!V177)</f>
        <v>0.81880188334589066</v>
      </c>
      <c r="W177" s="45">
        <f>IF(RES_hhdet_tes!W177=0,"",RES_hhdet_tes!W177/RES_hhdet_fec!W177)</f>
        <v>0.83254862320228162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123.80123826399551</v>
      </c>
      <c r="C24" s="117">
        <f t="shared" si="7"/>
        <v>123.63561113063771</v>
      </c>
      <c r="D24" s="117">
        <f t="shared" si="7"/>
        <v>126.69909695745054</v>
      </c>
      <c r="E24" s="117">
        <f t="shared" si="7"/>
        <v>137.00055590836033</v>
      </c>
      <c r="F24" s="117">
        <f t="shared" si="7"/>
        <v>130.0638731703454</v>
      </c>
      <c r="G24" s="117">
        <f t="shared" si="7"/>
        <v>121.31857533976468</v>
      </c>
      <c r="H24" s="117">
        <f t="shared" si="7"/>
        <v>68.447645178078091</v>
      </c>
      <c r="I24" s="117">
        <f t="shared" si="7"/>
        <v>68.873117773481042</v>
      </c>
      <c r="J24" s="117">
        <f t="shared" si="7"/>
        <v>62.573733705007044</v>
      </c>
      <c r="K24" s="117">
        <f t="shared" si="7"/>
        <v>67.907469277278267</v>
      </c>
      <c r="L24" s="117">
        <f t="shared" si="7"/>
        <v>62.276101641704464</v>
      </c>
      <c r="M24" s="117">
        <f t="shared" si="7"/>
        <v>72.217746093887968</v>
      </c>
      <c r="N24" s="117">
        <f t="shared" si="7"/>
        <v>69.819351146539333</v>
      </c>
      <c r="O24" s="117">
        <f t="shared" si="7"/>
        <v>58.649242482452877</v>
      </c>
      <c r="P24" s="117">
        <f t="shared" si="7"/>
        <v>53.513252525191582</v>
      </c>
      <c r="Q24" s="117">
        <f t="shared" si="7"/>
        <v>60.979467026715064</v>
      </c>
      <c r="R24" s="117">
        <f t="shared" ref="R24:V24" si="8">R25+R28+R30+R39</f>
        <v>63.631266638704467</v>
      </c>
      <c r="S24" s="117">
        <f t="shared" si="8"/>
        <v>54.235036850775813</v>
      </c>
      <c r="T24" s="117">
        <f t="shared" si="8"/>
        <v>40.648938131259548</v>
      </c>
      <c r="U24" s="117">
        <f t="shared" si="8"/>
        <v>47.083397443784854</v>
      </c>
      <c r="V24" s="117">
        <f t="shared" si="8"/>
        <v>47.311946708590554</v>
      </c>
      <c r="W24" s="117">
        <f t="shared" ref="W24" si="9">W25+W28+W30+W39</f>
        <v>50.789718254008498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109.08044061480798</v>
      </c>
      <c r="C25" s="122">
        <f t="shared" si="10"/>
        <v>109.23004657931563</v>
      </c>
      <c r="D25" s="122">
        <f t="shared" si="10"/>
        <v>112.14791985332516</v>
      </c>
      <c r="E25" s="122">
        <f t="shared" si="10"/>
        <v>122.06102419122429</v>
      </c>
      <c r="F25" s="122">
        <f t="shared" si="10"/>
        <v>115.33044730954339</v>
      </c>
      <c r="G25" s="122">
        <f t="shared" si="10"/>
        <v>107.59885458126736</v>
      </c>
      <c r="H25" s="122">
        <f t="shared" si="10"/>
        <v>58.164524129314067</v>
      </c>
      <c r="I25" s="122">
        <f t="shared" si="10"/>
        <v>59.117647161217327</v>
      </c>
      <c r="J25" s="122">
        <f t="shared" si="10"/>
        <v>53.640195934372159</v>
      </c>
      <c r="K25" s="122">
        <f t="shared" si="10"/>
        <v>59.204088971813839</v>
      </c>
      <c r="L25" s="122">
        <f t="shared" si="10"/>
        <v>53.232890262394719</v>
      </c>
      <c r="M25" s="122">
        <f t="shared" si="10"/>
        <v>62.568210890771994</v>
      </c>
      <c r="N25" s="122">
        <f t="shared" si="10"/>
        <v>60.175323767244365</v>
      </c>
      <c r="O25" s="122">
        <f t="shared" si="10"/>
        <v>49.115735988259154</v>
      </c>
      <c r="P25" s="122">
        <f t="shared" si="10"/>
        <v>43.884318956648791</v>
      </c>
      <c r="Q25" s="122">
        <f t="shared" si="10"/>
        <v>51.72626596644406</v>
      </c>
      <c r="R25" s="122">
        <f t="shared" ref="R25:V25" si="11">SUM(R26:R27)</f>
        <v>55.077626499389922</v>
      </c>
      <c r="S25" s="122">
        <f t="shared" si="11"/>
        <v>46.793236875315515</v>
      </c>
      <c r="T25" s="122">
        <f t="shared" si="11"/>
        <v>34.591836459999982</v>
      </c>
      <c r="U25" s="122">
        <f t="shared" si="11"/>
        <v>41.256603589999983</v>
      </c>
      <c r="V25" s="122">
        <f t="shared" si="11"/>
        <v>42.050407900000017</v>
      </c>
      <c r="W25" s="122">
        <f t="shared" ref="W25" si="12">SUM(W26:W27)</f>
        <v>44.945625199999974</v>
      </c>
      <c r="DA25" s="130" t="s">
        <v>2096</v>
      </c>
    </row>
    <row r="26" spans="1:105" ht="12" customHeight="1" x14ac:dyDescent="0.25">
      <c r="A26" s="97" t="s">
        <v>74</v>
      </c>
      <c r="B26" s="98">
        <v>109.08044061480798</v>
      </c>
      <c r="C26" s="98">
        <v>109.23004657931563</v>
      </c>
      <c r="D26" s="98">
        <v>112.14791985332516</v>
      </c>
      <c r="E26" s="98">
        <v>122.06102419122429</v>
      </c>
      <c r="F26" s="98">
        <v>115.33044730954339</v>
      </c>
      <c r="G26" s="98">
        <v>107.59885458126736</v>
      </c>
      <c r="H26" s="98">
        <v>58.164524129314067</v>
      </c>
      <c r="I26" s="98">
        <v>59.117647161217327</v>
      </c>
      <c r="J26" s="98">
        <v>53.640195934372159</v>
      </c>
      <c r="K26" s="98">
        <v>59.204088971813839</v>
      </c>
      <c r="L26" s="98">
        <v>53.232890262394719</v>
      </c>
      <c r="M26" s="98">
        <v>62.568210890771994</v>
      </c>
      <c r="N26" s="98">
        <v>60.175323767244365</v>
      </c>
      <c r="O26" s="98">
        <v>49.115735988259154</v>
      </c>
      <c r="P26" s="98">
        <v>43.884318956648791</v>
      </c>
      <c r="Q26" s="98">
        <v>51.72626596644406</v>
      </c>
      <c r="R26" s="98">
        <v>55.077626499389922</v>
      </c>
      <c r="S26" s="98">
        <v>46.793236875315515</v>
      </c>
      <c r="T26" s="98">
        <v>34.591836459999982</v>
      </c>
      <c r="U26" s="98">
        <v>41.256603589999983</v>
      </c>
      <c r="V26" s="98">
        <v>42.050407900000017</v>
      </c>
      <c r="W26" s="98">
        <v>44.945625199999974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3.9668728610280257</v>
      </c>
      <c r="C30" s="122">
        <v>3.7877352727033675</v>
      </c>
      <c r="D30" s="122">
        <v>3.8516830938829734</v>
      </c>
      <c r="E30" s="122">
        <v>3.8166941333188316</v>
      </c>
      <c r="F30" s="122">
        <v>3.5755581077635559</v>
      </c>
      <c r="G30" s="122">
        <v>3.4967363798437088</v>
      </c>
      <c r="H30" s="122">
        <v>2.7717900939014357</v>
      </c>
      <c r="I30" s="122">
        <v>2.5083188659280573</v>
      </c>
      <c r="J30" s="122">
        <v>2.4041772709122768</v>
      </c>
      <c r="K30" s="122">
        <v>2.2648650945223134</v>
      </c>
      <c r="L30" s="122">
        <v>2.2889739619819545</v>
      </c>
      <c r="M30" s="122">
        <v>2.2716167099924269</v>
      </c>
      <c r="N30" s="122">
        <v>2.2164959313334589</v>
      </c>
      <c r="O30" s="122">
        <v>2.1425238937931175</v>
      </c>
      <c r="P30" s="122">
        <v>2.3293295841110511</v>
      </c>
      <c r="Q30" s="122">
        <v>2.067202019718513</v>
      </c>
      <c r="R30" s="122">
        <v>1.8966224361705797</v>
      </c>
      <c r="S30" s="122">
        <v>1.6146777381701409</v>
      </c>
      <c r="T30" s="122">
        <v>1.1984977410889168</v>
      </c>
      <c r="U30" s="122">
        <v>0.98793402109315542</v>
      </c>
      <c r="V30" s="122">
        <v>0.88415570020278378</v>
      </c>
      <c r="W30" s="122">
        <v>1.1206449416353841</v>
      </c>
      <c r="DA30" s="130" t="s">
        <v>2101</v>
      </c>
    </row>
    <row r="31" spans="1:105" ht="12" customHeight="1" x14ac:dyDescent="0.25">
      <c r="A31" s="97" t="s">
        <v>141</v>
      </c>
      <c r="B31" s="98">
        <v>3.9295567209459308</v>
      </c>
      <c r="C31" s="98">
        <v>3.748649066429389</v>
      </c>
      <c r="D31" s="98">
        <v>3.7885093515009101</v>
      </c>
      <c r="E31" s="98">
        <v>3.7494377262235257</v>
      </c>
      <c r="F31" s="98">
        <v>3.52820591975716</v>
      </c>
      <c r="G31" s="98">
        <v>3.4534315979356891</v>
      </c>
      <c r="H31" s="98">
        <v>2.7453560964335542</v>
      </c>
      <c r="I31" s="98">
        <v>2.4895033547363337</v>
      </c>
      <c r="J31" s="98">
        <v>2.3850046599910084</v>
      </c>
      <c r="K31" s="98">
        <v>2.2473788685468294</v>
      </c>
      <c r="L31" s="98">
        <v>2.2700713052673982</v>
      </c>
      <c r="M31" s="98">
        <v>2.2531642708383193</v>
      </c>
      <c r="N31" s="98">
        <v>2.1989494472941291</v>
      </c>
      <c r="O31" s="98">
        <v>2.1105247217327436</v>
      </c>
      <c r="P31" s="98">
        <v>2.2785772000464855</v>
      </c>
      <c r="Q31" s="98">
        <v>1.971826566930611</v>
      </c>
      <c r="R31" s="98">
        <v>1.790605252529275</v>
      </c>
      <c r="S31" s="98">
        <v>1.496490312398266</v>
      </c>
      <c r="T31" s="98">
        <v>1.1348855945188945</v>
      </c>
      <c r="U31" s="98">
        <v>0.97230414238924057</v>
      </c>
      <c r="V31" s="98">
        <v>0.87578731530143705</v>
      </c>
      <c r="W31" s="98">
        <v>1.0843204758094283</v>
      </c>
      <c r="DA31" s="63" t="s">
        <v>2102</v>
      </c>
    </row>
    <row r="32" spans="1:105" ht="12" customHeight="1" x14ac:dyDescent="0.25">
      <c r="A32" s="97" t="s">
        <v>140</v>
      </c>
      <c r="B32" s="98">
        <v>3.7316140082095016E-2</v>
      </c>
      <c r="C32" s="98">
        <v>3.9086206273978533E-2</v>
      </c>
      <c r="D32" s="98">
        <v>6.3173742382063219E-2</v>
      </c>
      <c r="E32" s="98">
        <v>6.7256407095305851E-2</v>
      </c>
      <c r="F32" s="98">
        <v>4.7352188006395735E-2</v>
      </c>
      <c r="G32" s="98">
        <v>4.3304781908019639E-2</v>
      </c>
      <c r="H32" s="98">
        <v>2.6433997467881581E-2</v>
      </c>
      <c r="I32" s="98">
        <v>1.8815511191723824E-2</v>
      </c>
      <c r="J32" s="98">
        <v>1.9172610921268565E-2</v>
      </c>
      <c r="K32" s="98">
        <v>1.7486225975484139E-2</v>
      </c>
      <c r="L32" s="98">
        <v>1.8902656714556418E-2</v>
      </c>
      <c r="M32" s="98">
        <v>1.8452439154107658E-2</v>
      </c>
      <c r="N32" s="98">
        <v>1.7546484039329648E-2</v>
      </c>
      <c r="O32" s="98">
        <v>3.1999172060373914E-2</v>
      </c>
      <c r="P32" s="98">
        <v>5.0752384064565483E-2</v>
      </c>
      <c r="Q32" s="98">
        <v>9.5375452787902035E-2</v>
      </c>
      <c r="R32" s="98">
        <v>0.10601718364130468</v>
      </c>
      <c r="S32" s="98">
        <v>0.11818742577187485</v>
      </c>
      <c r="T32" s="98">
        <v>6.3612146570022413E-2</v>
      </c>
      <c r="U32" s="98">
        <v>1.5629878703914829E-2</v>
      </c>
      <c r="V32" s="98">
        <v>8.3683849013467537E-3</v>
      </c>
      <c r="W32" s="98">
        <v>3.6324465825955839E-2</v>
      </c>
      <c r="DA32" s="63" t="s">
        <v>2103</v>
      </c>
    </row>
    <row r="33" spans="1:105" ht="12" customHeight="1" x14ac:dyDescent="0.25">
      <c r="A33" s="100" t="s">
        <v>50</v>
      </c>
      <c r="B33" s="101">
        <v>3.7316140082095016E-2</v>
      </c>
      <c r="C33" s="101">
        <v>3.9086206273978533E-2</v>
      </c>
      <c r="D33" s="101">
        <v>6.3173742382063219E-2</v>
      </c>
      <c r="E33" s="101">
        <v>6.7256407095305851E-2</v>
      </c>
      <c r="F33" s="101">
        <v>4.7352188006395735E-2</v>
      </c>
      <c r="G33" s="101">
        <v>4.3304781908019639E-2</v>
      </c>
      <c r="H33" s="101">
        <v>2.6433997467881581E-2</v>
      </c>
      <c r="I33" s="101">
        <v>1.8815511191723824E-2</v>
      </c>
      <c r="J33" s="101">
        <v>1.9172610921268565E-2</v>
      </c>
      <c r="K33" s="101">
        <v>1.7486225975484139E-2</v>
      </c>
      <c r="L33" s="101">
        <v>1.8902656714556418E-2</v>
      </c>
      <c r="M33" s="101">
        <v>1.8452439154107658E-2</v>
      </c>
      <c r="N33" s="101">
        <v>1.7546484039329648E-2</v>
      </c>
      <c r="O33" s="101">
        <v>3.1999172060373914E-2</v>
      </c>
      <c r="P33" s="101">
        <v>5.0752384064565483E-2</v>
      </c>
      <c r="Q33" s="101">
        <v>9.5375452787902035E-2</v>
      </c>
      <c r="R33" s="101">
        <v>0.10601718364130468</v>
      </c>
      <c r="S33" s="101">
        <v>0.11818742577187485</v>
      </c>
      <c r="T33" s="101">
        <v>6.3612146570022413E-2</v>
      </c>
      <c r="U33" s="101">
        <v>1.5629878703914829E-2</v>
      </c>
      <c r="V33" s="101">
        <v>8.3683849013467537E-3</v>
      </c>
      <c r="W33" s="101">
        <v>3.6324465825955839E-2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10.753924788159502</v>
      </c>
      <c r="C39" s="122">
        <v>10.617829278618713</v>
      </c>
      <c r="D39" s="122">
        <v>10.699494010242404</v>
      </c>
      <c r="E39" s="122">
        <v>11.122837583817191</v>
      </c>
      <c r="F39" s="122">
        <v>11.157867753038468</v>
      </c>
      <c r="G39" s="122">
        <v>10.222984378653603</v>
      </c>
      <c r="H39" s="122">
        <v>7.5113309548625864</v>
      </c>
      <c r="I39" s="122">
        <v>7.2471517463356543</v>
      </c>
      <c r="J39" s="122">
        <v>6.5293604997226051</v>
      </c>
      <c r="K39" s="122">
        <v>6.4385152109421071</v>
      </c>
      <c r="L39" s="122">
        <v>6.7542374173277961</v>
      </c>
      <c r="M39" s="122">
        <v>7.3779184931235395</v>
      </c>
      <c r="N39" s="122">
        <v>7.4275314479615089</v>
      </c>
      <c r="O39" s="122">
        <v>7.3909826004006076</v>
      </c>
      <c r="P39" s="122">
        <v>7.2996039844317417</v>
      </c>
      <c r="Q39" s="122">
        <v>7.1859990405524856</v>
      </c>
      <c r="R39" s="122">
        <v>6.6570177031439615</v>
      </c>
      <c r="S39" s="122">
        <v>5.8271222372901521</v>
      </c>
      <c r="T39" s="122">
        <v>4.858603930170653</v>
      </c>
      <c r="U39" s="122">
        <v>4.8388598326917203</v>
      </c>
      <c r="V39" s="122">
        <v>4.3773831083877566</v>
      </c>
      <c r="W39" s="122">
        <v>4.723448112373144</v>
      </c>
      <c r="DA39" s="130" t="s">
        <v>2110</v>
      </c>
    </row>
    <row r="40" spans="1:105" ht="12" customHeight="1" x14ac:dyDescent="0.25">
      <c r="A40" s="97" t="s">
        <v>50</v>
      </c>
      <c r="B40" s="98">
        <v>10.753924788159502</v>
      </c>
      <c r="C40" s="98">
        <v>10.617829278618713</v>
      </c>
      <c r="D40" s="98">
        <v>10.699494010242404</v>
      </c>
      <c r="E40" s="98">
        <v>11.122837583817191</v>
      </c>
      <c r="F40" s="98">
        <v>11.157867753038468</v>
      </c>
      <c r="G40" s="98">
        <v>10.222984378653603</v>
      </c>
      <c r="H40" s="98">
        <v>7.5113309548625864</v>
      </c>
      <c r="I40" s="98">
        <v>7.2471517463356543</v>
      </c>
      <c r="J40" s="98">
        <v>6.5293604997226051</v>
      </c>
      <c r="K40" s="98">
        <v>6.4385152109421071</v>
      </c>
      <c r="L40" s="98">
        <v>6.7542374173277961</v>
      </c>
      <c r="M40" s="98">
        <v>7.3779184931235395</v>
      </c>
      <c r="N40" s="98">
        <v>7.4275314479615089</v>
      </c>
      <c r="O40" s="98">
        <v>7.3909826004006076</v>
      </c>
      <c r="P40" s="98">
        <v>7.2996039844317417</v>
      </c>
      <c r="Q40" s="98">
        <v>7.1859990405524856</v>
      </c>
      <c r="R40" s="98">
        <v>6.6570177031439615</v>
      </c>
      <c r="S40" s="98">
        <v>5.8271222372901521</v>
      </c>
      <c r="T40" s="98">
        <v>4.858603930170653</v>
      </c>
      <c r="U40" s="98">
        <v>4.8388598326917203</v>
      </c>
      <c r="V40" s="98">
        <v>4.3773831083877566</v>
      </c>
      <c r="W40" s="98">
        <v>4.723448112373144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428.31360278791681</v>
      </c>
      <c r="C43" s="117">
        <f t="shared" si="14"/>
        <v>431.60928821427314</v>
      </c>
      <c r="D43" s="117">
        <f t="shared" si="14"/>
        <v>439.57234362951391</v>
      </c>
      <c r="E43" s="117">
        <f t="shared" si="14"/>
        <v>448.92939608554695</v>
      </c>
      <c r="F43" s="117">
        <f t="shared" si="14"/>
        <v>395.08111305142762</v>
      </c>
      <c r="G43" s="117">
        <f t="shared" si="14"/>
        <v>335.73792947003056</v>
      </c>
      <c r="H43" s="117">
        <f t="shared" si="14"/>
        <v>391.02801091213581</v>
      </c>
      <c r="I43" s="117">
        <f t="shared" si="14"/>
        <v>363.66102017668572</v>
      </c>
      <c r="J43" s="117">
        <f t="shared" si="14"/>
        <v>321.72765741908916</v>
      </c>
      <c r="K43" s="117">
        <f t="shared" si="14"/>
        <v>352.9254608182012</v>
      </c>
      <c r="L43" s="117">
        <f t="shared" si="14"/>
        <v>295.71622319702794</v>
      </c>
      <c r="M43" s="117">
        <f t="shared" si="14"/>
        <v>334.63261582258883</v>
      </c>
      <c r="N43" s="117">
        <f t="shared" si="14"/>
        <v>323.5483469593745</v>
      </c>
      <c r="O43" s="117">
        <f t="shared" si="14"/>
        <v>261.40126082968476</v>
      </c>
      <c r="P43" s="117">
        <f t="shared" si="14"/>
        <v>235.54223286977293</v>
      </c>
      <c r="Q43" s="117">
        <f t="shared" si="14"/>
        <v>277.00014885377823</v>
      </c>
      <c r="R43" s="117">
        <f t="shared" ref="R43:V43" si="15">R44+R47+R49+R58</f>
        <v>275.47422872005359</v>
      </c>
      <c r="S43" s="117">
        <f t="shared" si="15"/>
        <v>274.86103696742452</v>
      </c>
      <c r="T43" s="117">
        <f t="shared" si="15"/>
        <v>219.85092992858668</v>
      </c>
      <c r="U43" s="117">
        <f t="shared" si="15"/>
        <v>252.20632523366891</v>
      </c>
      <c r="V43" s="117">
        <f t="shared" si="15"/>
        <v>247.97079987718817</v>
      </c>
      <c r="W43" s="117">
        <f t="shared" ref="W43" si="16">W44+W47+W49+W58</f>
        <v>211.66164933846628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389.04775320211183</v>
      </c>
      <c r="C44" s="122">
        <f t="shared" si="17"/>
        <v>393.15829201636183</v>
      </c>
      <c r="D44" s="122">
        <f t="shared" si="17"/>
        <v>401.03423566984986</v>
      </c>
      <c r="E44" s="122">
        <f t="shared" si="17"/>
        <v>408.70884448836995</v>
      </c>
      <c r="F44" s="122">
        <f t="shared" si="17"/>
        <v>354.5421145848598</v>
      </c>
      <c r="G44" s="122">
        <f t="shared" si="17"/>
        <v>295.69884296328689</v>
      </c>
      <c r="H44" s="122">
        <f t="shared" si="17"/>
        <v>350.82318186657119</v>
      </c>
      <c r="I44" s="122">
        <f t="shared" si="17"/>
        <v>320.94161136156561</v>
      </c>
      <c r="J44" s="122">
        <f t="shared" si="17"/>
        <v>279.58474101457944</v>
      </c>
      <c r="K44" s="122">
        <f t="shared" si="17"/>
        <v>310.89767937901905</v>
      </c>
      <c r="L44" s="122">
        <f t="shared" si="17"/>
        <v>254.06876484602716</v>
      </c>
      <c r="M44" s="122">
        <f t="shared" si="17"/>
        <v>292.05861841301737</v>
      </c>
      <c r="N44" s="122">
        <f t="shared" si="17"/>
        <v>282.08226369142687</v>
      </c>
      <c r="O44" s="122">
        <f t="shared" si="17"/>
        <v>221.45616640617021</v>
      </c>
      <c r="P44" s="122">
        <f t="shared" si="17"/>
        <v>196.24349904643384</v>
      </c>
      <c r="Q44" s="122">
        <f t="shared" si="17"/>
        <v>237.42922431481659</v>
      </c>
      <c r="R44" s="122">
        <f t="shared" ref="R44:V44" si="18">SUM(R45:R46)</f>
        <v>236.92176777899908</v>
      </c>
      <c r="S44" s="122">
        <f t="shared" si="18"/>
        <v>237.09943277875715</v>
      </c>
      <c r="T44" s="122">
        <f t="shared" si="18"/>
        <v>184.57229461817153</v>
      </c>
      <c r="U44" s="122">
        <f t="shared" si="18"/>
        <v>210.23376558231013</v>
      </c>
      <c r="V44" s="122">
        <f t="shared" si="18"/>
        <v>208.74157629001974</v>
      </c>
      <c r="W44" s="122">
        <f t="shared" ref="W44" si="19">SUM(W45:W46)</f>
        <v>175.71936423488924</v>
      </c>
      <c r="DA44" s="130" t="s">
        <v>2114</v>
      </c>
    </row>
    <row r="45" spans="1:105" ht="12" customHeight="1" x14ac:dyDescent="0.25">
      <c r="A45" s="97" t="s">
        <v>216</v>
      </c>
      <c r="B45" s="98">
        <v>389.04775320211183</v>
      </c>
      <c r="C45" s="98">
        <v>393.15829201636183</v>
      </c>
      <c r="D45" s="98">
        <v>401.03423566984986</v>
      </c>
      <c r="E45" s="98">
        <v>408.70884448836995</v>
      </c>
      <c r="F45" s="98">
        <v>354.5421145848598</v>
      </c>
      <c r="G45" s="98">
        <v>295.69884296328689</v>
      </c>
      <c r="H45" s="98">
        <v>350.82318186657119</v>
      </c>
      <c r="I45" s="98">
        <v>320.94161136156561</v>
      </c>
      <c r="J45" s="98">
        <v>279.58474101457944</v>
      </c>
      <c r="K45" s="98">
        <v>310.89767937901905</v>
      </c>
      <c r="L45" s="98">
        <v>254.06876484602716</v>
      </c>
      <c r="M45" s="98">
        <v>292.05861841301737</v>
      </c>
      <c r="N45" s="98">
        <v>282.08226369142687</v>
      </c>
      <c r="O45" s="98">
        <v>221.45616640617021</v>
      </c>
      <c r="P45" s="98">
        <v>196.24349904643384</v>
      </c>
      <c r="Q45" s="98">
        <v>237.42922431481659</v>
      </c>
      <c r="R45" s="98">
        <v>236.92176777899908</v>
      </c>
      <c r="S45" s="98">
        <v>237.09943277875715</v>
      </c>
      <c r="T45" s="98">
        <v>184.57229461817153</v>
      </c>
      <c r="U45" s="98">
        <v>210.23376558231013</v>
      </c>
      <c r="V45" s="98">
        <v>208.74157629001974</v>
      </c>
      <c r="W45" s="98">
        <v>175.71936423488924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8.2686607825399641</v>
      </c>
      <c r="C49" s="122">
        <v>7.5270917563267234</v>
      </c>
      <c r="D49" s="122">
        <v>8.2198952306918027</v>
      </c>
      <c r="E49" s="122">
        <v>8.9676403692702902</v>
      </c>
      <c r="F49" s="122">
        <v>9.0847425454109558</v>
      </c>
      <c r="G49" s="122">
        <v>9.704032956713089</v>
      </c>
      <c r="H49" s="122">
        <v>11.821942973428603</v>
      </c>
      <c r="I49" s="122">
        <v>13.026813478434427</v>
      </c>
      <c r="J49" s="122">
        <v>12.931705225420567</v>
      </c>
      <c r="K49" s="122">
        <v>13.056129380980972</v>
      </c>
      <c r="L49" s="122">
        <v>12.978236873972808</v>
      </c>
      <c r="M49" s="122">
        <v>12.900990226982705</v>
      </c>
      <c r="N49" s="122">
        <v>12.807900868573265</v>
      </c>
      <c r="O49" s="122">
        <v>12.548191033829879</v>
      </c>
      <c r="P49" s="122">
        <v>12.8950039135661</v>
      </c>
      <c r="Q49" s="122">
        <v>13.494803005183389</v>
      </c>
      <c r="R49" s="122">
        <v>13.901157501000791</v>
      </c>
      <c r="S49" s="122">
        <v>14.411382301242627</v>
      </c>
      <c r="T49" s="122">
        <v>14.494148141828587</v>
      </c>
      <c r="U49" s="122">
        <v>21.182259537689646</v>
      </c>
      <c r="V49" s="122">
        <v>20.986766309979988</v>
      </c>
      <c r="W49" s="122">
        <v>17.528565925110758</v>
      </c>
      <c r="DA49" s="130" t="s">
        <v>2119</v>
      </c>
    </row>
    <row r="50" spans="1:105" ht="12" customHeight="1" x14ac:dyDescent="0.25">
      <c r="A50" s="97" t="s">
        <v>138</v>
      </c>
      <c r="B50" s="98">
        <v>8.186492337021269</v>
      </c>
      <c r="C50" s="98">
        <v>7.4546411797450896</v>
      </c>
      <c r="D50" s="98">
        <v>8.0850409387432638</v>
      </c>
      <c r="E50" s="98">
        <v>8.7992405312190201</v>
      </c>
      <c r="F50" s="98">
        <v>8.9451309596878783</v>
      </c>
      <c r="G50" s="98">
        <v>9.5515223720947837</v>
      </c>
      <c r="H50" s="98">
        <v>11.693447680242956</v>
      </c>
      <c r="I50" s="98">
        <v>12.895594663882466</v>
      </c>
      <c r="J50" s="98">
        <v>12.802682098996241</v>
      </c>
      <c r="K50" s="98">
        <v>12.92597357530266</v>
      </c>
      <c r="L50" s="98">
        <v>12.850941108992178</v>
      </c>
      <c r="M50" s="98">
        <v>12.784815557178153</v>
      </c>
      <c r="N50" s="98">
        <v>12.697236335628025</v>
      </c>
      <c r="O50" s="98">
        <v>12.294962868608209</v>
      </c>
      <c r="P50" s="98">
        <v>12.863451332956762</v>
      </c>
      <c r="Q50" s="98">
        <v>12.962697201494645</v>
      </c>
      <c r="R50" s="98">
        <v>13.234936610339725</v>
      </c>
      <c r="S50" s="98">
        <v>13.543681777627818</v>
      </c>
      <c r="T50" s="98">
        <v>13.991296813620757</v>
      </c>
      <c r="U50" s="98">
        <v>20.804049107576812</v>
      </c>
      <c r="V50" s="98">
        <v>20.574348567522737</v>
      </c>
      <c r="W50" s="98">
        <v>17.312741050989516</v>
      </c>
      <c r="DA50" s="63" t="s">
        <v>2120</v>
      </c>
    </row>
    <row r="51" spans="1:105" ht="12" customHeight="1" x14ac:dyDescent="0.25">
      <c r="A51" s="97" t="s">
        <v>137</v>
      </c>
      <c r="B51" s="98">
        <v>8.2168445518695232E-2</v>
      </c>
      <c r="C51" s="98">
        <v>7.2450576581634105E-2</v>
      </c>
      <c r="D51" s="98">
        <v>0.1348542919485381</v>
      </c>
      <c r="E51" s="98">
        <v>0.16839983805127096</v>
      </c>
      <c r="F51" s="98">
        <v>0.13961158572307772</v>
      </c>
      <c r="G51" s="98">
        <v>0.1525105846183045</v>
      </c>
      <c r="H51" s="98">
        <v>0.12849529318564742</v>
      </c>
      <c r="I51" s="98">
        <v>0.13121881455196019</v>
      </c>
      <c r="J51" s="98">
        <v>0.12902312642432617</v>
      </c>
      <c r="K51" s="98">
        <v>0.13015580567831128</v>
      </c>
      <c r="L51" s="98">
        <v>0.12729576498063028</v>
      </c>
      <c r="M51" s="98">
        <v>0.11617466980455171</v>
      </c>
      <c r="N51" s="98">
        <v>0.1106645329452394</v>
      </c>
      <c r="O51" s="98">
        <v>0.25322816522166919</v>
      </c>
      <c r="P51" s="98">
        <v>3.1552580609338667E-2</v>
      </c>
      <c r="Q51" s="98">
        <v>0.53210580368874272</v>
      </c>
      <c r="R51" s="98">
        <v>0.66622089066106638</v>
      </c>
      <c r="S51" s="98">
        <v>0.86770052361480876</v>
      </c>
      <c r="T51" s="98">
        <v>0.50285132820783118</v>
      </c>
      <c r="U51" s="98">
        <v>0.37821043011283284</v>
      </c>
      <c r="V51" s="98">
        <v>0.41241774245725155</v>
      </c>
      <c r="W51" s="98">
        <v>0.21582487412124149</v>
      </c>
      <c r="DA51" s="63" t="s">
        <v>2121</v>
      </c>
    </row>
    <row r="52" spans="1:105" ht="12" customHeight="1" x14ac:dyDescent="0.25">
      <c r="A52" s="100" t="s">
        <v>216</v>
      </c>
      <c r="B52" s="101">
        <v>8.2168445518695232E-2</v>
      </c>
      <c r="C52" s="101">
        <v>7.2450576581634105E-2</v>
      </c>
      <c r="D52" s="101">
        <v>0.1348542919485381</v>
      </c>
      <c r="E52" s="101">
        <v>0.16839983805127096</v>
      </c>
      <c r="F52" s="101">
        <v>0.13961158572307772</v>
      </c>
      <c r="G52" s="101">
        <v>0.1525105846183045</v>
      </c>
      <c r="H52" s="101">
        <v>0.12849529318564742</v>
      </c>
      <c r="I52" s="101">
        <v>0.13121881455196019</v>
      </c>
      <c r="J52" s="101">
        <v>0.12902312642432617</v>
      </c>
      <c r="K52" s="101">
        <v>0.13015580567831128</v>
      </c>
      <c r="L52" s="101">
        <v>0.12729576498063028</v>
      </c>
      <c r="M52" s="101">
        <v>0.11617466980455171</v>
      </c>
      <c r="N52" s="101">
        <v>0.1106645329452394</v>
      </c>
      <c r="O52" s="101">
        <v>0.25322816522166919</v>
      </c>
      <c r="P52" s="101">
        <v>3.1552580609338667E-2</v>
      </c>
      <c r="Q52" s="101">
        <v>0.53210580368874272</v>
      </c>
      <c r="R52" s="101">
        <v>0.66622089066106638</v>
      </c>
      <c r="S52" s="101">
        <v>0.86770052361480876</v>
      </c>
      <c r="T52" s="101">
        <v>0.50285132820783118</v>
      </c>
      <c r="U52" s="101">
        <v>0.37821043011283284</v>
      </c>
      <c r="V52" s="101">
        <v>0.41241774245725155</v>
      </c>
      <c r="W52" s="101">
        <v>0.21582487412124149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30.99718880326505</v>
      </c>
      <c r="C58" s="122">
        <v>30.923904441584575</v>
      </c>
      <c r="D58" s="122">
        <v>30.318212728972256</v>
      </c>
      <c r="E58" s="122">
        <v>31.252911227906765</v>
      </c>
      <c r="F58" s="122">
        <v>31.454255921156882</v>
      </c>
      <c r="G58" s="122">
        <v>30.335053550030601</v>
      </c>
      <c r="H58" s="122">
        <v>28.382886072136024</v>
      </c>
      <c r="I58" s="122">
        <v>29.69259533668572</v>
      </c>
      <c r="J58" s="122">
        <v>29.211211179089183</v>
      </c>
      <c r="K58" s="122">
        <v>28.971652058201204</v>
      </c>
      <c r="L58" s="122">
        <v>28.669221477027968</v>
      </c>
      <c r="M58" s="122">
        <v>29.673007182588762</v>
      </c>
      <c r="N58" s="122">
        <v>28.658182399374361</v>
      </c>
      <c r="O58" s="122">
        <v>27.396903389684653</v>
      </c>
      <c r="P58" s="122">
        <v>26.403729909773013</v>
      </c>
      <c r="Q58" s="122">
        <v>26.076121533778224</v>
      </c>
      <c r="R58" s="122">
        <v>24.651303440053706</v>
      </c>
      <c r="S58" s="122">
        <v>23.350221887424716</v>
      </c>
      <c r="T58" s="122">
        <v>20.784487168586569</v>
      </c>
      <c r="U58" s="122">
        <v>20.790300113669147</v>
      </c>
      <c r="V58" s="122">
        <v>18.242457277188446</v>
      </c>
      <c r="W58" s="122">
        <v>18.413719178466259</v>
      </c>
      <c r="DA58" s="130" t="s">
        <v>2128</v>
      </c>
    </row>
    <row r="59" spans="1:105" ht="12" customHeight="1" x14ac:dyDescent="0.25">
      <c r="A59" s="97" t="s">
        <v>50</v>
      </c>
      <c r="B59" s="98">
        <v>30.99718880326505</v>
      </c>
      <c r="C59" s="98">
        <v>30.923904441584575</v>
      </c>
      <c r="D59" s="98">
        <v>30.318212728972256</v>
      </c>
      <c r="E59" s="98">
        <v>31.252911227906765</v>
      </c>
      <c r="F59" s="98">
        <v>31.454255921156882</v>
      </c>
      <c r="G59" s="98">
        <v>30.335053550030601</v>
      </c>
      <c r="H59" s="98">
        <v>28.382886072136024</v>
      </c>
      <c r="I59" s="98">
        <v>29.69259533668572</v>
      </c>
      <c r="J59" s="98">
        <v>29.211211179089183</v>
      </c>
      <c r="K59" s="98">
        <v>28.971652058201204</v>
      </c>
      <c r="L59" s="98">
        <v>28.669221477027968</v>
      </c>
      <c r="M59" s="98">
        <v>29.673007182588762</v>
      </c>
      <c r="N59" s="98">
        <v>28.658182399374361</v>
      </c>
      <c r="O59" s="98">
        <v>27.396903389684653</v>
      </c>
      <c r="P59" s="98">
        <v>26.403729909773013</v>
      </c>
      <c r="Q59" s="98">
        <v>26.076121533778224</v>
      </c>
      <c r="R59" s="98">
        <v>24.651303440053706</v>
      </c>
      <c r="S59" s="98">
        <v>23.350221887424716</v>
      </c>
      <c r="T59" s="98">
        <v>20.784487168586569</v>
      </c>
      <c r="U59" s="98">
        <v>20.790300113669147</v>
      </c>
      <c r="V59" s="98">
        <v>18.242457277188446</v>
      </c>
      <c r="W59" s="98">
        <v>18.413719178466259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2132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2137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2146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1.2272618730505995</v>
      </c>
      <c r="C81" s="117">
        <f t="shared" si="28"/>
        <v>1.2478229699920051</v>
      </c>
      <c r="D81" s="117">
        <f t="shared" si="28"/>
        <v>1.3204538059886131</v>
      </c>
      <c r="E81" s="117">
        <f t="shared" si="28"/>
        <v>1.4848966072736032</v>
      </c>
      <c r="F81" s="117">
        <f t="shared" si="28"/>
        <v>1.7376402732908924</v>
      </c>
      <c r="G81" s="117">
        <f t="shared" si="28"/>
        <v>2.1217748750222034</v>
      </c>
      <c r="H81" s="117">
        <f t="shared" si="28"/>
        <v>2.7153139707647846</v>
      </c>
      <c r="I81" s="117">
        <f t="shared" si="28"/>
        <v>3.7495126043455085</v>
      </c>
      <c r="J81" s="117">
        <f t="shared" si="28"/>
        <v>4.650834036626021</v>
      </c>
      <c r="K81" s="117">
        <f t="shared" si="28"/>
        <v>5.2664922588530336</v>
      </c>
      <c r="L81" s="117">
        <f t="shared" si="28"/>
        <v>5.3013645321036602</v>
      </c>
      <c r="M81" s="117">
        <f t="shared" si="28"/>
        <v>5.7024551524004803</v>
      </c>
      <c r="N81" s="117">
        <f t="shared" si="28"/>
        <v>5.8930391036491514</v>
      </c>
      <c r="O81" s="117">
        <f t="shared" si="28"/>
        <v>6.13847477124507</v>
      </c>
      <c r="P81" s="117">
        <f t="shared" si="28"/>
        <v>6.1279011112420303</v>
      </c>
      <c r="Q81" s="117">
        <f t="shared" si="28"/>
        <v>7.213652913971778</v>
      </c>
      <c r="R81" s="117">
        <f t="shared" ref="R81:V81" si="29">R82+R85+R87+R100</f>
        <v>7.9634872135583263</v>
      </c>
      <c r="S81" s="117">
        <f t="shared" si="29"/>
        <v>8.7638646400238933</v>
      </c>
      <c r="T81" s="117">
        <f t="shared" si="29"/>
        <v>8.867821749766037</v>
      </c>
      <c r="U81" s="117">
        <f t="shared" si="29"/>
        <v>9.2535742317947065</v>
      </c>
      <c r="V81" s="117">
        <f t="shared" si="29"/>
        <v>8.4920771393181163</v>
      </c>
      <c r="W81" s="117">
        <f t="shared" ref="W81" si="30">W82+W85+W87+W100</f>
        <v>9.0126608866870086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0.32850991707081467</v>
      </c>
      <c r="C87" s="122">
        <v>0.32563094504651713</v>
      </c>
      <c r="D87" s="122">
        <v>0.3432362851211368</v>
      </c>
      <c r="E87" s="122">
        <v>0.36728615531661157</v>
      </c>
      <c r="F87" s="122">
        <v>0.39747781837282575</v>
      </c>
      <c r="G87" s="122">
        <v>0.50687984609052217</v>
      </c>
      <c r="H87" s="122">
        <v>0.75453699585305956</v>
      </c>
      <c r="I87" s="122">
        <v>0.93023990045547034</v>
      </c>
      <c r="J87" s="122">
        <v>1.1671736120883871</v>
      </c>
      <c r="K87" s="122">
        <v>1.3245134971922305</v>
      </c>
      <c r="L87" s="122">
        <v>1.3237132948185497</v>
      </c>
      <c r="M87" s="122">
        <v>1.3347747557322596</v>
      </c>
      <c r="N87" s="122">
        <v>1.3515453074089365</v>
      </c>
      <c r="O87" s="122">
        <v>1.3469133955556867</v>
      </c>
      <c r="P87" s="122">
        <v>1.2989770687299245</v>
      </c>
      <c r="Q87" s="122">
        <v>1.6317703300629434</v>
      </c>
      <c r="R87" s="122">
        <v>1.7719428045120813</v>
      </c>
      <c r="S87" s="122">
        <v>1.8768777344612384</v>
      </c>
      <c r="T87" s="122">
        <v>1.7837057075778044</v>
      </c>
      <c r="U87" s="122">
        <v>1.6450806615614968</v>
      </c>
      <c r="V87" s="122">
        <v>1.509711454787948</v>
      </c>
      <c r="W87" s="122">
        <v>1.7994732784582412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0.32542472438686193</v>
      </c>
      <c r="C92" s="101">
        <v>0.32217073429522941</v>
      </c>
      <c r="D92" s="101">
        <v>0.33778739269943214</v>
      </c>
      <c r="E92" s="101">
        <v>0.36130544228249734</v>
      </c>
      <c r="F92" s="101">
        <v>0.39302107699650191</v>
      </c>
      <c r="G92" s="101">
        <v>0.50241092922363173</v>
      </c>
      <c r="H92" s="101">
        <v>0.74647558087590971</v>
      </c>
      <c r="I92" s="101">
        <v>0.91944390243349194</v>
      </c>
      <c r="J92" s="101">
        <v>1.1513087918251541</v>
      </c>
      <c r="K92" s="101">
        <v>1.3073386013637591</v>
      </c>
      <c r="L92" s="101">
        <v>1.3091298895700341</v>
      </c>
      <c r="M92" s="101">
        <v>1.321086716933886</v>
      </c>
      <c r="N92" s="101">
        <v>1.3403781592320529</v>
      </c>
      <c r="O92" s="101">
        <v>1.3212471660775309</v>
      </c>
      <c r="P92" s="101">
        <v>1.252332684247573</v>
      </c>
      <c r="Q92" s="101">
        <v>1.5445681326931571</v>
      </c>
      <c r="R92" s="101">
        <v>1.6717645377927755</v>
      </c>
      <c r="S92" s="101">
        <v>1.7598834482309471</v>
      </c>
      <c r="T92" s="101">
        <v>1.7181940845128405</v>
      </c>
      <c r="U92" s="101">
        <v>1.629021922714889</v>
      </c>
      <c r="V92" s="101">
        <v>1.5007517383163926</v>
      </c>
      <c r="W92" s="101">
        <v>1.7583285201820602</v>
      </c>
      <c r="DA92" s="131" t="s">
        <v>2160</v>
      </c>
    </row>
    <row r="93" spans="1:105" ht="12" customHeight="1" x14ac:dyDescent="0.25">
      <c r="A93" s="107" t="s">
        <v>123</v>
      </c>
      <c r="B93" s="104">
        <v>3.0851926839527378E-3</v>
      </c>
      <c r="C93" s="104">
        <v>3.4602107512877078E-3</v>
      </c>
      <c r="D93" s="104">
        <v>5.4488924217046342E-3</v>
      </c>
      <c r="E93" s="104">
        <v>5.98071303411425E-3</v>
      </c>
      <c r="F93" s="104">
        <v>4.4567413763238672E-3</v>
      </c>
      <c r="G93" s="104">
        <v>4.4689168668904143E-3</v>
      </c>
      <c r="H93" s="104">
        <v>8.0614149771497962E-3</v>
      </c>
      <c r="I93" s="104">
        <v>1.0795998021978446E-2</v>
      </c>
      <c r="J93" s="104">
        <v>1.5864820263232982E-2</v>
      </c>
      <c r="K93" s="104">
        <v>1.7174895828471495E-2</v>
      </c>
      <c r="L93" s="104">
        <v>1.4583405248515636E-2</v>
      </c>
      <c r="M93" s="104">
        <v>1.3688038798373508E-2</v>
      </c>
      <c r="N93" s="104">
        <v>1.1167148176883591E-2</v>
      </c>
      <c r="O93" s="104">
        <v>2.5666229478155826E-2</v>
      </c>
      <c r="P93" s="104">
        <v>4.6644384482351399E-2</v>
      </c>
      <c r="Q93" s="104">
        <v>8.7202197369786377E-2</v>
      </c>
      <c r="R93" s="104">
        <v>0.10017826671930591</v>
      </c>
      <c r="S93" s="104">
        <v>0.11699428623029136</v>
      </c>
      <c r="T93" s="104">
        <v>6.5511623064963928E-2</v>
      </c>
      <c r="U93" s="104">
        <v>1.6058738846607853E-2</v>
      </c>
      <c r="V93" s="104">
        <v>8.9597164715554019E-3</v>
      </c>
      <c r="W93" s="104">
        <v>4.1144758276181109E-2</v>
      </c>
      <c r="DA93" s="132" t="s">
        <v>2161</v>
      </c>
    </row>
    <row r="94" spans="1:105" ht="12" customHeight="1" x14ac:dyDescent="0.25">
      <c r="A94" s="108" t="s">
        <v>50</v>
      </c>
      <c r="B94" s="98">
        <v>3.0851926839527378E-3</v>
      </c>
      <c r="C94" s="98">
        <v>3.4602107512877078E-3</v>
      </c>
      <c r="D94" s="98">
        <v>5.4488924217046342E-3</v>
      </c>
      <c r="E94" s="98">
        <v>5.98071303411425E-3</v>
      </c>
      <c r="F94" s="98">
        <v>4.4567413763238672E-3</v>
      </c>
      <c r="G94" s="98">
        <v>4.4689168668904143E-3</v>
      </c>
      <c r="H94" s="98">
        <v>8.0614149771497962E-3</v>
      </c>
      <c r="I94" s="98">
        <v>1.0795998021978446E-2</v>
      </c>
      <c r="J94" s="98">
        <v>1.5864820263232982E-2</v>
      </c>
      <c r="K94" s="98">
        <v>1.7174895828471495E-2</v>
      </c>
      <c r="L94" s="98">
        <v>1.4583405248515636E-2</v>
      </c>
      <c r="M94" s="98">
        <v>1.3688038798373508E-2</v>
      </c>
      <c r="N94" s="98">
        <v>1.1167148176883591E-2</v>
      </c>
      <c r="O94" s="98">
        <v>2.5666229478155826E-2</v>
      </c>
      <c r="P94" s="98">
        <v>4.6644384482351399E-2</v>
      </c>
      <c r="Q94" s="98">
        <v>8.7202197369786377E-2</v>
      </c>
      <c r="R94" s="98">
        <v>0.10017826671930591</v>
      </c>
      <c r="S94" s="98">
        <v>0.11699428623029136</v>
      </c>
      <c r="T94" s="98">
        <v>6.5511623064963928E-2</v>
      </c>
      <c r="U94" s="98">
        <v>1.6058738846607853E-2</v>
      </c>
      <c r="V94" s="98">
        <v>8.9597164715554019E-3</v>
      </c>
      <c r="W94" s="98">
        <v>4.1144758276181109E-2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0.89875195597978486</v>
      </c>
      <c r="C100" s="122">
        <v>0.92219202494548802</v>
      </c>
      <c r="D100" s="122">
        <v>0.97721752086747626</v>
      </c>
      <c r="E100" s="122">
        <v>1.1176104519569916</v>
      </c>
      <c r="F100" s="122">
        <v>1.3401624549180666</v>
      </c>
      <c r="G100" s="122">
        <v>1.6148950289316812</v>
      </c>
      <c r="H100" s="122">
        <v>1.960776974911725</v>
      </c>
      <c r="I100" s="122">
        <v>2.819272703890038</v>
      </c>
      <c r="J100" s="122">
        <v>3.4836604245376335</v>
      </c>
      <c r="K100" s="122">
        <v>3.9419787616608031</v>
      </c>
      <c r="L100" s="122">
        <v>3.9776512372851105</v>
      </c>
      <c r="M100" s="122">
        <v>4.3676803966682209</v>
      </c>
      <c r="N100" s="122">
        <v>4.5414937962402151</v>
      </c>
      <c r="O100" s="122">
        <v>4.7915613756893833</v>
      </c>
      <c r="P100" s="122">
        <v>4.8289240425121056</v>
      </c>
      <c r="Q100" s="122">
        <v>5.5818825839088344</v>
      </c>
      <c r="R100" s="122">
        <v>6.1915444090462453</v>
      </c>
      <c r="S100" s="122">
        <v>6.8869869055626554</v>
      </c>
      <c r="T100" s="122">
        <v>7.0841160421882323</v>
      </c>
      <c r="U100" s="122">
        <v>7.6084935702332102</v>
      </c>
      <c r="V100" s="122">
        <v>6.9823656845301691</v>
      </c>
      <c r="W100" s="122">
        <v>7.2131876082287674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0.89875195597978486</v>
      </c>
      <c r="C102" s="98">
        <v>0.92219202494548802</v>
      </c>
      <c r="D102" s="98">
        <v>0.97721752086747626</v>
      </c>
      <c r="E102" s="98">
        <v>1.1176104519569916</v>
      </c>
      <c r="F102" s="98">
        <v>1.3401624549180666</v>
      </c>
      <c r="G102" s="98">
        <v>1.6148950289316812</v>
      </c>
      <c r="H102" s="98">
        <v>1.960776974911725</v>
      </c>
      <c r="I102" s="98">
        <v>2.819272703890038</v>
      </c>
      <c r="J102" s="98">
        <v>3.4836604245376335</v>
      </c>
      <c r="K102" s="98">
        <v>3.9419787616608031</v>
      </c>
      <c r="L102" s="98">
        <v>3.9776512372851105</v>
      </c>
      <c r="M102" s="98">
        <v>4.3676803966682209</v>
      </c>
      <c r="N102" s="98">
        <v>4.5414937962402151</v>
      </c>
      <c r="O102" s="98">
        <v>4.7915613756893833</v>
      </c>
      <c r="P102" s="98">
        <v>4.8289240425121056</v>
      </c>
      <c r="Q102" s="98">
        <v>5.5818825839088344</v>
      </c>
      <c r="R102" s="98">
        <v>6.1915444090462453</v>
      </c>
      <c r="S102" s="98">
        <v>6.8869869055626554</v>
      </c>
      <c r="T102" s="98">
        <v>7.0841160421882323</v>
      </c>
      <c r="U102" s="98">
        <v>7.6084935702332102</v>
      </c>
      <c r="V102" s="98">
        <v>6.9823656845301691</v>
      </c>
      <c r="W102" s="98">
        <v>7.2131876082287674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7.9938571991707771E-2</v>
      </c>
      <c r="C143" s="117">
        <f t="shared" si="49"/>
        <v>8.4828562540148131E-2</v>
      </c>
      <c r="D143" s="117">
        <f t="shared" si="49"/>
        <v>0.1029306249721893</v>
      </c>
      <c r="E143" s="117">
        <f t="shared" si="49"/>
        <v>0.12630080230946386</v>
      </c>
      <c r="F143" s="117">
        <f t="shared" si="49"/>
        <v>0.14853216833298127</v>
      </c>
      <c r="G143" s="117">
        <f t="shared" si="49"/>
        <v>0.19364533322472599</v>
      </c>
      <c r="H143" s="117">
        <f t="shared" si="49"/>
        <v>0.28517760649039192</v>
      </c>
      <c r="I143" s="117">
        <f t="shared" si="49"/>
        <v>0.42416137957156658</v>
      </c>
      <c r="J143" s="117">
        <f t="shared" si="49"/>
        <v>0.59674378156442798</v>
      </c>
      <c r="K143" s="117">
        <f t="shared" si="49"/>
        <v>0.82911442150692194</v>
      </c>
      <c r="L143" s="117">
        <f t="shared" si="49"/>
        <v>1.2761972705126328</v>
      </c>
      <c r="M143" s="117">
        <f t="shared" si="49"/>
        <v>1.7614805541293643</v>
      </c>
      <c r="N143" s="117">
        <f t="shared" si="49"/>
        <v>2.2496992438192658</v>
      </c>
      <c r="O143" s="117">
        <f t="shared" si="49"/>
        <v>2.5190776009595774</v>
      </c>
      <c r="P143" s="117">
        <f t="shared" si="49"/>
        <v>2.6381254666599556</v>
      </c>
      <c r="Q143" s="117">
        <f t="shared" si="49"/>
        <v>2.8271511712070749</v>
      </c>
      <c r="R143" s="117">
        <f t="shared" ref="R143:V143" si="50">R144+R146+R148+R157</f>
        <v>3.4028377308883195</v>
      </c>
      <c r="S143" s="117">
        <f t="shared" si="50"/>
        <v>5.329459080473832</v>
      </c>
      <c r="T143" s="117">
        <f t="shared" si="50"/>
        <v>9.039235614964209</v>
      </c>
      <c r="U143" s="117">
        <f t="shared" si="50"/>
        <v>11.958735892071825</v>
      </c>
      <c r="V143" s="117">
        <f t="shared" si="50"/>
        <v>12.2039591406383</v>
      </c>
      <c r="W143" s="117">
        <f t="shared" ref="W143" si="51">W144+W146+W148+W157</f>
        <v>13.678628708649008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2.141650376653775E-2</v>
      </c>
      <c r="C148" s="122">
        <v>2.2812148100201168E-2</v>
      </c>
      <c r="D148" s="122">
        <v>2.6479517440236057E-2</v>
      </c>
      <c r="E148" s="122">
        <v>3.0130137374571028E-2</v>
      </c>
      <c r="F148" s="122">
        <v>3.2687373558897691E-2</v>
      </c>
      <c r="G148" s="122">
        <v>4.4187697617740725E-2</v>
      </c>
      <c r="H148" s="122">
        <v>7.9247354906602716E-2</v>
      </c>
      <c r="I148" s="122">
        <v>0.10312101154876957</v>
      </c>
      <c r="J148" s="122">
        <v>0.14331976297284099</v>
      </c>
      <c r="K148" s="122">
        <v>0.19447899733762727</v>
      </c>
      <c r="L148" s="122">
        <v>0.29964952091174568</v>
      </c>
      <c r="M148" s="122">
        <v>0.39580389841429703</v>
      </c>
      <c r="N148" s="122">
        <v>0.50766213973906349</v>
      </c>
      <c r="O148" s="122">
        <v>0.55461173330210245</v>
      </c>
      <c r="P148" s="122">
        <v>0.60449343439671011</v>
      </c>
      <c r="Q148" s="122">
        <v>0.62998141018443021</v>
      </c>
      <c r="R148" s="122">
        <v>0.74176403906443933</v>
      </c>
      <c r="S148" s="122">
        <v>1.0654418852383454</v>
      </c>
      <c r="T148" s="122">
        <v>1.6231581881114301</v>
      </c>
      <c r="U148" s="122">
        <v>1.9557082904839127</v>
      </c>
      <c r="V148" s="122">
        <v>1.9881775164476785</v>
      </c>
      <c r="W148" s="122">
        <v>2.5259190837415195</v>
      </c>
      <c r="DA148" s="130" t="s">
        <v>2213</v>
      </c>
    </row>
    <row r="149" spans="1:105" ht="12" customHeight="1" x14ac:dyDescent="0.25">
      <c r="A149" s="97" t="s">
        <v>124</v>
      </c>
      <c r="B149" s="98">
        <v>2.1269589829206667E-2</v>
      </c>
      <c r="C149" s="98">
        <v>2.2672357457393807E-2</v>
      </c>
      <c r="D149" s="98">
        <v>2.6216955729108957E-2</v>
      </c>
      <c r="E149" s="98">
        <v>2.9793249064126028E-2</v>
      </c>
      <c r="F149" s="98">
        <v>3.2687373558897691E-2</v>
      </c>
      <c r="G149" s="98">
        <v>4.4187697617740725E-2</v>
      </c>
      <c r="H149" s="98">
        <v>7.8610670011428102E-2</v>
      </c>
      <c r="I149" s="98">
        <v>0.10207210093840077</v>
      </c>
      <c r="J149" s="98">
        <v>0.1414133448380161</v>
      </c>
      <c r="K149" s="98">
        <v>0.19176733708894739</v>
      </c>
      <c r="L149" s="98">
        <v>0.29644612798628783</v>
      </c>
      <c r="M149" s="98">
        <v>0.39232407161853239</v>
      </c>
      <c r="N149" s="98">
        <v>0.50352700034652176</v>
      </c>
      <c r="O149" s="98">
        <v>0.54483421040125257</v>
      </c>
      <c r="P149" s="98">
        <v>0.58756344142653327</v>
      </c>
      <c r="Q149" s="98">
        <v>0.59738245248997468</v>
      </c>
      <c r="R149" s="98">
        <v>0.70492617096731658</v>
      </c>
      <c r="S149" s="98">
        <v>1.0219479749463252</v>
      </c>
      <c r="T149" s="98">
        <v>1.5988326946790872</v>
      </c>
      <c r="U149" s="98">
        <v>1.948549308645412</v>
      </c>
      <c r="V149" s="98">
        <v>1.9825217308871825</v>
      </c>
      <c r="W149" s="98">
        <v>2.4858058240607459</v>
      </c>
      <c r="DA149" s="63" t="s">
        <v>2214</v>
      </c>
    </row>
    <row r="150" spans="1:105" ht="12" customHeight="1" x14ac:dyDescent="0.25">
      <c r="A150" s="97" t="s">
        <v>123</v>
      </c>
      <c r="B150" s="98">
        <v>1.4691393733108274E-4</v>
      </c>
      <c r="C150" s="98">
        <v>1.3979064280736128E-4</v>
      </c>
      <c r="D150" s="98">
        <v>2.6256171112709788E-4</v>
      </c>
      <c r="E150" s="98">
        <v>3.368883104450009E-4</v>
      </c>
      <c r="F150" s="98">
        <v>0</v>
      </c>
      <c r="G150" s="98">
        <v>0</v>
      </c>
      <c r="H150" s="98">
        <v>6.3668489517461249E-4</v>
      </c>
      <c r="I150" s="98">
        <v>1.0489106103687964E-3</v>
      </c>
      <c r="J150" s="98">
        <v>1.9064181348248924E-3</v>
      </c>
      <c r="K150" s="98">
        <v>2.7116602486798899E-3</v>
      </c>
      <c r="L150" s="98">
        <v>3.2033929254578434E-3</v>
      </c>
      <c r="M150" s="98">
        <v>3.4798267957646435E-3</v>
      </c>
      <c r="N150" s="98">
        <v>4.135139392541687E-3</v>
      </c>
      <c r="O150" s="98">
        <v>9.7775229008498377E-3</v>
      </c>
      <c r="P150" s="98">
        <v>1.692999297017684E-2</v>
      </c>
      <c r="Q150" s="98">
        <v>3.2598957694455484E-2</v>
      </c>
      <c r="R150" s="98">
        <v>3.683786809712275E-2</v>
      </c>
      <c r="S150" s="98">
        <v>4.3493910292020169E-2</v>
      </c>
      <c r="T150" s="98">
        <v>2.4325493432343019E-2</v>
      </c>
      <c r="U150" s="98">
        <v>7.1589818385008218E-3</v>
      </c>
      <c r="V150" s="98">
        <v>5.6557855604958728E-3</v>
      </c>
      <c r="W150" s="98">
        <v>4.0113259680773623E-2</v>
      </c>
      <c r="DA150" s="63" t="s">
        <v>2215</v>
      </c>
    </row>
    <row r="151" spans="1:105" ht="12" customHeight="1" x14ac:dyDescent="0.25">
      <c r="A151" s="100" t="s">
        <v>50</v>
      </c>
      <c r="B151" s="101">
        <v>1.4691393733108274E-4</v>
      </c>
      <c r="C151" s="101">
        <v>1.3979064280736128E-4</v>
      </c>
      <c r="D151" s="101">
        <v>2.6256171112709788E-4</v>
      </c>
      <c r="E151" s="101">
        <v>3.368883104450009E-4</v>
      </c>
      <c r="F151" s="101">
        <v>0</v>
      </c>
      <c r="G151" s="101">
        <v>0</v>
      </c>
      <c r="H151" s="101">
        <v>6.3668489517461249E-4</v>
      </c>
      <c r="I151" s="101">
        <v>1.0489106103687964E-3</v>
      </c>
      <c r="J151" s="101">
        <v>1.9064181348248924E-3</v>
      </c>
      <c r="K151" s="101">
        <v>2.7116602486798899E-3</v>
      </c>
      <c r="L151" s="101">
        <v>3.2033929254578434E-3</v>
      </c>
      <c r="M151" s="101">
        <v>3.4798267957646435E-3</v>
      </c>
      <c r="N151" s="101">
        <v>4.135139392541687E-3</v>
      </c>
      <c r="O151" s="101">
        <v>9.7775229008498377E-3</v>
      </c>
      <c r="P151" s="101">
        <v>1.692999297017684E-2</v>
      </c>
      <c r="Q151" s="101">
        <v>3.2598957694455484E-2</v>
      </c>
      <c r="R151" s="101">
        <v>3.683786809712275E-2</v>
      </c>
      <c r="S151" s="101">
        <v>4.3493910292020169E-2</v>
      </c>
      <c r="T151" s="101">
        <v>2.4325493432343019E-2</v>
      </c>
      <c r="U151" s="101">
        <v>7.1589818385008218E-3</v>
      </c>
      <c r="V151" s="101">
        <v>5.6557855604958728E-3</v>
      </c>
      <c r="W151" s="101">
        <v>4.0113259680773623E-2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5.8522068225170025E-2</v>
      </c>
      <c r="C157" s="122">
        <v>6.2016414439946967E-2</v>
      </c>
      <c r="D157" s="122">
        <v>7.645110753195325E-2</v>
      </c>
      <c r="E157" s="122">
        <v>9.6170664934892833E-2</v>
      </c>
      <c r="F157" s="122">
        <v>0.11584479477408358</v>
      </c>
      <c r="G157" s="122">
        <v>0.14945763560698527</v>
      </c>
      <c r="H157" s="122">
        <v>0.20593025158378922</v>
      </c>
      <c r="I157" s="122">
        <v>0.32104036802279701</v>
      </c>
      <c r="J157" s="122">
        <v>0.45342401859158699</v>
      </c>
      <c r="K157" s="122">
        <v>0.63463542416929464</v>
      </c>
      <c r="L157" s="122">
        <v>0.97654774960088708</v>
      </c>
      <c r="M157" s="122">
        <v>1.3656766557150672</v>
      </c>
      <c r="N157" s="122">
        <v>1.7420371040802023</v>
      </c>
      <c r="O157" s="122">
        <v>1.9644658676574751</v>
      </c>
      <c r="P157" s="122">
        <v>2.0336320322632453</v>
      </c>
      <c r="Q157" s="122">
        <v>2.1971697610226446</v>
      </c>
      <c r="R157" s="122">
        <v>2.66107369182388</v>
      </c>
      <c r="S157" s="122">
        <v>4.2640171952354864</v>
      </c>
      <c r="T157" s="122">
        <v>7.4160774268527785</v>
      </c>
      <c r="U157" s="122">
        <v>10.003027601587913</v>
      </c>
      <c r="V157" s="122">
        <v>10.215781624190623</v>
      </c>
      <c r="W157" s="122">
        <v>11.152709624907487</v>
      </c>
      <c r="DA157" s="130" t="s">
        <v>2222</v>
      </c>
    </row>
    <row r="158" spans="1:105" ht="12" customHeight="1" x14ac:dyDescent="0.25">
      <c r="A158" s="97" t="s">
        <v>50</v>
      </c>
      <c r="B158" s="98">
        <v>5.8522068225170025E-2</v>
      </c>
      <c r="C158" s="98">
        <v>6.2016414439946967E-2</v>
      </c>
      <c r="D158" s="98">
        <v>7.645110753195325E-2</v>
      </c>
      <c r="E158" s="98">
        <v>9.6170664934892833E-2</v>
      </c>
      <c r="F158" s="98">
        <v>0.11584479477408358</v>
      </c>
      <c r="G158" s="98">
        <v>0.14945763560698527</v>
      </c>
      <c r="H158" s="98">
        <v>0.20593025158378922</v>
      </c>
      <c r="I158" s="98">
        <v>0.32104036802279701</v>
      </c>
      <c r="J158" s="98">
        <v>0.45342401859158699</v>
      </c>
      <c r="K158" s="98">
        <v>0.63463542416929464</v>
      </c>
      <c r="L158" s="98">
        <v>0.97654774960088708</v>
      </c>
      <c r="M158" s="98">
        <v>1.3656766557150672</v>
      </c>
      <c r="N158" s="98">
        <v>1.7420371040802023</v>
      </c>
      <c r="O158" s="98">
        <v>1.9644658676574751</v>
      </c>
      <c r="P158" s="98">
        <v>2.0336320322632453</v>
      </c>
      <c r="Q158" s="98">
        <v>2.1971697610226446</v>
      </c>
      <c r="R158" s="98">
        <v>2.66107369182388</v>
      </c>
      <c r="S158" s="98">
        <v>4.2640171952354864</v>
      </c>
      <c r="T158" s="98">
        <v>7.4160774268527785</v>
      </c>
      <c r="U158" s="98">
        <v>10.003027601587913</v>
      </c>
      <c r="V158" s="98">
        <v>10.215781624190623</v>
      </c>
      <c r="W158" s="98">
        <v>11.152709624907487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2.0797372476971487</v>
      </c>
      <c r="C161" s="117">
        <f t="shared" si="54"/>
        <v>2.2931976552456126</v>
      </c>
      <c r="D161" s="117">
        <f t="shared" si="54"/>
        <v>2.7293258826164588</v>
      </c>
      <c r="E161" s="117">
        <f t="shared" si="54"/>
        <v>3.2439764141498437</v>
      </c>
      <c r="F161" s="117">
        <f t="shared" si="54"/>
        <v>3.7350289468738387</v>
      </c>
      <c r="G161" s="117">
        <f t="shared" si="54"/>
        <v>4.2163156619577888</v>
      </c>
      <c r="H161" s="117">
        <f t="shared" si="54"/>
        <v>4.6310019325307303</v>
      </c>
      <c r="I161" s="117">
        <f t="shared" si="54"/>
        <v>4.7072929059162112</v>
      </c>
      <c r="J161" s="117">
        <f t="shared" si="54"/>
        <v>4.4448468177133478</v>
      </c>
      <c r="K161" s="117">
        <f t="shared" si="54"/>
        <v>4.4719519841605333</v>
      </c>
      <c r="L161" s="117">
        <f t="shared" si="54"/>
        <v>3.9544845986513453</v>
      </c>
      <c r="M161" s="117">
        <f t="shared" si="54"/>
        <v>4.0613014969934644</v>
      </c>
      <c r="N161" s="117">
        <f t="shared" si="54"/>
        <v>3.8110633466178911</v>
      </c>
      <c r="O161" s="117">
        <f t="shared" si="54"/>
        <v>3.7890160356578009</v>
      </c>
      <c r="P161" s="117">
        <f t="shared" si="54"/>
        <v>3.8406219471332816</v>
      </c>
      <c r="Q161" s="117">
        <f t="shared" si="54"/>
        <v>4.3809768743278923</v>
      </c>
      <c r="R161" s="117">
        <f t="shared" ref="R161:V161" si="55">R162+R164+R166+R175</f>
        <v>4.8131297367952381</v>
      </c>
      <c r="S161" s="117">
        <f t="shared" si="55"/>
        <v>5.2233303413017165</v>
      </c>
      <c r="T161" s="117">
        <f t="shared" si="55"/>
        <v>5.5662463354235037</v>
      </c>
      <c r="U161" s="117">
        <f t="shared" si="55"/>
        <v>6.8579713986795134</v>
      </c>
      <c r="V161" s="117">
        <f t="shared" si="55"/>
        <v>7.1893269742648371</v>
      </c>
      <c r="W161" s="117">
        <f t="shared" ref="W161" si="56">W162+W164+W166+W175</f>
        <v>7.9800286921893875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0.5604251962862129</v>
      </c>
      <c r="C166" s="122">
        <v>0.6043282258263436</v>
      </c>
      <c r="D166" s="122">
        <v>0.6995116065977407</v>
      </c>
      <c r="E166" s="122">
        <v>0.78491828700631416</v>
      </c>
      <c r="F166" s="122">
        <v>0.85121552966767189</v>
      </c>
      <c r="G166" s="122">
        <v>1.0171950221820252</v>
      </c>
      <c r="H166" s="122">
        <v>1.2692875479779746</v>
      </c>
      <c r="I166" s="122">
        <v>1.265545148556636</v>
      </c>
      <c r="J166" s="122">
        <v>1.2644958157717721</v>
      </c>
      <c r="K166" s="122">
        <v>1.2558384855151177</v>
      </c>
      <c r="L166" s="122">
        <v>1.1008908000962949</v>
      </c>
      <c r="M166" s="122">
        <v>1.0480683763380301</v>
      </c>
      <c r="N166" s="122">
        <v>0.94061050341727481</v>
      </c>
      <c r="O166" s="122">
        <v>0.86754873307415359</v>
      </c>
      <c r="P166" s="122">
        <v>0.8105552388227405</v>
      </c>
      <c r="Q166" s="122">
        <v>0.95545124756747457</v>
      </c>
      <c r="R166" s="122">
        <v>1.033211068443644</v>
      </c>
      <c r="S166" s="122">
        <v>1.0867965312769245</v>
      </c>
      <c r="T166" s="122">
        <v>1.0654353632218478</v>
      </c>
      <c r="U166" s="122">
        <v>1.1686282968614363</v>
      </c>
      <c r="V166" s="122">
        <v>1.2230904685615815</v>
      </c>
      <c r="W166" s="122">
        <v>1.5439661561648572</v>
      </c>
      <c r="DA166" s="130" t="s">
        <v>2230</v>
      </c>
    </row>
    <row r="167" spans="1:105" ht="12" customHeight="1" x14ac:dyDescent="0.25">
      <c r="A167" s="97" t="s">
        <v>124</v>
      </c>
      <c r="B167" s="98">
        <v>0.55513629454229396</v>
      </c>
      <c r="C167" s="98">
        <v>0.59743777013466515</v>
      </c>
      <c r="D167" s="98">
        <v>0.68788241989160692</v>
      </c>
      <c r="E167" s="98">
        <v>0.7720184120807414</v>
      </c>
      <c r="F167" s="98">
        <v>0.84115842661057039</v>
      </c>
      <c r="G167" s="98">
        <v>1.007918067734739</v>
      </c>
      <c r="H167" s="98">
        <v>1.2563171923446639</v>
      </c>
      <c r="I167" s="98">
        <v>1.2541013643517667</v>
      </c>
      <c r="J167" s="98">
        <v>1.2520463895927239</v>
      </c>
      <c r="K167" s="98">
        <v>1.2440263432663878</v>
      </c>
      <c r="L167" s="98">
        <v>1.0908662354901137</v>
      </c>
      <c r="M167" s="98">
        <v>1.0389392220359999</v>
      </c>
      <c r="N167" s="98">
        <v>0.93332990468968557</v>
      </c>
      <c r="O167" s="98">
        <v>0.85052707477785072</v>
      </c>
      <c r="P167" s="98">
        <v>0.77881313835142518</v>
      </c>
      <c r="Q167" s="98">
        <v>0.89575174920134537</v>
      </c>
      <c r="R167" s="98">
        <v>0.96368717011076011</v>
      </c>
      <c r="S167" s="98">
        <v>1.006226189408145</v>
      </c>
      <c r="T167" s="98">
        <v>1.0208105707056201</v>
      </c>
      <c r="U167" s="98">
        <v>1.1567677815968158</v>
      </c>
      <c r="V167" s="98">
        <v>1.2152314781721021</v>
      </c>
      <c r="W167" s="98">
        <v>1.5035430112790797</v>
      </c>
      <c r="DA167" s="63" t="s">
        <v>2231</v>
      </c>
    </row>
    <row r="168" spans="1:105" ht="12" customHeight="1" x14ac:dyDescent="0.25">
      <c r="A168" s="97" t="s">
        <v>123</v>
      </c>
      <c r="B168" s="98">
        <v>5.288901743918978E-3</v>
      </c>
      <c r="C168" s="98">
        <v>6.8904556916784578E-3</v>
      </c>
      <c r="D168" s="98">
        <v>1.1629186706133755E-2</v>
      </c>
      <c r="E168" s="98">
        <v>1.2899874925572758E-2</v>
      </c>
      <c r="F168" s="98">
        <v>1.0057103057101467E-2</v>
      </c>
      <c r="G168" s="98">
        <v>9.2769544472862606E-3</v>
      </c>
      <c r="H168" s="98">
        <v>1.2970355633310834E-2</v>
      </c>
      <c r="I168" s="98">
        <v>1.1443784204869356E-2</v>
      </c>
      <c r="J168" s="98">
        <v>1.2449426179048219E-2</v>
      </c>
      <c r="K168" s="98">
        <v>1.1812142248729854E-2</v>
      </c>
      <c r="L168" s="98">
        <v>1.0024564606181247E-2</v>
      </c>
      <c r="M168" s="98">
        <v>9.1291543020301166E-3</v>
      </c>
      <c r="N168" s="98">
        <v>7.2805987275892025E-3</v>
      </c>
      <c r="O168" s="98">
        <v>1.7021658296302887E-2</v>
      </c>
      <c r="P168" s="98">
        <v>3.1742100471315267E-2</v>
      </c>
      <c r="Q168" s="98">
        <v>5.9699498366129179E-2</v>
      </c>
      <c r="R168" s="98">
        <v>6.952389833288386E-2</v>
      </c>
      <c r="S168" s="98">
        <v>8.0570341868779621E-2</v>
      </c>
      <c r="T168" s="98">
        <v>4.4624792516227696E-2</v>
      </c>
      <c r="U168" s="98">
        <v>1.1860515264620446E-2</v>
      </c>
      <c r="V168" s="98">
        <v>7.8589903894793894E-3</v>
      </c>
      <c r="W168" s="98">
        <v>4.0423144885777577E-2</v>
      </c>
      <c r="DA168" s="63" t="s">
        <v>2232</v>
      </c>
    </row>
    <row r="169" spans="1:105" ht="12" customHeight="1" x14ac:dyDescent="0.25">
      <c r="A169" s="100" t="s">
        <v>50</v>
      </c>
      <c r="B169" s="101">
        <v>5.288901743918978E-3</v>
      </c>
      <c r="C169" s="101">
        <v>6.8904556916784578E-3</v>
      </c>
      <c r="D169" s="101">
        <v>1.1629186706133755E-2</v>
      </c>
      <c r="E169" s="101">
        <v>1.2899874925572758E-2</v>
      </c>
      <c r="F169" s="101">
        <v>1.0057103057101467E-2</v>
      </c>
      <c r="G169" s="101">
        <v>9.2769544472862606E-3</v>
      </c>
      <c r="H169" s="101">
        <v>1.2970355633310834E-2</v>
      </c>
      <c r="I169" s="101">
        <v>1.1443784204869356E-2</v>
      </c>
      <c r="J169" s="101">
        <v>1.2449426179048219E-2</v>
      </c>
      <c r="K169" s="101">
        <v>1.1812142248729854E-2</v>
      </c>
      <c r="L169" s="101">
        <v>1.0024564606181247E-2</v>
      </c>
      <c r="M169" s="101">
        <v>9.1291543020301166E-3</v>
      </c>
      <c r="N169" s="101">
        <v>7.2805987275892025E-3</v>
      </c>
      <c r="O169" s="101">
        <v>1.7021658296302887E-2</v>
      </c>
      <c r="P169" s="101">
        <v>3.1742100471315267E-2</v>
      </c>
      <c r="Q169" s="101">
        <v>5.9699498366129179E-2</v>
      </c>
      <c r="R169" s="101">
        <v>6.952389833288386E-2</v>
      </c>
      <c r="S169" s="101">
        <v>8.0570341868779621E-2</v>
      </c>
      <c r="T169" s="101">
        <v>4.4624792516227696E-2</v>
      </c>
      <c r="U169" s="101">
        <v>1.1860515264620446E-2</v>
      </c>
      <c r="V169" s="101">
        <v>7.8589903894793894E-3</v>
      </c>
      <c r="W169" s="101">
        <v>4.0423144885777577E-2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1.5193120514109359</v>
      </c>
      <c r="C175" s="122">
        <v>1.6888694294192692</v>
      </c>
      <c r="D175" s="122">
        <v>2.0298142760187181</v>
      </c>
      <c r="E175" s="122">
        <v>2.4590581271435297</v>
      </c>
      <c r="F175" s="122">
        <v>2.8838134172061669</v>
      </c>
      <c r="G175" s="122">
        <v>3.1991206397757637</v>
      </c>
      <c r="H175" s="122">
        <v>3.3617143845527555</v>
      </c>
      <c r="I175" s="122">
        <v>3.4417477573595749</v>
      </c>
      <c r="J175" s="122">
        <v>3.1803510019415753</v>
      </c>
      <c r="K175" s="122">
        <v>3.2161134986454152</v>
      </c>
      <c r="L175" s="122">
        <v>2.8535937985550506</v>
      </c>
      <c r="M175" s="122">
        <v>3.0132331206554341</v>
      </c>
      <c r="N175" s="122">
        <v>2.8704528432006162</v>
      </c>
      <c r="O175" s="122">
        <v>2.9214673025836473</v>
      </c>
      <c r="P175" s="122">
        <v>3.030066708310541</v>
      </c>
      <c r="Q175" s="122">
        <v>3.4255256267604182</v>
      </c>
      <c r="R175" s="122">
        <v>3.779918668351594</v>
      </c>
      <c r="S175" s="122">
        <v>4.1365338100247921</v>
      </c>
      <c r="T175" s="122">
        <v>4.5008109722016556</v>
      </c>
      <c r="U175" s="122">
        <v>5.6893431018180776</v>
      </c>
      <c r="V175" s="122">
        <v>5.9662365057032556</v>
      </c>
      <c r="W175" s="122">
        <v>6.4360625360245303</v>
      </c>
      <c r="DA175" s="130" t="s">
        <v>2239</v>
      </c>
    </row>
    <row r="176" spans="1:105" ht="12" customHeight="1" x14ac:dyDescent="0.25">
      <c r="A176" s="97" t="s">
        <v>50</v>
      </c>
      <c r="B176" s="98">
        <v>1.5193120514109359</v>
      </c>
      <c r="C176" s="98">
        <v>1.6888694294192692</v>
      </c>
      <c r="D176" s="98">
        <v>2.0298142760187181</v>
      </c>
      <c r="E176" s="98">
        <v>2.4590581271435297</v>
      </c>
      <c r="F176" s="98">
        <v>2.8838134172061669</v>
      </c>
      <c r="G176" s="98">
        <v>3.1991206397757637</v>
      </c>
      <c r="H176" s="98">
        <v>3.3617143845527555</v>
      </c>
      <c r="I176" s="98">
        <v>3.4417477573595749</v>
      </c>
      <c r="J176" s="98">
        <v>3.1803510019415753</v>
      </c>
      <c r="K176" s="98">
        <v>3.2161134986454152</v>
      </c>
      <c r="L176" s="98">
        <v>2.8535937985550506</v>
      </c>
      <c r="M176" s="98">
        <v>3.0132331206554341</v>
      </c>
      <c r="N176" s="98">
        <v>2.8704528432006162</v>
      </c>
      <c r="O176" s="98">
        <v>2.9214673025836473</v>
      </c>
      <c r="P176" s="98">
        <v>3.030066708310541</v>
      </c>
      <c r="Q176" s="98">
        <v>3.4255256267604182</v>
      </c>
      <c r="R176" s="98">
        <v>3.779918668351594</v>
      </c>
      <c r="S176" s="98">
        <v>4.1365338100247921</v>
      </c>
      <c r="T176" s="98">
        <v>4.5008109722016556</v>
      </c>
      <c r="U176" s="98">
        <v>5.6893431018180776</v>
      </c>
      <c r="V176" s="98">
        <v>5.9662365057032556</v>
      </c>
      <c r="W176" s="98">
        <v>6.4360625360245303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13875.615667357388</v>
      </c>
      <c r="C24" s="117">
        <f t="shared" si="7"/>
        <v>13505.071863726938</v>
      </c>
      <c r="D24" s="117">
        <f t="shared" si="7"/>
        <v>13610.421057898515</v>
      </c>
      <c r="E24" s="117">
        <f t="shared" si="7"/>
        <v>14589.712925612794</v>
      </c>
      <c r="F24" s="117">
        <f t="shared" si="7"/>
        <v>13975.535204338588</v>
      </c>
      <c r="G24" s="117">
        <f t="shared" si="7"/>
        <v>13901.068617737123</v>
      </c>
      <c r="H24" s="117">
        <f t="shared" si="7"/>
        <v>10957.755165242852</v>
      </c>
      <c r="I24" s="117">
        <f t="shared" si="7"/>
        <v>11825.417842968276</v>
      </c>
      <c r="J24" s="117">
        <f t="shared" si="7"/>
        <v>11290.462558252755</v>
      </c>
      <c r="K24" s="117">
        <f t="shared" si="7"/>
        <v>11701.530237405219</v>
      </c>
      <c r="L24" s="117">
        <f t="shared" si="7"/>
        <v>10625.693428742336</v>
      </c>
      <c r="M24" s="117">
        <f t="shared" si="7"/>
        <v>10976.160409043003</v>
      </c>
      <c r="N24" s="117">
        <f t="shared" si="7"/>
        <v>10327.734381193057</v>
      </c>
      <c r="O24" s="117">
        <f t="shared" si="7"/>
        <v>8665.4044283866897</v>
      </c>
      <c r="P24" s="117">
        <f t="shared" si="7"/>
        <v>8233.2381231448944</v>
      </c>
      <c r="Q24" s="117">
        <f t="shared" si="7"/>
        <v>9386.439883972218</v>
      </c>
      <c r="R24" s="117">
        <f t="shared" ref="R24:V24" si="8">R25+R28+R30+R39</f>
        <v>10356.987392369037</v>
      </c>
      <c r="S24" s="117">
        <f t="shared" si="8"/>
        <v>10390.238020776063</v>
      </c>
      <c r="T24" s="117">
        <f t="shared" si="8"/>
        <v>9588.764067090935</v>
      </c>
      <c r="U24" s="117">
        <f t="shared" si="8"/>
        <v>10648.376418336498</v>
      </c>
      <c r="V24" s="117">
        <f t="shared" si="8"/>
        <v>10619.875098293891</v>
      </c>
      <c r="W24" s="117">
        <f t="shared" ref="W24" si="9">W25+W28+W30+W39</f>
        <v>10582.543880482663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9054.9859312661156</v>
      </c>
      <c r="C25" s="122">
        <f t="shared" si="10"/>
        <v>9004.1114267569155</v>
      </c>
      <c r="D25" s="122">
        <f t="shared" si="10"/>
        <v>8915.3768513334453</v>
      </c>
      <c r="E25" s="122">
        <f t="shared" si="10"/>
        <v>9506.9690891730224</v>
      </c>
      <c r="F25" s="122">
        <f t="shared" si="10"/>
        <v>8904.8022696241314</v>
      </c>
      <c r="G25" s="122">
        <f t="shared" si="10"/>
        <v>8546.0514812944093</v>
      </c>
      <c r="H25" s="122">
        <f t="shared" si="10"/>
        <v>5548.5834734872242</v>
      </c>
      <c r="I25" s="122">
        <f t="shared" si="10"/>
        <v>5919.2275879157887</v>
      </c>
      <c r="J25" s="122">
        <f t="shared" si="10"/>
        <v>5493.4755023230109</v>
      </c>
      <c r="K25" s="122">
        <f t="shared" si="10"/>
        <v>6003.4302944743822</v>
      </c>
      <c r="L25" s="122">
        <f t="shared" si="10"/>
        <v>5017.6501935069746</v>
      </c>
      <c r="M25" s="122">
        <f t="shared" si="10"/>
        <v>5570.5360206669566</v>
      </c>
      <c r="N25" s="122">
        <f t="shared" si="10"/>
        <v>5136.3262180182828</v>
      </c>
      <c r="O25" s="122">
        <f t="shared" si="10"/>
        <v>4130.8390424140625</v>
      </c>
      <c r="P25" s="122">
        <f t="shared" si="10"/>
        <v>3727.2656005964905</v>
      </c>
      <c r="Q25" s="122">
        <f t="shared" si="10"/>
        <v>4602.8062644592383</v>
      </c>
      <c r="R25" s="122">
        <f t="shared" ref="R25:V25" si="11">SUM(R26:R27)</f>
        <v>5261.1659786261826</v>
      </c>
      <c r="S25" s="122">
        <f t="shared" si="11"/>
        <v>5123.2810969462389</v>
      </c>
      <c r="T25" s="122">
        <f t="shared" si="11"/>
        <v>4458.490146624441</v>
      </c>
      <c r="U25" s="122">
        <f t="shared" si="11"/>
        <v>5671.2696489503387</v>
      </c>
      <c r="V25" s="122">
        <f t="shared" si="11"/>
        <v>5768.9552588652996</v>
      </c>
      <c r="W25" s="122">
        <f t="shared" ref="W25" si="12">SUM(W26:W27)</f>
        <v>5770.9692437548965</v>
      </c>
      <c r="DA25" s="130" t="s">
        <v>2264</v>
      </c>
    </row>
    <row r="26" spans="1:105" ht="12" customHeight="1" x14ac:dyDescent="0.25">
      <c r="A26" s="97" t="s">
        <v>74</v>
      </c>
      <c r="B26" s="98">
        <v>9026.8462665180832</v>
      </c>
      <c r="C26" s="98">
        <v>8970.7605481066184</v>
      </c>
      <c r="D26" s="98">
        <v>8879.2597333135182</v>
      </c>
      <c r="E26" s="98">
        <v>9470.1273284031577</v>
      </c>
      <c r="F26" s="98">
        <v>8866.8294981391027</v>
      </c>
      <c r="G26" s="98">
        <v>8509.9064053500424</v>
      </c>
      <c r="H26" s="98">
        <v>5527.3920088736222</v>
      </c>
      <c r="I26" s="98">
        <v>5899.0123962957668</v>
      </c>
      <c r="J26" s="98">
        <v>5475.6976293382568</v>
      </c>
      <c r="K26" s="98">
        <v>5982.4919682825566</v>
      </c>
      <c r="L26" s="98">
        <v>5000.3403449454518</v>
      </c>
      <c r="M26" s="98">
        <v>5547.9030866858202</v>
      </c>
      <c r="N26" s="98">
        <v>5119.5875069631848</v>
      </c>
      <c r="O26" s="98">
        <v>4114.6472125156997</v>
      </c>
      <c r="P26" s="98">
        <v>3708.4275362612843</v>
      </c>
      <c r="Q26" s="98">
        <v>4581.6602349122068</v>
      </c>
      <c r="R26" s="98">
        <v>5236.9825404741987</v>
      </c>
      <c r="S26" s="98">
        <v>5096.9297164165482</v>
      </c>
      <c r="T26" s="98">
        <v>4437.8274497613511</v>
      </c>
      <c r="U26" s="98">
        <v>5644.9039251845834</v>
      </c>
      <c r="V26" s="98">
        <v>5741.7373173421574</v>
      </c>
      <c r="W26" s="98">
        <v>5743.0305610382202</v>
      </c>
      <c r="DA26" s="63" t="s">
        <v>2265</v>
      </c>
    </row>
    <row r="27" spans="1:105" ht="12" customHeight="1" x14ac:dyDescent="0.25">
      <c r="A27" s="97" t="s">
        <v>53</v>
      </c>
      <c r="B27" s="98">
        <v>28.13966474803162</v>
      </c>
      <c r="C27" s="98">
        <v>33.350878650297496</v>
      </c>
      <c r="D27" s="98">
        <v>36.117118019926885</v>
      </c>
      <c r="E27" s="98">
        <v>36.841760769864486</v>
      </c>
      <c r="F27" s="98">
        <v>37.972771485029455</v>
      </c>
      <c r="G27" s="98">
        <v>36.145075944367541</v>
      </c>
      <c r="H27" s="98">
        <v>21.191464613601834</v>
      </c>
      <c r="I27" s="98">
        <v>20.21519162002155</v>
      </c>
      <c r="J27" s="98">
        <v>17.777872984754172</v>
      </c>
      <c r="K27" s="98">
        <v>20.93832619182562</v>
      </c>
      <c r="L27" s="98">
        <v>17.309848561522756</v>
      </c>
      <c r="M27" s="98">
        <v>22.632933981136457</v>
      </c>
      <c r="N27" s="98">
        <v>16.738711055097919</v>
      </c>
      <c r="O27" s="98">
        <v>16.191829898362613</v>
      </c>
      <c r="P27" s="98">
        <v>18.838064335205946</v>
      </c>
      <c r="Q27" s="98">
        <v>21.146029547031915</v>
      </c>
      <c r="R27" s="98">
        <v>24.183438151983907</v>
      </c>
      <c r="S27" s="98">
        <v>26.351380529690925</v>
      </c>
      <c r="T27" s="98">
        <v>20.662696863090193</v>
      </c>
      <c r="U27" s="98">
        <v>26.365723765755707</v>
      </c>
      <c r="V27" s="98">
        <v>27.217941523142464</v>
      </c>
      <c r="W27" s="98">
        <v>27.93868271667613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1215.4044044915167</v>
      </c>
      <c r="C28" s="122">
        <f t="shared" si="13"/>
        <v>1033.1073261344495</v>
      </c>
      <c r="D28" s="122">
        <f t="shared" si="13"/>
        <v>944.73730888224304</v>
      </c>
      <c r="E28" s="122">
        <f t="shared" si="13"/>
        <v>1063.0434973094527</v>
      </c>
      <c r="F28" s="122">
        <f t="shared" si="13"/>
        <v>935.07071911039884</v>
      </c>
      <c r="G28" s="122">
        <f t="shared" si="13"/>
        <v>929.9466992281715</v>
      </c>
      <c r="H28" s="122">
        <f t="shared" si="13"/>
        <v>1158.7466371931223</v>
      </c>
      <c r="I28" s="122">
        <f t="shared" si="13"/>
        <v>1417.6043813230515</v>
      </c>
      <c r="J28" s="122">
        <f t="shared" si="13"/>
        <v>1528.5024381626081</v>
      </c>
      <c r="K28" s="122">
        <f t="shared" si="13"/>
        <v>1448.1314469275205</v>
      </c>
      <c r="L28" s="122">
        <f t="shared" si="13"/>
        <v>1489.1433502759128</v>
      </c>
      <c r="M28" s="122">
        <f t="shared" si="13"/>
        <v>1235.8650665528353</v>
      </c>
      <c r="N28" s="122">
        <f t="shared" si="13"/>
        <v>1439.541373550682</v>
      </c>
      <c r="O28" s="122">
        <f t="shared" si="13"/>
        <v>1187.374187460726</v>
      </c>
      <c r="P28" s="122">
        <f t="shared" si="13"/>
        <v>1110.6558724359768</v>
      </c>
      <c r="Q28" s="122">
        <f t="shared" si="13"/>
        <v>1240.7830636735612</v>
      </c>
      <c r="R28" s="122">
        <f t="shared" si="13"/>
        <v>1415.1410040749167</v>
      </c>
      <c r="S28" s="122">
        <f t="shared" si="13"/>
        <v>1327.5645441144347</v>
      </c>
      <c r="T28" s="122">
        <f t="shared" si="13"/>
        <v>1373.3877820844664</v>
      </c>
      <c r="U28" s="122">
        <f t="shared" si="13"/>
        <v>1185.0780276436431</v>
      </c>
      <c r="V28" s="122">
        <f t="shared" si="13"/>
        <v>1024.4033477864205</v>
      </c>
      <c r="W28" s="122">
        <f t="shared" si="13"/>
        <v>993.93413100155124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1215.4044044915167</v>
      </c>
      <c r="C29" s="98">
        <f>IF(RES_hhdet_fec!C29=0,0,RES_hhdet_fec!C29*1000*11630/RES_hhdet_num!C24)</f>
        <v>1033.1073261344495</v>
      </c>
      <c r="D29" s="98">
        <f>IF(RES_hhdet_fec!D29=0,0,RES_hhdet_fec!D29*1000*11630/RES_hhdet_num!D24)</f>
        <v>944.73730888224304</v>
      </c>
      <c r="E29" s="98">
        <f>IF(RES_hhdet_fec!E29=0,0,RES_hhdet_fec!E29*1000*11630/RES_hhdet_num!E24)</f>
        <v>1063.0434973094527</v>
      </c>
      <c r="F29" s="98">
        <f>IF(RES_hhdet_fec!F29=0,0,RES_hhdet_fec!F29*1000*11630/RES_hhdet_num!F24)</f>
        <v>935.07071911039884</v>
      </c>
      <c r="G29" s="98">
        <f>IF(RES_hhdet_fec!G29=0,0,RES_hhdet_fec!G29*1000*11630/RES_hhdet_num!G24)</f>
        <v>929.9466992281715</v>
      </c>
      <c r="H29" s="98">
        <f>IF(RES_hhdet_fec!H29=0,0,RES_hhdet_fec!H29*1000*11630/RES_hhdet_num!H24)</f>
        <v>1158.7466371931223</v>
      </c>
      <c r="I29" s="98">
        <f>IF(RES_hhdet_fec!I29=0,0,RES_hhdet_fec!I29*1000*11630/RES_hhdet_num!I24)</f>
        <v>1417.6043813230515</v>
      </c>
      <c r="J29" s="98">
        <f>IF(RES_hhdet_fec!J29=0,0,RES_hhdet_fec!J29*1000*11630/RES_hhdet_num!J24)</f>
        <v>1528.5024381626081</v>
      </c>
      <c r="K29" s="98">
        <f>IF(RES_hhdet_fec!K29=0,0,RES_hhdet_fec!K29*1000*11630/RES_hhdet_num!K24)</f>
        <v>1448.1314469275205</v>
      </c>
      <c r="L29" s="98">
        <f>IF(RES_hhdet_fec!L29=0,0,RES_hhdet_fec!L29*1000*11630/RES_hhdet_num!L24)</f>
        <v>1489.1433502759128</v>
      </c>
      <c r="M29" s="98">
        <f>IF(RES_hhdet_fec!M29=0,0,RES_hhdet_fec!M29*1000*11630/RES_hhdet_num!M24)</f>
        <v>1235.8650665528353</v>
      </c>
      <c r="N29" s="98">
        <f>IF(RES_hhdet_fec!N29=0,0,RES_hhdet_fec!N29*1000*11630/RES_hhdet_num!N24)</f>
        <v>1439.541373550682</v>
      </c>
      <c r="O29" s="98">
        <f>IF(RES_hhdet_fec!O29=0,0,RES_hhdet_fec!O29*1000*11630/RES_hhdet_num!O24)</f>
        <v>1187.374187460726</v>
      </c>
      <c r="P29" s="98">
        <f>IF(RES_hhdet_fec!P29=0,0,RES_hhdet_fec!P29*1000*11630/RES_hhdet_num!P24)</f>
        <v>1110.6558724359768</v>
      </c>
      <c r="Q29" s="98">
        <f>IF(RES_hhdet_fec!Q29=0,0,RES_hhdet_fec!Q29*1000*11630/RES_hhdet_num!Q24)</f>
        <v>1240.7830636735612</v>
      </c>
      <c r="R29" s="98">
        <f>IF(RES_hhdet_fec!R29=0,0,RES_hhdet_fec!R29*1000*11630/RES_hhdet_num!R24)</f>
        <v>1415.1410040749167</v>
      </c>
      <c r="S29" s="98">
        <f>IF(RES_hhdet_fec!S29=0,0,RES_hhdet_fec!S29*1000*11630/RES_hhdet_num!S24)</f>
        <v>1327.5645441144347</v>
      </c>
      <c r="T29" s="98">
        <f>IF(RES_hhdet_fec!T29=0,0,RES_hhdet_fec!T29*1000*11630/RES_hhdet_num!T24)</f>
        <v>1373.3877820844664</v>
      </c>
      <c r="U29" s="98">
        <f>IF(RES_hhdet_fec!U29=0,0,RES_hhdet_fec!U29*1000*11630/RES_hhdet_num!U24)</f>
        <v>1185.0780276436431</v>
      </c>
      <c r="V29" s="98">
        <f>IF(RES_hhdet_fec!V29=0,0,RES_hhdet_fec!V29*1000*11630/RES_hhdet_num!V24)</f>
        <v>1024.4033477864205</v>
      </c>
      <c r="W29" s="98">
        <f>IF(RES_hhdet_fec!W29=0,0,RES_hhdet_fec!W29*1000*11630/RES_hhdet_num!W24)</f>
        <v>993.93413100155124</v>
      </c>
      <c r="DA29" s="63" t="s">
        <v>2268</v>
      </c>
    </row>
    <row r="30" spans="1:105" ht="12" customHeight="1" x14ac:dyDescent="0.25">
      <c r="A30" s="121" t="s">
        <v>55</v>
      </c>
      <c r="B30" s="122">
        <v>2470.7388631090384</v>
      </c>
      <c r="C30" s="122">
        <v>2285.8036795370604</v>
      </c>
      <c r="D30" s="122">
        <v>2564.6135065126591</v>
      </c>
      <c r="E30" s="122">
        <v>2822.0858150316367</v>
      </c>
      <c r="F30" s="122">
        <v>2911.2485849299651</v>
      </c>
      <c r="G30" s="122">
        <v>3252.6867877210148</v>
      </c>
      <c r="H30" s="122">
        <v>3181.0230749423013</v>
      </c>
      <c r="I30" s="122">
        <v>3442.4747415563529</v>
      </c>
      <c r="J30" s="122">
        <v>3309.4799677450133</v>
      </c>
      <c r="K30" s="122">
        <v>3292.2717208191257</v>
      </c>
      <c r="L30" s="122">
        <v>3192.6057116164679</v>
      </c>
      <c r="M30" s="122">
        <v>3193.1277894277264</v>
      </c>
      <c r="N30" s="122">
        <v>2884.1858744189858</v>
      </c>
      <c r="O30" s="122">
        <v>2459.8156416843763</v>
      </c>
      <c r="P30" s="122">
        <v>2437.9096472379574</v>
      </c>
      <c r="Q30" s="122">
        <v>2599.1243024682235</v>
      </c>
      <c r="R30" s="122">
        <v>2739.62836771199</v>
      </c>
      <c r="S30" s="122">
        <v>2956.553726657211</v>
      </c>
      <c r="T30" s="122">
        <v>2828.2309172742757</v>
      </c>
      <c r="U30" s="122">
        <v>2743.9228783673598</v>
      </c>
      <c r="V30" s="122">
        <v>2783.0005619293897</v>
      </c>
      <c r="W30" s="122">
        <v>2797.1696056524247</v>
      </c>
      <c r="DA30" s="130" t="s">
        <v>2269</v>
      </c>
    </row>
    <row r="31" spans="1:105" ht="12" customHeight="1" x14ac:dyDescent="0.25">
      <c r="A31" s="97" t="s">
        <v>141</v>
      </c>
      <c r="B31" s="98">
        <v>4681.6318518239696</v>
      </c>
      <c r="C31" s="98">
        <v>4551.0868736423627</v>
      </c>
      <c r="D31" s="98">
        <v>4838.3270357983847</v>
      </c>
      <c r="E31" s="98">
        <v>5084.9392572232491</v>
      </c>
      <c r="F31" s="98">
        <v>5184.1821844474316</v>
      </c>
      <c r="G31" s="98">
        <v>5628.5225990851286</v>
      </c>
      <c r="H31" s="98">
        <v>5668.6497479802683</v>
      </c>
      <c r="I31" s="98">
        <v>5844.9336261931876</v>
      </c>
      <c r="J31" s="98">
        <v>6037.5089828111004</v>
      </c>
      <c r="K31" s="98">
        <v>6010.5553676653062</v>
      </c>
      <c r="L31" s="98">
        <v>5793.2002349551185</v>
      </c>
      <c r="M31" s="98">
        <v>5504.3521296266626</v>
      </c>
      <c r="N31" s="98">
        <v>5094.8310193930747</v>
      </c>
      <c r="O31" s="98">
        <v>5315.1699487934984</v>
      </c>
      <c r="P31" s="98">
        <v>6218.6701269697924</v>
      </c>
      <c r="Q31" s="98">
        <v>5312.3270160939155</v>
      </c>
      <c r="R31" s="98">
        <v>5216.792102760407</v>
      </c>
      <c r="S31" s="98">
        <v>5138.7089982219086</v>
      </c>
      <c r="T31" s="98">
        <v>4850.4607954313633</v>
      </c>
      <c r="U31" s="98">
        <v>4399.0351861107465</v>
      </c>
      <c r="V31" s="98">
        <v>3918.0655020808235</v>
      </c>
      <c r="W31" s="98">
        <v>4875.7688344179533</v>
      </c>
      <c r="DA31" s="63" t="s">
        <v>2270</v>
      </c>
    </row>
    <row r="32" spans="1:105" ht="12" customHeight="1" x14ac:dyDescent="0.25">
      <c r="A32" s="97" t="s">
        <v>140</v>
      </c>
      <c r="B32" s="98">
        <v>2320.2240317520036</v>
      </c>
      <c r="C32" s="98">
        <v>2252.1627373598903</v>
      </c>
      <c r="D32" s="98">
        <v>2691.3938890699246</v>
      </c>
      <c r="E32" s="98">
        <v>2992.4656356416949</v>
      </c>
      <c r="F32" s="98">
        <v>2957.9575514941744</v>
      </c>
      <c r="G32" s="98">
        <v>3357.0457278571066</v>
      </c>
      <c r="H32" s="98">
        <v>3282.9060217511455</v>
      </c>
      <c r="I32" s="98">
        <v>3216.7967280959583</v>
      </c>
      <c r="J32" s="98">
        <v>3328.4430478206273</v>
      </c>
      <c r="K32" s="98">
        <v>3320.4484260406512</v>
      </c>
      <c r="L32" s="98">
        <v>3150.2515908236214</v>
      </c>
      <c r="M32" s="98">
        <v>3033.1032373444932</v>
      </c>
      <c r="N32" s="98">
        <v>2683.3164360610963</v>
      </c>
      <c r="O32" s="98">
        <v>2721.6785975066837</v>
      </c>
      <c r="P32" s="98">
        <v>3253.4450553217516</v>
      </c>
      <c r="Q32" s="98">
        <v>3111.8472467952952</v>
      </c>
      <c r="R32" s="98">
        <v>3236.279204673976</v>
      </c>
      <c r="S32" s="98">
        <v>3443.5905597061214</v>
      </c>
      <c r="T32" s="98">
        <v>3115.8675427225398</v>
      </c>
      <c r="U32" s="98">
        <v>2702.5491963336958</v>
      </c>
      <c r="V32" s="98">
        <v>2541.3213487498588</v>
      </c>
      <c r="W32" s="98">
        <v>3392.4647189581756</v>
      </c>
      <c r="DA32" s="63" t="s">
        <v>2271</v>
      </c>
    </row>
    <row r="33" spans="1:105" ht="12" customHeight="1" x14ac:dyDescent="0.25">
      <c r="A33" s="100" t="s">
        <v>50</v>
      </c>
      <c r="B33" s="101">
        <v>646.74210834250187</v>
      </c>
      <c r="C33" s="101">
        <v>610.1583392650183</v>
      </c>
      <c r="D33" s="101">
        <v>1144.4543426917453</v>
      </c>
      <c r="E33" s="101">
        <v>1465.7180417890527</v>
      </c>
      <c r="F33" s="101">
        <v>1311.0252825536134</v>
      </c>
      <c r="G33" s="101">
        <v>1643.410307333872</v>
      </c>
      <c r="H33" s="101">
        <v>1454.5913380371533</v>
      </c>
      <c r="I33" s="101">
        <v>1183.2761798935817</v>
      </c>
      <c r="J33" s="101">
        <v>1223.2079873005659</v>
      </c>
      <c r="K33" s="101">
        <v>1202.7746120220972</v>
      </c>
      <c r="L33" s="101">
        <v>1014.7922338266147</v>
      </c>
      <c r="M33" s="101">
        <v>967.03598649303478</v>
      </c>
      <c r="N33" s="101">
        <v>594.17570940609949</v>
      </c>
      <c r="O33" s="101">
        <v>391.29507420582053</v>
      </c>
      <c r="P33" s="101">
        <v>555.77439515494245</v>
      </c>
      <c r="Q33" s="101">
        <v>1084.9101884942397</v>
      </c>
      <c r="R33" s="101">
        <v>1310.9749852267751</v>
      </c>
      <c r="S33" s="101">
        <v>1646.4643469371231</v>
      </c>
      <c r="T33" s="101">
        <v>1037.156818330405</v>
      </c>
      <c r="U33" s="101">
        <v>326.09286195159075</v>
      </c>
      <c r="V33" s="101">
        <v>239.21536228674429</v>
      </c>
      <c r="W33" s="101">
        <v>811.71047455886173</v>
      </c>
      <c r="DA33" s="131" t="s">
        <v>2272</v>
      </c>
    </row>
    <row r="34" spans="1:105" ht="12" customHeight="1" x14ac:dyDescent="0.25">
      <c r="A34" s="103" t="s">
        <v>52</v>
      </c>
      <c r="B34" s="104">
        <v>1673.4819234095021</v>
      </c>
      <c r="C34" s="104">
        <v>1642.0043980948719</v>
      </c>
      <c r="D34" s="104">
        <v>1546.9395463781796</v>
      </c>
      <c r="E34" s="104">
        <v>1526.7475938526425</v>
      </c>
      <c r="F34" s="104">
        <v>1646.932268940561</v>
      </c>
      <c r="G34" s="104">
        <v>1713.6354205232346</v>
      </c>
      <c r="H34" s="104">
        <v>1828.3146837139925</v>
      </c>
      <c r="I34" s="104">
        <v>2033.5205482023764</v>
      </c>
      <c r="J34" s="104">
        <v>2105.2350605200613</v>
      </c>
      <c r="K34" s="104">
        <v>2117.6738140185539</v>
      </c>
      <c r="L34" s="104">
        <v>2135.4593569970061</v>
      </c>
      <c r="M34" s="104">
        <v>2066.067250851459</v>
      </c>
      <c r="N34" s="104">
        <v>2089.1407266549963</v>
      </c>
      <c r="O34" s="104">
        <v>2330.3835233008631</v>
      </c>
      <c r="P34" s="104">
        <v>2697.6706601668093</v>
      </c>
      <c r="Q34" s="104">
        <v>2026.9370583010555</v>
      </c>
      <c r="R34" s="104">
        <v>1925.3042194472016</v>
      </c>
      <c r="S34" s="104">
        <v>1797.1262127689986</v>
      </c>
      <c r="T34" s="104">
        <v>2078.7107243921346</v>
      </c>
      <c r="U34" s="104">
        <v>2376.4563343821051</v>
      </c>
      <c r="V34" s="104">
        <v>2302.1059864631143</v>
      </c>
      <c r="W34" s="104">
        <v>2580.7542443993138</v>
      </c>
      <c r="DA34" s="132" t="s">
        <v>2273</v>
      </c>
    </row>
    <row r="35" spans="1:105" ht="12" customHeight="1" x14ac:dyDescent="0.25">
      <c r="A35" s="106" t="s">
        <v>122</v>
      </c>
      <c r="B35" s="101">
        <v>4256.6048732228201</v>
      </c>
      <c r="C35" s="101">
        <v>3912.5936648483162</v>
      </c>
      <c r="D35" s="101">
        <v>4194.8468030525519</v>
      </c>
      <c r="E35" s="101">
        <v>4461.842784286081</v>
      </c>
      <c r="F35" s="101">
        <v>4677.5022421755775</v>
      </c>
      <c r="G35" s="101">
        <v>5042.774148066308</v>
      </c>
      <c r="H35" s="101">
        <v>4987.1886450863076</v>
      </c>
      <c r="I35" s="101">
        <v>5621.2309412183859</v>
      </c>
      <c r="J35" s="101">
        <v>5418.7350069088825</v>
      </c>
      <c r="K35" s="101">
        <v>5312.3626265001221</v>
      </c>
      <c r="L35" s="101">
        <v>5278.5908894292988</v>
      </c>
      <c r="M35" s="101">
        <v>5306.5964134928845</v>
      </c>
      <c r="N35" s="101">
        <v>5001.524103860399</v>
      </c>
      <c r="O35" s="101">
        <v>4275.5412411848101</v>
      </c>
      <c r="P35" s="101">
        <v>4276.6629922640577</v>
      </c>
      <c r="Q35" s="101">
        <v>4423.8669669657975</v>
      </c>
      <c r="R35" s="101">
        <v>4572.3790080481749</v>
      </c>
      <c r="S35" s="101">
        <v>4797.6274105437142</v>
      </c>
      <c r="T35" s="101">
        <v>4672.9574101938342</v>
      </c>
      <c r="U35" s="101">
        <v>4522.7976897390736</v>
      </c>
      <c r="V35" s="101">
        <v>4553.9404497096748</v>
      </c>
      <c r="W35" s="101">
        <v>4160.3527881567634</v>
      </c>
      <c r="DA35" s="131" t="s">
        <v>2274</v>
      </c>
    </row>
    <row r="36" spans="1:105" ht="12" customHeight="1" x14ac:dyDescent="0.25">
      <c r="A36" s="107" t="s">
        <v>121</v>
      </c>
      <c r="B36" s="104">
        <v>2300.8266249182484</v>
      </c>
      <c r="C36" s="104">
        <v>2114.5899970807359</v>
      </c>
      <c r="D36" s="104">
        <v>2407.8770995095042</v>
      </c>
      <c r="E36" s="104">
        <v>2679.2283225072388</v>
      </c>
      <c r="F36" s="104">
        <v>2781.4632085165163</v>
      </c>
      <c r="G36" s="104">
        <v>3127.9422779846741</v>
      </c>
      <c r="H36" s="104">
        <v>3057.1510293695942</v>
      </c>
      <c r="I36" s="104">
        <v>3332.7782579001132</v>
      </c>
      <c r="J36" s="104">
        <v>3192.3616942224562</v>
      </c>
      <c r="K36" s="104">
        <v>3183.7012906533132</v>
      </c>
      <c r="L36" s="104">
        <v>3091.6655839139598</v>
      </c>
      <c r="M36" s="104">
        <v>3104.9632138314373</v>
      </c>
      <c r="N36" s="104">
        <v>2799.2913873530088</v>
      </c>
      <c r="O36" s="104">
        <v>2334.1300424113706</v>
      </c>
      <c r="P36" s="104">
        <v>2273.6304454275546</v>
      </c>
      <c r="Q36" s="104">
        <v>2465.4634082118164</v>
      </c>
      <c r="R36" s="104">
        <v>2613.8048237718504</v>
      </c>
      <c r="S36" s="104">
        <v>2840.6919729648412</v>
      </c>
      <c r="T36" s="104">
        <v>2721.7705568330935</v>
      </c>
      <c r="U36" s="104">
        <v>2652.589506145805</v>
      </c>
      <c r="V36" s="104">
        <v>2720.6411420342333</v>
      </c>
      <c r="W36" s="104">
        <v>2717.7080223059334</v>
      </c>
      <c r="DA36" s="132" t="s">
        <v>2275</v>
      </c>
    </row>
    <row r="37" spans="1:105" ht="12" customHeight="1" x14ac:dyDescent="0.25">
      <c r="A37" s="108" t="s">
        <v>53</v>
      </c>
      <c r="B37" s="98">
        <v>603.26811242857809</v>
      </c>
      <c r="C37" s="98">
        <v>507.06137719520262</v>
      </c>
      <c r="D37" s="98">
        <v>806.52851997232688</v>
      </c>
      <c r="E37" s="98">
        <v>1079.3599453502511</v>
      </c>
      <c r="F37" s="98">
        <v>1076.9357749524174</v>
      </c>
      <c r="G37" s="98">
        <v>1400.4597218282236</v>
      </c>
      <c r="H37" s="98">
        <v>1263.3882238631852</v>
      </c>
      <c r="I37" s="98">
        <v>1181.1856678984504</v>
      </c>
      <c r="J37" s="98">
        <v>1093.6975322828093</v>
      </c>
      <c r="K37" s="98">
        <v>1087.3635812305101</v>
      </c>
      <c r="L37" s="98">
        <v>952.98176153463533</v>
      </c>
      <c r="M37" s="98">
        <v>964.63024954190462</v>
      </c>
      <c r="N37" s="98">
        <v>654.03386044755734</v>
      </c>
      <c r="O37" s="98">
        <v>148.40902178592484</v>
      </c>
      <c r="P37" s="98">
        <v>57.207791510700666</v>
      </c>
      <c r="Q37" s="98">
        <v>191.88295719822787</v>
      </c>
      <c r="R37" s="98">
        <v>291.95959618053575</v>
      </c>
      <c r="S37" s="98">
        <v>502.90671205577587</v>
      </c>
      <c r="T37" s="98">
        <v>378.0453405043578</v>
      </c>
      <c r="U37" s="98">
        <v>293.15545190480827</v>
      </c>
      <c r="V37" s="98">
        <v>363.29106973158963</v>
      </c>
      <c r="W37" s="98">
        <v>372.73475448599351</v>
      </c>
      <c r="DA37" s="63" t="s">
        <v>2276</v>
      </c>
    </row>
    <row r="38" spans="1:105" ht="12" customHeight="1" x14ac:dyDescent="0.25">
      <c r="A38" s="108" t="s">
        <v>52</v>
      </c>
      <c r="B38" s="98">
        <v>1697.5585124896704</v>
      </c>
      <c r="C38" s="98">
        <v>1607.5286198855331</v>
      </c>
      <c r="D38" s="98">
        <v>1601.3485795371773</v>
      </c>
      <c r="E38" s="98">
        <v>1599.8683771569872</v>
      </c>
      <c r="F38" s="98">
        <v>1704.5274335640986</v>
      </c>
      <c r="G38" s="98">
        <v>1727.4825561564501</v>
      </c>
      <c r="H38" s="98">
        <v>1793.762805506409</v>
      </c>
      <c r="I38" s="98">
        <v>2151.5925900016628</v>
      </c>
      <c r="J38" s="98">
        <v>2098.6641619396469</v>
      </c>
      <c r="K38" s="98">
        <v>2096.3377094228026</v>
      </c>
      <c r="L38" s="98">
        <v>2138.6838223793243</v>
      </c>
      <c r="M38" s="98">
        <v>2140.3329642895324</v>
      </c>
      <c r="N38" s="98">
        <v>2145.2575269054519</v>
      </c>
      <c r="O38" s="98">
        <v>2185.7210206254458</v>
      </c>
      <c r="P38" s="98">
        <v>2216.422653916854</v>
      </c>
      <c r="Q38" s="98">
        <v>2273.5804510135881</v>
      </c>
      <c r="R38" s="98">
        <v>2321.8452275913151</v>
      </c>
      <c r="S38" s="98">
        <v>2337.7852609090655</v>
      </c>
      <c r="T38" s="98">
        <v>2343.7252163287358</v>
      </c>
      <c r="U38" s="98">
        <v>2359.4340542409959</v>
      </c>
      <c r="V38" s="98">
        <v>2357.3500723026441</v>
      </c>
      <c r="W38" s="98">
        <v>2344.9732678199398</v>
      </c>
      <c r="DA38" s="63" t="s">
        <v>2277</v>
      </c>
    </row>
    <row r="39" spans="1:105" ht="12" customHeight="1" x14ac:dyDescent="0.25">
      <c r="A39" s="121" t="s">
        <v>54</v>
      </c>
      <c r="B39" s="122">
        <v>1134.4864684907172</v>
      </c>
      <c r="C39" s="122">
        <v>1182.049431298512</v>
      </c>
      <c r="D39" s="122">
        <v>1185.6933911701676</v>
      </c>
      <c r="E39" s="122">
        <v>1197.6145240986821</v>
      </c>
      <c r="F39" s="122">
        <v>1224.4136306740925</v>
      </c>
      <c r="G39" s="122">
        <v>1172.3836494935256</v>
      </c>
      <c r="H39" s="122">
        <v>1069.401979620204</v>
      </c>
      <c r="I39" s="122">
        <v>1046.1111321730818</v>
      </c>
      <c r="J39" s="122">
        <v>959.00465002212343</v>
      </c>
      <c r="K39" s="122">
        <v>957.69677518419041</v>
      </c>
      <c r="L39" s="122">
        <v>926.29417334297921</v>
      </c>
      <c r="M39" s="122">
        <v>976.63153239548342</v>
      </c>
      <c r="N39" s="122">
        <v>867.68091520510632</v>
      </c>
      <c r="O39" s="122">
        <v>887.37555682752463</v>
      </c>
      <c r="P39" s="122">
        <v>957.40700287447032</v>
      </c>
      <c r="Q39" s="122">
        <v>943.72625337119632</v>
      </c>
      <c r="R39" s="122">
        <v>941.05204195594911</v>
      </c>
      <c r="S39" s="122">
        <v>982.83865305817994</v>
      </c>
      <c r="T39" s="122">
        <v>928.65522110775282</v>
      </c>
      <c r="U39" s="122">
        <v>1048.1058633751559</v>
      </c>
      <c r="V39" s="122">
        <v>1043.5159297127809</v>
      </c>
      <c r="W39" s="122">
        <v>1020.4709000737885</v>
      </c>
      <c r="DA39" s="130" t="s">
        <v>2278</v>
      </c>
    </row>
    <row r="40" spans="1:105" ht="12" customHeight="1" x14ac:dyDescent="0.25">
      <c r="A40" s="97" t="s">
        <v>50</v>
      </c>
      <c r="B40" s="98">
        <v>1244.5646479820564</v>
      </c>
      <c r="C40" s="98">
        <v>1264.7914459283877</v>
      </c>
      <c r="D40" s="98">
        <v>1268.1026252167985</v>
      </c>
      <c r="E40" s="98">
        <v>1318.6677770024744</v>
      </c>
      <c r="F40" s="98">
        <v>1346.0943033162166</v>
      </c>
      <c r="G40" s="98">
        <v>1291.7179385405657</v>
      </c>
      <c r="H40" s="98">
        <v>1160.1788381074196</v>
      </c>
      <c r="I40" s="98">
        <v>1172.570263031766</v>
      </c>
      <c r="J40" s="98">
        <v>1062.0152575828899</v>
      </c>
      <c r="K40" s="98">
        <v>1046.1181559275983</v>
      </c>
      <c r="L40" s="98">
        <v>1019.2442204467345</v>
      </c>
      <c r="M40" s="98">
        <v>1045.0112911648826</v>
      </c>
      <c r="N40" s="98">
        <v>992.87490160741709</v>
      </c>
      <c r="O40" s="98">
        <v>997.50020009442335</v>
      </c>
      <c r="P40" s="98">
        <v>1013.5691424666182</v>
      </c>
      <c r="Q40" s="98">
        <v>1057.642470251702</v>
      </c>
      <c r="R40" s="98">
        <v>1067.0094075685179</v>
      </c>
      <c r="S40" s="98">
        <v>1084.7454865724303</v>
      </c>
      <c r="T40" s="98">
        <v>1105.8614328045558</v>
      </c>
      <c r="U40" s="98">
        <v>1201.8477111297827</v>
      </c>
      <c r="V40" s="98">
        <v>1137.1440822932211</v>
      </c>
      <c r="W40" s="98">
        <v>1216.9896560419259</v>
      </c>
      <c r="DA40" s="63" t="s">
        <v>2279</v>
      </c>
    </row>
    <row r="41" spans="1:105" ht="12" customHeight="1" x14ac:dyDescent="0.25">
      <c r="A41" s="109" t="s">
        <v>120</v>
      </c>
      <c r="B41" s="33">
        <v>858.25254637094247</v>
      </c>
      <c r="C41" s="33">
        <v>998.35281393327784</v>
      </c>
      <c r="D41" s="33">
        <v>1019.8614386187519</v>
      </c>
      <c r="E41" s="33">
        <v>968.37393929535654</v>
      </c>
      <c r="F41" s="33">
        <v>1010.6273268216632</v>
      </c>
      <c r="G41" s="33">
        <v>972.70031870255116</v>
      </c>
      <c r="H41" s="33">
        <v>924.23947926986204</v>
      </c>
      <c r="I41" s="33">
        <v>842.62777819572761</v>
      </c>
      <c r="J41" s="33">
        <v>785.39595124684809</v>
      </c>
      <c r="K41" s="33">
        <v>812.2478716651633</v>
      </c>
      <c r="L41" s="33">
        <v>773.03928304112253</v>
      </c>
      <c r="M41" s="33">
        <v>862.16808097344801</v>
      </c>
      <c r="N41" s="33">
        <v>648.50658315466239</v>
      </c>
      <c r="O41" s="33">
        <v>707.14246028564287</v>
      </c>
      <c r="P41" s="33">
        <v>870.08162407949965</v>
      </c>
      <c r="Q41" s="33">
        <v>771.55677146639994</v>
      </c>
      <c r="R41" s="33">
        <v>757.36282374593452</v>
      </c>
      <c r="S41" s="33">
        <v>839.11032962852698</v>
      </c>
      <c r="T41" s="33">
        <v>699.75350866349493</v>
      </c>
      <c r="U41" s="33">
        <v>859.53004956179916</v>
      </c>
      <c r="V41" s="33">
        <v>939.77441842546955</v>
      </c>
      <c r="W41" s="33">
        <v>827.12070633478186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14355.977733676842</v>
      </c>
      <c r="C43" s="117">
        <f t="shared" si="14"/>
        <v>13922.049770604977</v>
      </c>
      <c r="D43" s="117">
        <f t="shared" si="14"/>
        <v>14319.443777714954</v>
      </c>
      <c r="E43" s="117">
        <f t="shared" si="14"/>
        <v>14783.086771261866</v>
      </c>
      <c r="F43" s="117">
        <f t="shared" si="14"/>
        <v>13361.439916909138</v>
      </c>
      <c r="G43" s="117">
        <f t="shared" si="14"/>
        <v>12085.984806333612</v>
      </c>
      <c r="H43" s="117">
        <f t="shared" si="14"/>
        <v>13108.373622986293</v>
      </c>
      <c r="I43" s="117">
        <f t="shared" si="14"/>
        <v>12824.036087748536</v>
      </c>
      <c r="J43" s="117">
        <f t="shared" si="14"/>
        <v>11415.224772079702</v>
      </c>
      <c r="K43" s="117">
        <f t="shared" si="14"/>
        <v>11914.689217683535</v>
      </c>
      <c r="L43" s="117">
        <f t="shared" si="14"/>
        <v>10657.597421326604</v>
      </c>
      <c r="M43" s="117">
        <f t="shared" si="14"/>
        <v>11181.096706866361</v>
      </c>
      <c r="N43" s="117">
        <f t="shared" si="14"/>
        <v>10787.540330698035</v>
      </c>
      <c r="O43" s="117">
        <f t="shared" si="14"/>
        <v>9032.4435155033298</v>
      </c>
      <c r="P43" s="117">
        <f t="shared" si="14"/>
        <v>8444.500539686931</v>
      </c>
      <c r="Q43" s="117">
        <f t="shared" si="14"/>
        <v>9627.8482055188815</v>
      </c>
      <c r="R43" s="117">
        <f t="shared" ref="R43:V43" si="15">R44+R47+R49+R58</f>
        <v>10086.505712713562</v>
      </c>
      <c r="S43" s="117">
        <f t="shared" si="15"/>
        <v>10536.899015319595</v>
      </c>
      <c r="T43" s="117">
        <f t="shared" si="15"/>
        <v>9741.9709450342052</v>
      </c>
      <c r="U43" s="117">
        <f t="shared" si="15"/>
        <v>10920.31247165919</v>
      </c>
      <c r="V43" s="117">
        <f t="shared" si="15"/>
        <v>11127.110574405533</v>
      </c>
      <c r="W43" s="117">
        <f t="shared" ref="W43" si="16">W44+W47+W49+W58</f>
        <v>10119.333565821702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9595.0311527223839</v>
      </c>
      <c r="C44" s="122">
        <f t="shared" si="17"/>
        <v>9504.4095753892052</v>
      </c>
      <c r="D44" s="122">
        <f t="shared" si="17"/>
        <v>9663.4964492386844</v>
      </c>
      <c r="E44" s="122">
        <f t="shared" si="17"/>
        <v>9729.8813888298719</v>
      </c>
      <c r="F44" s="122">
        <f t="shared" si="17"/>
        <v>8325.0273440623496</v>
      </c>
      <c r="G44" s="122">
        <f t="shared" si="17"/>
        <v>6767.6184842291668</v>
      </c>
      <c r="H44" s="122">
        <f t="shared" si="17"/>
        <v>7711.6012353990291</v>
      </c>
      <c r="I44" s="122">
        <f t="shared" si="17"/>
        <v>6874.5706387127038</v>
      </c>
      <c r="J44" s="122">
        <f t="shared" si="17"/>
        <v>5610.103626422665</v>
      </c>
      <c r="K44" s="122">
        <f t="shared" si="17"/>
        <v>6157.9554774219978</v>
      </c>
      <c r="L44" s="122">
        <f t="shared" si="17"/>
        <v>4949.6757631834862</v>
      </c>
      <c r="M44" s="122">
        <f t="shared" si="17"/>
        <v>5651.030572682972</v>
      </c>
      <c r="N44" s="122">
        <f t="shared" si="17"/>
        <v>5425.756867687538</v>
      </c>
      <c r="O44" s="122">
        <f t="shared" si="17"/>
        <v>4351.554613658408</v>
      </c>
      <c r="P44" s="122">
        <f t="shared" si="17"/>
        <v>3893.6084801780116</v>
      </c>
      <c r="Q44" s="122">
        <f t="shared" si="17"/>
        <v>4865.8372013948483</v>
      </c>
      <c r="R44" s="122">
        <f t="shared" ref="R44:V44" si="18">SUM(R45:R46)</f>
        <v>5078.6174104510283</v>
      </c>
      <c r="S44" s="122">
        <f t="shared" si="18"/>
        <v>5376.4852144563019</v>
      </c>
      <c r="T44" s="122">
        <f t="shared" si="18"/>
        <v>4654.1428219331465</v>
      </c>
      <c r="U44" s="122">
        <f t="shared" si="18"/>
        <v>5690.4012668435298</v>
      </c>
      <c r="V44" s="122">
        <f t="shared" si="18"/>
        <v>5899.6194752313277</v>
      </c>
      <c r="W44" s="122">
        <f t="shared" ref="W44" si="19">SUM(W45:W46)</f>
        <v>5037.4526668791223</v>
      </c>
      <c r="DA44" s="130" t="s">
        <v>2282</v>
      </c>
    </row>
    <row r="45" spans="1:105" ht="12" customHeight="1" x14ac:dyDescent="0.25">
      <c r="A45" s="97" t="s">
        <v>216</v>
      </c>
      <c r="B45" s="98">
        <v>9566.6845349339528</v>
      </c>
      <c r="C45" s="98">
        <v>9470.8766721570228</v>
      </c>
      <c r="D45" s="98">
        <v>9626.3150050534059</v>
      </c>
      <c r="E45" s="98">
        <v>9694.049690340993</v>
      </c>
      <c r="F45" s="98">
        <v>8291.2045085503305</v>
      </c>
      <c r="G45" s="98">
        <v>6740.1180728695917</v>
      </c>
      <c r="H45" s="98">
        <v>7682.8353728793099</v>
      </c>
      <c r="I45" s="98">
        <v>6851.2158867843655</v>
      </c>
      <c r="J45" s="98">
        <v>5591.83778970597</v>
      </c>
      <c r="K45" s="98">
        <v>6136.3935881976804</v>
      </c>
      <c r="L45" s="98">
        <v>4932.6799358275975</v>
      </c>
      <c r="M45" s="98">
        <v>5628.327079592992</v>
      </c>
      <c r="N45" s="98">
        <v>5408.3418847276635</v>
      </c>
      <c r="O45" s="98">
        <v>4334.8278866759165</v>
      </c>
      <c r="P45" s="98">
        <v>3874.2655063113448</v>
      </c>
      <c r="Q45" s="98">
        <v>4843.7699692540255</v>
      </c>
      <c r="R45" s="98">
        <v>5055.4140734514676</v>
      </c>
      <c r="S45" s="98">
        <v>5348.720854980681</v>
      </c>
      <c r="T45" s="98">
        <v>4632.4367898321652</v>
      </c>
      <c r="U45" s="98">
        <v>5663.4151630398474</v>
      </c>
      <c r="V45" s="98">
        <v>5870.8088624881466</v>
      </c>
      <c r="W45" s="98">
        <v>5011.8742003870066</v>
      </c>
      <c r="DA45" s="63" t="s">
        <v>2283</v>
      </c>
    </row>
    <row r="46" spans="1:105" ht="12" customHeight="1" x14ac:dyDescent="0.25">
      <c r="A46" s="97" t="s">
        <v>53</v>
      </c>
      <c r="B46" s="98">
        <v>28.346617788430631</v>
      </c>
      <c r="C46" s="98">
        <v>33.532903232182036</v>
      </c>
      <c r="D46" s="98">
        <v>37.181444185277591</v>
      </c>
      <c r="E46" s="98">
        <v>35.831698488878587</v>
      </c>
      <c r="F46" s="98">
        <v>33.82283551201995</v>
      </c>
      <c r="G46" s="98">
        <v>27.50041135957531</v>
      </c>
      <c r="H46" s="98">
        <v>28.765862519718898</v>
      </c>
      <c r="I46" s="98">
        <v>23.354751928338768</v>
      </c>
      <c r="J46" s="98">
        <v>18.265836716695421</v>
      </c>
      <c r="K46" s="98">
        <v>21.561889224317007</v>
      </c>
      <c r="L46" s="98">
        <v>16.995827355888586</v>
      </c>
      <c r="M46" s="98">
        <v>22.70349308997972</v>
      </c>
      <c r="N46" s="98">
        <v>17.414982959874507</v>
      </c>
      <c r="O46" s="98">
        <v>16.726726982491453</v>
      </c>
      <c r="P46" s="98">
        <v>19.342973866666995</v>
      </c>
      <c r="Q46" s="98">
        <v>22.067232140822487</v>
      </c>
      <c r="R46" s="98">
        <v>23.203336999561049</v>
      </c>
      <c r="S46" s="98">
        <v>27.764359475621259</v>
      </c>
      <c r="T46" s="98">
        <v>21.706032100981382</v>
      </c>
      <c r="U46" s="98">
        <v>26.986103803682273</v>
      </c>
      <c r="V46" s="98">
        <v>28.810612743181458</v>
      </c>
      <c r="W46" s="98">
        <v>25.578466492115698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1215.3833038907903</v>
      </c>
      <c r="C47" s="122">
        <f t="shared" si="20"/>
        <v>1021.3896226440291</v>
      </c>
      <c r="D47" s="122">
        <f t="shared" si="20"/>
        <v>958.12768015719496</v>
      </c>
      <c r="E47" s="122">
        <f t="shared" si="20"/>
        <v>1067.2633774231599</v>
      </c>
      <c r="F47" s="122">
        <f t="shared" si="20"/>
        <v>927.0707460512233</v>
      </c>
      <c r="G47" s="122">
        <f t="shared" si="20"/>
        <v>925.51951378776414</v>
      </c>
      <c r="H47" s="122">
        <f t="shared" si="20"/>
        <v>1141.9638957561704</v>
      </c>
      <c r="I47" s="122">
        <f t="shared" si="20"/>
        <v>1436.4934365187901</v>
      </c>
      <c r="J47" s="122">
        <f t="shared" si="20"/>
        <v>1533.0173365474379</v>
      </c>
      <c r="K47" s="122">
        <f t="shared" si="20"/>
        <v>1492.7857942368689</v>
      </c>
      <c r="L47" s="122">
        <f t="shared" si="20"/>
        <v>1562.9225467884476</v>
      </c>
      <c r="M47" s="122">
        <f t="shared" si="20"/>
        <v>1327.8532042013842</v>
      </c>
      <c r="N47" s="122">
        <f t="shared" si="20"/>
        <v>1570.3444243811634</v>
      </c>
      <c r="O47" s="122">
        <f t="shared" si="20"/>
        <v>1284.0575924449824</v>
      </c>
      <c r="P47" s="122">
        <f t="shared" si="20"/>
        <v>1111.3864499383203</v>
      </c>
      <c r="Q47" s="122">
        <f t="shared" si="20"/>
        <v>1163.1586823014734</v>
      </c>
      <c r="R47" s="122">
        <f t="shared" si="20"/>
        <v>1272.5337665853049</v>
      </c>
      <c r="S47" s="122">
        <f t="shared" si="20"/>
        <v>1164.9217386207654</v>
      </c>
      <c r="T47" s="122">
        <f t="shared" si="20"/>
        <v>1261.667333799797</v>
      </c>
      <c r="U47" s="122">
        <f t="shared" si="20"/>
        <v>1177.4667192127049</v>
      </c>
      <c r="V47" s="122">
        <f t="shared" si="20"/>
        <v>1126.8108373943419</v>
      </c>
      <c r="W47" s="122">
        <f t="shared" si="20"/>
        <v>1121.5530888413546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1215.3833038907903</v>
      </c>
      <c r="C48" s="98">
        <f>IF(RES_hhdet_fec!C48=0,0,RES_hhdet_fec!C48*1000*11630/RES_hhdet_num!C43)</f>
        <v>1021.3896226440291</v>
      </c>
      <c r="D48" s="98">
        <f>IF(RES_hhdet_fec!D48=0,0,RES_hhdet_fec!D48*1000*11630/RES_hhdet_num!D43)</f>
        <v>958.12768015719496</v>
      </c>
      <c r="E48" s="98">
        <f>IF(RES_hhdet_fec!E48=0,0,RES_hhdet_fec!E48*1000*11630/RES_hhdet_num!E43)</f>
        <v>1067.2633774231599</v>
      </c>
      <c r="F48" s="98">
        <f>IF(RES_hhdet_fec!F48=0,0,RES_hhdet_fec!F48*1000*11630/RES_hhdet_num!F43)</f>
        <v>927.0707460512233</v>
      </c>
      <c r="G48" s="98">
        <f>IF(RES_hhdet_fec!G48=0,0,RES_hhdet_fec!G48*1000*11630/RES_hhdet_num!G43)</f>
        <v>925.51951378776414</v>
      </c>
      <c r="H48" s="98">
        <f>IF(RES_hhdet_fec!H48=0,0,RES_hhdet_fec!H48*1000*11630/RES_hhdet_num!H43)</f>
        <v>1141.9638957561704</v>
      </c>
      <c r="I48" s="98">
        <f>IF(RES_hhdet_fec!I48=0,0,RES_hhdet_fec!I48*1000*11630/RES_hhdet_num!I43)</f>
        <v>1436.4934365187901</v>
      </c>
      <c r="J48" s="98">
        <f>IF(RES_hhdet_fec!J48=0,0,RES_hhdet_fec!J48*1000*11630/RES_hhdet_num!J43)</f>
        <v>1533.0173365474379</v>
      </c>
      <c r="K48" s="98">
        <f>IF(RES_hhdet_fec!K48=0,0,RES_hhdet_fec!K48*1000*11630/RES_hhdet_num!K43)</f>
        <v>1492.7857942368689</v>
      </c>
      <c r="L48" s="98">
        <f>IF(RES_hhdet_fec!L48=0,0,RES_hhdet_fec!L48*1000*11630/RES_hhdet_num!L43)</f>
        <v>1562.9225467884476</v>
      </c>
      <c r="M48" s="98">
        <f>IF(RES_hhdet_fec!M48=0,0,RES_hhdet_fec!M48*1000*11630/RES_hhdet_num!M43)</f>
        <v>1327.8532042013842</v>
      </c>
      <c r="N48" s="98">
        <f>IF(RES_hhdet_fec!N48=0,0,RES_hhdet_fec!N48*1000*11630/RES_hhdet_num!N43)</f>
        <v>1570.3444243811634</v>
      </c>
      <c r="O48" s="98">
        <f>IF(RES_hhdet_fec!O48=0,0,RES_hhdet_fec!O48*1000*11630/RES_hhdet_num!O43)</f>
        <v>1284.0575924449824</v>
      </c>
      <c r="P48" s="98">
        <f>IF(RES_hhdet_fec!P48=0,0,RES_hhdet_fec!P48*1000*11630/RES_hhdet_num!P43)</f>
        <v>1111.3864499383203</v>
      </c>
      <c r="Q48" s="98">
        <f>IF(RES_hhdet_fec!Q48=0,0,RES_hhdet_fec!Q48*1000*11630/RES_hhdet_num!Q43)</f>
        <v>1163.1586823014734</v>
      </c>
      <c r="R48" s="98">
        <f>IF(RES_hhdet_fec!R48=0,0,RES_hhdet_fec!R48*1000*11630/RES_hhdet_num!R43)</f>
        <v>1272.5337665853049</v>
      </c>
      <c r="S48" s="98">
        <f>IF(RES_hhdet_fec!S48=0,0,RES_hhdet_fec!S48*1000*11630/RES_hhdet_num!S43)</f>
        <v>1164.9217386207654</v>
      </c>
      <c r="T48" s="98">
        <f>IF(RES_hhdet_fec!T48=0,0,RES_hhdet_fec!T48*1000*11630/RES_hhdet_num!T43)</f>
        <v>1261.667333799797</v>
      </c>
      <c r="U48" s="98">
        <f>IF(RES_hhdet_fec!U48=0,0,RES_hhdet_fec!U48*1000*11630/RES_hhdet_num!U43)</f>
        <v>1177.4667192127049</v>
      </c>
      <c r="V48" s="98">
        <f>IF(RES_hhdet_fec!V48=0,0,RES_hhdet_fec!V48*1000*11630/RES_hhdet_num!V43)</f>
        <v>1126.8108373943419</v>
      </c>
      <c r="W48" s="98">
        <f>IF(RES_hhdet_fec!W48=0,0,RES_hhdet_fec!W48*1000*11630/RES_hhdet_num!W43)</f>
        <v>1121.5530888413546</v>
      </c>
      <c r="DA48" s="63" t="s">
        <v>2286</v>
      </c>
    </row>
    <row r="49" spans="1:105" ht="12" customHeight="1" x14ac:dyDescent="0.25">
      <c r="A49" s="121" t="s">
        <v>55</v>
      </c>
      <c r="B49" s="122">
        <v>2411.0812649298914</v>
      </c>
      <c r="C49" s="122">
        <v>2214.8306041093115</v>
      </c>
      <c r="D49" s="122">
        <v>2511.6370656867757</v>
      </c>
      <c r="E49" s="122">
        <v>2787.7151034292519</v>
      </c>
      <c r="F49" s="122">
        <v>2884.66085453902</v>
      </c>
      <c r="G49" s="122">
        <v>3220.7476253656396</v>
      </c>
      <c r="H49" s="122">
        <v>3184.1109447436556</v>
      </c>
      <c r="I49" s="122">
        <v>3463.0443625979656</v>
      </c>
      <c r="J49" s="122">
        <v>3310.06234251864</v>
      </c>
      <c r="K49" s="122">
        <v>3302.9931623976008</v>
      </c>
      <c r="L49" s="122">
        <v>3214.4371062525815</v>
      </c>
      <c r="M49" s="122">
        <v>3222.0953267320206</v>
      </c>
      <c r="N49" s="122">
        <v>2919.5166610993078</v>
      </c>
      <c r="O49" s="122">
        <v>2506.6269364613477</v>
      </c>
      <c r="P49" s="122">
        <v>2483.5009467836617</v>
      </c>
      <c r="Q49" s="122">
        <v>2660.4243311835589</v>
      </c>
      <c r="R49" s="122">
        <v>2801.328823062524</v>
      </c>
      <c r="S49" s="122">
        <v>3019.1083468336819</v>
      </c>
      <c r="T49" s="122">
        <v>2902.5728674857414</v>
      </c>
      <c r="U49" s="122">
        <v>3003.7664175897226</v>
      </c>
      <c r="V49" s="122">
        <v>3051.0782364482779</v>
      </c>
      <c r="W49" s="122">
        <v>2930.9818448966676</v>
      </c>
      <c r="DA49" s="130" t="s">
        <v>2287</v>
      </c>
    </row>
    <row r="50" spans="1:105" ht="12" customHeight="1" x14ac:dyDescent="0.25">
      <c r="A50" s="97" t="s">
        <v>138</v>
      </c>
      <c r="B50" s="98">
        <v>4828.2860783284041</v>
      </c>
      <c r="C50" s="98">
        <v>4454.265418652305</v>
      </c>
      <c r="D50" s="98">
        <v>4819.9427070007068</v>
      </c>
      <c r="E50" s="98">
        <v>5234.2075603963913</v>
      </c>
      <c r="F50" s="98">
        <v>5233.5249658426019</v>
      </c>
      <c r="G50" s="98">
        <v>5367.6533921902956</v>
      </c>
      <c r="H50" s="98">
        <v>6036.1234879662634</v>
      </c>
      <c r="I50" s="98">
        <v>6424.7557721679459</v>
      </c>
      <c r="J50" s="98">
        <v>6163.1851195907539</v>
      </c>
      <c r="K50" s="98">
        <v>6131.0128430379837</v>
      </c>
      <c r="L50" s="98">
        <v>5991.5269060295768</v>
      </c>
      <c r="M50" s="98">
        <v>5672.8985574996941</v>
      </c>
      <c r="N50" s="98">
        <v>5281.6579266798472</v>
      </c>
      <c r="O50" s="98">
        <v>5623.8137965867363</v>
      </c>
      <c r="P50" s="98">
        <v>6063.2387496444007</v>
      </c>
      <c r="Q50" s="98">
        <v>5515.2807604543332</v>
      </c>
      <c r="R50" s="98">
        <v>5249.4729316726189</v>
      </c>
      <c r="S50" s="98">
        <v>5151.18290940104</v>
      </c>
      <c r="T50" s="98">
        <v>4521.9374594142</v>
      </c>
      <c r="U50" s="98">
        <v>5755.919815324829</v>
      </c>
      <c r="V50" s="98">
        <v>5495.8309260616961</v>
      </c>
      <c r="W50" s="98">
        <v>4529.8607197256924</v>
      </c>
      <c r="DA50" s="63" t="s">
        <v>2288</v>
      </c>
    </row>
    <row r="51" spans="1:105" ht="12" customHeight="1" x14ac:dyDescent="0.25">
      <c r="A51" s="97" t="s">
        <v>137</v>
      </c>
      <c r="B51" s="98">
        <v>2393.7399424654041</v>
      </c>
      <c r="C51" s="98">
        <v>2172.0019722905754</v>
      </c>
      <c r="D51" s="98">
        <v>2665.0340306411231</v>
      </c>
      <c r="E51" s="98">
        <v>3080.8256869352695</v>
      </c>
      <c r="F51" s="98">
        <v>3005.5565602149677</v>
      </c>
      <c r="G51" s="98">
        <v>3241.8482486491566</v>
      </c>
      <c r="H51" s="98">
        <v>3482.2293450288371</v>
      </c>
      <c r="I51" s="98">
        <v>3521.7816711369628</v>
      </c>
      <c r="J51" s="98">
        <v>3358.4877301317511</v>
      </c>
      <c r="K51" s="98">
        <v>3352.2189650727942</v>
      </c>
      <c r="L51" s="98">
        <v>3206.1219819694306</v>
      </c>
      <c r="M51" s="98">
        <v>3049.0683686520238</v>
      </c>
      <c r="N51" s="98">
        <v>2716.0139370260463</v>
      </c>
      <c r="O51" s="98">
        <v>2823.1181916152036</v>
      </c>
      <c r="P51" s="98">
        <v>2899.258416424098</v>
      </c>
      <c r="Q51" s="98">
        <v>3069.3532345983335</v>
      </c>
      <c r="R51" s="98">
        <v>3119.1421831911234</v>
      </c>
      <c r="S51" s="98">
        <v>3354.5362160823779</v>
      </c>
      <c r="T51" s="98">
        <v>2805.5389846123817</v>
      </c>
      <c r="U51" s="98">
        <v>3400.7425135472004</v>
      </c>
      <c r="V51" s="98">
        <v>3393.6768668847635</v>
      </c>
      <c r="W51" s="98">
        <v>2757.9381183315018</v>
      </c>
      <c r="DA51" s="63" t="s">
        <v>2289</v>
      </c>
    </row>
    <row r="52" spans="1:105" ht="12" customHeight="1" x14ac:dyDescent="0.25">
      <c r="A52" s="100" t="s">
        <v>216</v>
      </c>
      <c r="B52" s="101">
        <v>688.48169245393365</v>
      </c>
      <c r="C52" s="101">
        <v>567.90471823881069</v>
      </c>
      <c r="D52" s="101">
        <v>1141.7410767865081</v>
      </c>
      <c r="E52" s="101">
        <v>1546.942235103864</v>
      </c>
      <c r="F52" s="101">
        <v>1404.5034749265403</v>
      </c>
      <c r="G52" s="101">
        <v>1693.3911970175907</v>
      </c>
      <c r="H52" s="101">
        <v>1596.4905196142415</v>
      </c>
      <c r="I52" s="101">
        <v>1372.6923200881947</v>
      </c>
      <c r="J52" s="101">
        <v>1258.8031983048609</v>
      </c>
      <c r="K52" s="101">
        <v>1251.7116616458977</v>
      </c>
      <c r="L52" s="101">
        <v>1077.7589340927764</v>
      </c>
      <c r="M52" s="101">
        <v>999.32494375083081</v>
      </c>
      <c r="N52" s="101">
        <v>643.75197478558653</v>
      </c>
      <c r="O52" s="101">
        <v>470.86088718580032</v>
      </c>
      <c r="P52" s="101">
        <v>56.828352610352688</v>
      </c>
      <c r="Q52" s="101">
        <v>966.00321477651107</v>
      </c>
      <c r="R52" s="101">
        <v>1229.0194085823769</v>
      </c>
      <c r="S52" s="101">
        <v>1660.1507196256628</v>
      </c>
      <c r="T52" s="101">
        <v>1005.5856460308969</v>
      </c>
      <c r="U52" s="101">
        <v>740.75127266578636</v>
      </c>
      <c r="V52" s="101">
        <v>859.21584532640759</v>
      </c>
      <c r="W52" s="101">
        <v>524.61723656795414</v>
      </c>
      <c r="DA52" s="131" t="s">
        <v>2290</v>
      </c>
    </row>
    <row r="53" spans="1:105" ht="12" customHeight="1" x14ac:dyDescent="0.25">
      <c r="A53" s="103" t="s">
        <v>52</v>
      </c>
      <c r="B53" s="104">
        <v>1705.2582500114706</v>
      </c>
      <c r="C53" s="104">
        <v>1604.097254051765</v>
      </c>
      <c r="D53" s="104">
        <v>1523.2929538546155</v>
      </c>
      <c r="E53" s="104">
        <v>1533.8834518314052</v>
      </c>
      <c r="F53" s="104">
        <v>1601.0530852884274</v>
      </c>
      <c r="G53" s="104">
        <v>1548.4570516315659</v>
      </c>
      <c r="H53" s="104">
        <v>1885.7388254145956</v>
      </c>
      <c r="I53" s="104">
        <v>2149.0893510487685</v>
      </c>
      <c r="J53" s="104">
        <v>2099.6845318268906</v>
      </c>
      <c r="K53" s="104">
        <v>2100.5073034268962</v>
      </c>
      <c r="L53" s="104">
        <v>2128.363047876654</v>
      </c>
      <c r="M53" s="104">
        <v>2049.7434249011935</v>
      </c>
      <c r="N53" s="104">
        <v>2072.26196224046</v>
      </c>
      <c r="O53" s="104">
        <v>2352.2573044294031</v>
      </c>
      <c r="P53" s="104">
        <v>2842.4300638137456</v>
      </c>
      <c r="Q53" s="104">
        <v>2103.3500198218221</v>
      </c>
      <c r="R53" s="104">
        <v>1890.1227746087466</v>
      </c>
      <c r="S53" s="104">
        <v>1694.3854964567147</v>
      </c>
      <c r="T53" s="104">
        <v>1799.9533385814846</v>
      </c>
      <c r="U53" s="104">
        <v>2659.9912408814139</v>
      </c>
      <c r="V53" s="104">
        <v>2534.4610215583552</v>
      </c>
      <c r="W53" s="104">
        <v>2233.3208817635477</v>
      </c>
      <c r="DA53" s="132" t="s">
        <v>2291</v>
      </c>
    </row>
    <row r="54" spans="1:105" ht="12" customHeight="1" x14ac:dyDescent="0.25">
      <c r="A54" s="106" t="s">
        <v>122</v>
      </c>
      <c r="B54" s="101">
        <v>4256.6048732228201</v>
      </c>
      <c r="C54" s="101">
        <v>3910.1792348120102</v>
      </c>
      <c r="D54" s="101">
        <v>4192.1386735575388</v>
      </c>
      <c r="E54" s="101">
        <v>4459.6859416830484</v>
      </c>
      <c r="F54" s="101">
        <v>4674.5049983707086</v>
      </c>
      <c r="G54" s="101">
        <v>5040.66239823457</v>
      </c>
      <c r="H54" s="101">
        <v>4930.1055378557212</v>
      </c>
      <c r="I54" s="101">
        <v>5566.9940786404213</v>
      </c>
      <c r="J54" s="101">
        <v>5367.9237150683248</v>
      </c>
      <c r="K54" s="101">
        <v>5334.1779314826554</v>
      </c>
      <c r="L54" s="101">
        <v>5302.5566994364954</v>
      </c>
      <c r="M54" s="101">
        <v>5334.0067881733194</v>
      </c>
      <c r="N54" s="101">
        <v>5038.4020461955042</v>
      </c>
      <c r="O54" s="101">
        <v>4297.313728748225</v>
      </c>
      <c r="P54" s="101">
        <v>4266.9524287806898</v>
      </c>
      <c r="Q54" s="101">
        <v>4413.0295772089185</v>
      </c>
      <c r="R54" s="101">
        <v>4564.2897555872678</v>
      </c>
      <c r="S54" s="101">
        <v>4789.0740613682938</v>
      </c>
      <c r="T54" s="101">
        <v>4663.7294932679461</v>
      </c>
      <c r="U54" s="101">
        <v>4548.6951598150663</v>
      </c>
      <c r="V54" s="101">
        <v>4597.3107386416305</v>
      </c>
      <c r="W54" s="101">
        <v>4283.2206191606501</v>
      </c>
      <c r="DA54" s="131" t="s">
        <v>2292</v>
      </c>
    </row>
    <row r="55" spans="1:105" ht="12" customHeight="1" x14ac:dyDescent="0.25">
      <c r="A55" s="107" t="s">
        <v>121</v>
      </c>
      <c r="B55" s="104">
        <v>2300.8266249182484</v>
      </c>
      <c r="C55" s="104">
        <v>2114.3640041482095</v>
      </c>
      <c r="D55" s="104">
        <v>2408.5803736232019</v>
      </c>
      <c r="E55" s="104">
        <v>2680.3444782885922</v>
      </c>
      <c r="F55" s="104">
        <v>2782.2075977778704</v>
      </c>
      <c r="G55" s="104">
        <v>3126.5136334259023</v>
      </c>
      <c r="H55" s="104">
        <v>3051.139958379295</v>
      </c>
      <c r="I55" s="104">
        <v>3324.0757619688793</v>
      </c>
      <c r="J55" s="104">
        <v>3181.3912118393273</v>
      </c>
      <c r="K55" s="104">
        <v>3175.8149760436418</v>
      </c>
      <c r="L55" s="104">
        <v>3089.7429867856545</v>
      </c>
      <c r="M55" s="104">
        <v>3107.7214540913437</v>
      </c>
      <c r="N55" s="104">
        <v>2803.2976126970357</v>
      </c>
      <c r="O55" s="104">
        <v>2336.4763091380096</v>
      </c>
      <c r="P55" s="104">
        <v>2275.1942238074002</v>
      </c>
      <c r="Q55" s="104">
        <v>2464.8469484080651</v>
      </c>
      <c r="R55" s="104">
        <v>2610.5144315894167</v>
      </c>
      <c r="S55" s="104">
        <v>2833.1527583816251</v>
      </c>
      <c r="T55" s="104">
        <v>2719.7597743298707</v>
      </c>
      <c r="U55" s="104">
        <v>2652.2308827355869</v>
      </c>
      <c r="V55" s="104">
        <v>2720.848512382172</v>
      </c>
      <c r="W55" s="104">
        <v>2717.5385444309018</v>
      </c>
      <c r="DA55" s="132" t="s">
        <v>2293</v>
      </c>
    </row>
    <row r="56" spans="1:105" ht="12" customHeight="1" x14ac:dyDescent="0.25">
      <c r="A56" s="108" t="s">
        <v>53</v>
      </c>
      <c r="B56" s="98">
        <v>603.26811242857798</v>
      </c>
      <c r="C56" s="98">
        <v>506.85773758825883</v>
      </c>
      <c r="D56" s="98">
        <v>807.16582020652095</v>
      </c>
      <c r="E56" s="98">
        <v>1080.3927849772786</v>
      </c>
      <c r="F56" s="98">
        <v>1077.6508917006001</v>
      </c>
      <c r="G56" s="98">
        <v>1399.4514566857786</v>
      </c>
      <c r="H56" s="98">
        <v>1258.5904921873569</v>
      </c>
      <c r="I56" s="98">
        <v>1175.8205872642775</v>
      </c>
      <c r="J56" s="98">
        <v>1087.4654051079087</v>
      </c>
      <c r="K56" s="98">
        <v>1083.611213006933</v>
      </c>
      <c r="L56" s="98">
        <v>953.51910584266977</v>
      </c>
      <c r="M56" s="98">
        <v>968.11755794532257</v>
      </c>
      <c r="N56" s="98">
        <v>657.41269985632664</v>
      </c>
      <c r="O56" s="98">
        <v>149.09927192598053</v>
      </c>
      <c r="P56" s="98">
        <v>57.06013343548144</v>
      </c>
      <c r="Q56" s="98">
        <v>189.93840866483657</v>
      </c>
      <c r="R56" s="98">
        <v>287.87520894794147</v>
      </c>
      <c r="S56" s="98">
        <v>495.41073099954588</v>
      </c>
      <c r="T56" s="98">
        <v>375.91668204003207</v>
      </c>
      <c r="U56" s="98">
        <v>294.76769415017156</v>
      </c>
      <c r="V56" s="98">
        <v>367.34662756444885</v>
      </c>
      <c r="W56" s="98">
        <v>376.84087617654671</v>
      </c>
      <c r="DA56" s="63" t="s">
        <v>2294</v>
      </c>
    </row>
    <row r="57" spans="1:105" ht="12" customHeight="1" x14ac:dyDescent="0.25">
      <c r="A57" s="108" t="s">
        <v>52</v>
      </c>
      <c r="B57" s="98">
        <v>1697.5585124896702</v>
      </c>
      <c r="C57" s="98">
        <v>1607.5062665599507</v>
      </c>
      <c r="D57" s="98">
        <v>1601.414553416681</v>
      </c>
      <c r="E57" s="98">
        <v>1599.9516933113139</v>
      </c>
      <c r="F57" s="98">
        <v>1704.5567060772701</v>
      </c>
      <c r="G57" s="98">
        <v>1727.0621767401235</v>
      </c>
      <c r="H57" s="98">
        <v>1792.5494661919374</v>
      </c>
      <c r="I57" s="98">
        <v>2148.2551747046027</v>
      </c>
      <c r="J57" s="98">
        <v>2093.925806731419</v>
      </c>
      <c r="K57" s="98">
        <v>2092.203763036709</v>
      </c>
      <c r="L57" s="98">
        <v>2136.2238809429846</v>
      </c>
      <c r="M57" s="98">
        <v>2139.6038961460213</v>
      </c>
      <c r="N57" s="98">
        <v>2145.8849128407087</v>
      </c>
      <c r="O57" s="98">
        <v>2187.3770372120289</v>
      </c>
      <c r="P57" s="98">
        <v>2218.1340903719188</v>
      </c>
      <c r="Q57" s="98">
        <v>2274.9085397432286</v>
      </c>
      <c r="R57" s="98">
        <v>2322.639222641475</v>
      </c>
      <c r="S57" s="98">
        <v>2337.742027382079</v>
      </c>
      <c r="T57" s="98">
        <v>2343.8430922898383</v>
      </c>
      <c r="U57" s="98">
        <v>2357.4631885854155</v>
      </c>
      <c r="V57" s="98">
        <v>2353.5018848177233</v>
      </c>
      <c r="W57" s="98">
        <v>2340.6976682543545</v>
      </c>
      <c r="DA57" s="63" t="s">
        <v>2295</v>
      </c>
    </row>
    <row r="58" spans="1:105" ht="12" customHeight="1" x14ac:dyDescent="0.25">
      <c r="A58" s="121" t="s">
        <v>54</v>
      </c>
      <c r="B58" s="122">
        <v>1134.4820121337762</v>
      </c>
      <c r="C58" s="122">
        <v>1181.419968462433</v>
      </c>
      <c r="D58" s="122">
        <v>1186.1825826322995</v>
      </c>
      <c r="E58" s="122">
        <v>1198.2269015795812</v>
      </c>
      <c r="F58" s="122">
        <v>1224.6809722565458</v>
      </c>
      <c r="G58" s="122">
        <v>1172.0991829510403</v>
      </c>
      <c r="H58" s="122">
        <v>1070.6975470874384</v>
      </c>
      <c r="I58" s="122">
        <v>1049.927649919076</v>
      </c>
      <c r="J58" s="122">
        <v>962.04146659095841</v>
      </c>
      <c r="K58" s="122">
        <v>960.95478362706888</v>
      </c>
      <c r="L58" s="122">
        <v>930.56200510208691</v>
      </c>
      <c r="M58" s="122">
        <v>980.11760324998352</v>
      </c>
      <c r="N58" s="122">
        <v>871.92237753002564</v>
      </c>
      <c r="O58" s="122">
        <v>890.20437293859186</v>
      </c>
      <c r="P58" s="122">
        <v>956.00466278693648</v>
      </c>
      <c r="Q58" s="122">
        <v>938.42799063900179</v>
      </c>
      <c r="R58" s="122">
        <v>934.0257126147053</v>
      </c>
      <c r="S58" s="122">
        <v>976.38371540884634</v>
      </c>
      <c r="T58" s="122">
        <v>923.58792181551973</v>
      </c>
      <c r="U58" s="122">
        <v>1048.6780680132322</v>
      </c>
      <c r="V58" s="122">
        <v>1049.602025331586</v>
      </c>
      <c r="W58" s="122">
        <v>1029.3459652045588</v>
      </c>
      <c r="DA58" s="130" t="s">
        <v>2296</v>
      </c>
    </row>
    <row r="59" spans="1:105" ht="12" customHeight="1" x14ac:dyDescent="0.25">
      <c r="A59" s="97" t="s">
        <v>50</v>
      </c>
      <c r="B59" s="98">
        <v>1244.5646479820562</v>
      </c>
      <c r="C59" s="98">
        <v>1264.6566586418944</v>
      </c>
      <c r="D59" s="98">
        <v>1268.3417623449006</v>
      </c>
      <c r="E59" s="98">
        <v>1318.9631828529673</v>
      </c>
      <c r="F59" s="98">
        <v>1346.2651151294558</v>
      </c>
      <c r="G59" s="98">
        <v>1291.3315704417712</v>
      </c>
      <c r="H59" s="98">
        <v>1158.5764037910226</v>
      </c>
      <c r="I59" s="98">
        <v>1171.0993393252295</v>
      </c>
      <c r="J59" s="98">
        <v>1060.5879846200937</v>
      </c>
      <c r="K59" s="98">
        <v>1045.449187386721</v>
      </c>
      <c r="L59" s="98">
        <v>1019.6499556199429</v>
      </c>
      <c r="M59" s="98">
        <v>1045.9704697149959</v>
      </c>
      <c r="N59" s="98">
        <v>993.83632720353637</v>
      </c>
      <c r="O59" s="98">
        <v>998.23038890600822</v>
      </c>
      <c r="P59" s="98">
        <v>1013.8695762411965</v>
      </c>
      <c r="Q59" s="98">
        <v>1057.6776574364847</v>
      </c>
      <c r="R59" s="98">
        <v>1066.8039089930808</v>
      </c>
      <c r="S59" s="98">
        <v>1084.2576380467378</v>
      </c>
      <c r="T59" s="98">
        <v>1106.093085387442</v>
      </c>
      <c r="U59" s="98">
        <v>1204.1195106720968</v>
      </c>
      <c r="V59" s="98">
        <v>1141.0435367307509</v>
      </c>
      <c r="W59" s="98">
        <v>1221.859009800487</v>
      </c>
      <c r="DA59" s="63" t="s">
        <v>2297</v>
      </c>
    </row>
    <row r="60" spans="1:105" ht="12" customHeight="1" x14ac:dyDescent="0.25">
      <c r="A60" s="109" t="s">
        <v>120</v>
      </c>
      <c r="B60" s="33">
        <v>858.25254637094258</v>
      </c>
      <c r="C60" s="33">
        <v>998.08158214584489</v>
      </c>
      <c r="D60" s="33">
        <v>1020.1841892914656</v>
      </c>
      <c r="E60" s="33">
        <v>968.69417759425448</v>
      </c>
      <c r="F60" s="33">
        <v>1010.787294895605</v>
      </c>
      <c r="G60" s="33">
        <v>972.32958884231152</v>
      </c>
      <c r="H60" s="33">
        <v>922.75350554516456</v>
      </c>
      <c r="I60" s="33">
        <v>841.21824554155296</v>
      </c>
      <c r="J60" s="33">
        <v>783.83111159403711</v>
      </c>
      <c r="K60" s="33">
        <v>811.57705314007478</v>
      </c>
      <c r="L60" s="33">
        <v>773.67417590172226</v>
      </c>
      <c r="M60" s="33">
        <v>863.66449116599915</v>
      </c>
      <c r="N60" s="33">
        <v>649.775263692301</v>
      </c>
      <c r="O60" s="33">
        <v>708.01470754894922</v>
      </c>
      <c r="P60" s="33">
        <v>868.74681497105507</v>
      </c>
      <c r="Q60" s="33">
        <v>768.59575952028035</v>
      </c>
      <c r="R60" s="33">
        <v>753.70277163245009</v>
      </c>
      <c r="S60" s="33">
        <v>834.88613167755682</v>
      </c>
      <c r="T60" s="33">
        <v>699.30384712106707</v>
      </c>
      <c r="U60" s="33">
        <v>863.71355593334317</v>
      </c>
      <c r="V60" s="33">
        <v>948.44908422108767</v>
      </c>
      <c r="W60" s="33">
        <v>835.3650963621667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2300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2301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</v>
      </c>
      <c r="C67" s="98">
        <f>IF(RES_hhdet_fec!C67=0,0,RES_hhdet_fec!C67*1000*11630/RES_hhdet_num!C62)</f>
        <v>0</v>
      </c>
      <c r="D67" s="98">
        <f>IF(RES_hhdet_fec!D67=0,0,RES_hhdet_fec!D67*1000*11630/RES_hhdet_num!D62)</f>
        <v>0</v>
      </c>
      <c r="E67" s="98">
        <f>IF(RES_hhdet_fec!E67=0,0,RES_hhdet_fec!E67*1000*11630/RES_hhdet_num!E62)</f>
        <v>0</v>
      </c>
      <c r="F67" s="98">
        <f>IF(RES_hhdet_fec!F67=0,0,RES_hhdet_fec!F67*1000*11630/RES_hhdet_num!F62)</f>
        <v>0</v>
      </c>
      <c r="G67" s="98">
        <f>IF(RES_hhdet_fec!G67=0,0,RES_hhdet_fec!G67*1000*11630/RES_hhdet_num!G62)</f>
        <v>0</v>
      </c>
      <c r="H67" s="98">
        <f>IF(RES_hhdet_fec!H67=0,0,RES_hhdet_fec!H67*1000*11630/RES_hhdet_num!H62)</f>
        <v>0</v>
      </c>
      <c r="I67" s="98">
        <f>IF(RES_hhdet_fec!I67=0,0,RES_hhdet_fec!I67*1000*11630/RES_hhdet_num!I62)</f>
        <v>0</v>
      </c>
      <c r="J67" s="98">
        <f>IF(RES_hhdet_fec!J67=0,0,RES_hhdet_fec!J67*1000*11630/RES_hhdet_num!J62)</f>
        <v>0</v>
      </c>
      <c r="K67" s="98">
        <f>IF(RES_hhdet_fec!K67=0,0,RES_hhdet_fec!K67*1000*11630/RES_hhdet_num!K62)</f>
        <v>0</v>
      </c>
      <c r="L67" s="98">
        <f>IF(RES_hhdet_fec!L67=0,0,RES_hhdet_fec!L67*1000*11630/RES_hhdet_num!L62)</f>
        <v>0</v>
      </c>
      <c r="M67" s="98">
        <f>IF(RES_hhdet_fec!M67=0,0,RES_hhdet_fec!M67*1000*11630/RES_hhdet_num!M62)</f>
        <v>0</v>
      </c>
      <c r="N67" s="98">
        <f>IF(RES_hhdet_fec!N67=0,0,RES_hhdet_fec!N67*1000*11630/RES_hhdet_num!N62)</f>
        <v>0</v>
      </c>
      <c r="O67" s="98">
        <f>IF(RES_hhdet_fec!O67=0,0,RES_hhdet_fec!O67*1000*11630/RES_hhdet_num!O62)</f>
        <v>0</v>
      </c>
      <c r="P67" s="98">
        <f>IF(RES_hhdet_fec!P67=0,0,RES_hhdet_fec!P67*1000*11630/RES_hhdet_num!P62)</f>
        <v>0</v>
      </c>
      <c r="Q67" s="98">
        <f>IF(RES_hhdet_fec!Q67=0,0,RES_hhdet_fec!Q67*1000*11630/RES_hhdet_num!Q62)</f>
        <v>0</v>
      </c>
      <c r="R67" s="98">
        <f>IF(RES_hhdet_fec!R67=0,0,RES_hhdet_fec!R67*1000*11630/RES_hhdet_num!R62)</f>
        <v>0</v>
      </c>
      <c r="S67" s="98">
        <f>IF(RES_hhdet_fec!S67=0,0,RES_hhdet_fec!S67*1000*11630/RES_hhdet_num!S62)</f>
        <v>0</v>
      </c>
      <c r="T67" s="98">
        <f>IF(RES_hhdet_fec!T67=0,0,RES_hhdet_fec!T67*1000*11630/RES_hhdet_num!T62)</f>
        <v>0</v>
      </c>
      <c r="U67" s="98">
        <f>IF(RES_hhdet_fec!U67=0,0,RES_hhdet_fec!U67*1000*11630/RES_hhdet_num!U62)</f>
        <v>0</v>
      </c>
      <c r="V67" s="98">
        <f>IF(RES_hhdet_fec!V67=0,0,RES_hhdet_fec!V67*1000*11630/RES_hhdet_num!V62)</f>
        <v>0</v>
      </c>
      <c r="W67" s="98">
        <f>IF(RES_hhdet_fec!W67=0,0,RES_hhdet_fec!W67*1000*11630/RES_hhdet_num!W62)</f>
        <v>0</v>
      </c>
      <c r="DA67" s="63" t="s">
        <v>2304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2305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2309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2313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2314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2315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14292.472004435298</v>
      </c>
      <c r="C81" s="117">
        <f t="shared" si="28"/>
        <v>13534.576646615969</v>
      </c>
      <c r="D81" s="117">
        <f t="shared" si="28"/>
        <v>14172.392420602406</v>
      </c>
      <c r="E81" s="117">
        <f t="shared" si="28"/>
        <v>13183.548493096856</v>
      </c>
      <c r="F81" s="117">
        <f t="shared" si="28"/>
        <v>12312.418535355207</v>
      </c>
      <c r="G81" s="117">
        <f t="shared" si="28"/>
        <v>11978.194824432445</v>
      </c>
      <c r="H81" s="117">
        <f t="shared" si="28"/>
        <v>10811.207564704458</v>
      </c>
      <c r="I81" s="117">
        <f t="shared" si="28"/>
        <v>10649.331355585062</v>
      </c>
      <c r="J81" s="117">
        <f t="shared" si="28"/>
        <v>11012.203095619196</v>
      </c>
      <c r="K81" s="117">
        <f t="shared" si="28"/>
        <v>11620.340019944859</v>
      </c>
      <c r="L81" s="117">
        <f t="shared" si="28"/>
        <v>9436.3641646370306</v>
      </c>
      <c r="M81" s="117">
        <f t="shared" si="28"/>
        <v>9881.3248166022895</v>
      </c>
      <c r="N81" s="117">
        <f t="shared" si="28"/>
        <v>9998.6827550019989</v>
      </c>
      <c r="O81" s="117">
        <f t="shared" si="28"/>
        <v>8405.1654682074623</v>
      </c>
      <c r="P81" s="117">
        <f t="shared" si="28"/>
        <v>7282.5426936016029</v>
      </c>
      <c r="Q81" s="117">
        <f t="shared" si="28"/>
        <v>8718.3314662494922</v>
      </c>
      <c r="R81" s="117">
        <f t="shared" ref="R81:V81" si="29">R82+R85+R87+R100</f>
        <v>8899.3239521557189</v>
      </c>
      <c r="S81" s="117">
        <f t="shared" si="29"/>
        <v>9433.3231454870038</v>
      </c>
      <c r="T81" s="117">
        <f t="shared" si="29"/>
        <v>9443.3983803383981</v>
      </c>
      <c r="U81" s="117">
        <f t="shared" si="29"/>
        <v>9745.1977245301878</v>
      </c>
      <c r="V81" s="117">
        <f t="shared" si="29"/>
        <v>10137.842594430196</v>
      </c>
      <c r="W81" s="117">
        <f t="shared" ref="W81" si="30">W82+W85+W87+W100</f>
        <v>9706.7756924338446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9458.4179832254449</v>
      </c>
      <c r="C82" s="122">
        <f t="shared" si="31"/>
        <v>9068.7414714242514</v>
      </c>
      <c r="D82" s="122">
        <f t="shared" si="31"/>
        <v>9540.2417724715106</v>
      </c>
      <c r="E82" s="122">
        <f t="shared" si="31"/>
        <v>8147.2888545160213</v>
      </c>
      <c r="F82" s="122">
        <f t="shared" si="31"/>
        <v>7265.5420649728958</v>
      </c>
      <c r="G82" s="122">
        <f t="shared" si="31"/>
        <v>6591.6695328156966</v>
      </c>
      <c r="H82" s="122">
        <f t="shared" si="31"/>
        <v>5361.348764513943</v>
      </c>
      <c r="I82" s="122">
        <f t="shared" si="31"/>
        <v>4719.3254419148598</v>
      </c>
      <c r="J82" s="122">
        <f t="shared" si="31"/>
        <v>5227.1709232968878</v>
      </c>
      <c r="K82" s="122">
        <f t="shared" si="31"/>
        <v>5931.5664522178731</v>
      </c>
      <c r="L82" s="122">
        <f t="shared" si="31"/>
        <v>3750.7507649690765</v>
      </c>
      <c r="M82" s="122">
        <f t="shared" si="31"/>
        <v>4381.4675388159321</v>
      </c>
      <c r="N82" s="122">
        <f t="shared" si="31"/>
        <v>4629.7951507821044</v>
      </c>
      <c r="O82" s="122">
        <f t="shared" si="31"/>
        <v>3744.4472321150856</v>
      </c>
      <c r="P82" s="122">
        <f t="shared" si="31"/>
        <v>2775.9857285592871</v>
      </c>
      <c r="Q82" s="122">
        <f t="shared" si="31"/>
        <v>4151.0150715657446</v>
      </c>
      <c r="R82" s="122">
        <f t="shared" ref="R82:V82" si="32">SUM(R83:R84)</f>
        <v>4133.6424449056494</v>
      </c>
      <c r="S82" s="122">
        <f t="shared" si="32"/>
        <v>4523.3507702514707</v>
      </c>
      <c r="T82" s="122">
        <f t="shared" si="32"/>
        <v>4590.0495287145031</v>
      </c>
      <c r="U82" s="122">
        <f t="shared" si="32"/>
        <v>4798.943125759517</v>
      </c>
      <c r="V82" s="122">
        <f t="shared" si="32"/>
        <v>5118.6824847667931</v>
      </c>
      <c r="W82" s="122">
        <f t="shared" ref="W82" si="33">SUM(W83:W84)</f>
        <v>4676.9452359032721</v>
      </c>
      <c r="DA82" s="130" t="s">
        <v>2318</v>
      </c>
    </row>
    <row r="83" spans="1:105" ht="12" customHeight="1" x14ac:dyDescent="0.25">
      <c r="A83" s="97" t="s">
        <v>204</v>
      </c>
      <c r="B83" s="98">
        <v>9447.2095645651389</v>
      </c>
      <c r="C83" s="98">
        <v>9055.7078873896171</v>
      </c>
      <c r="D83" s="98">
        <v>9524.9310410045291</v>
      </c>
      <c r="E83" s="98">
        <v>8134.4534452398448</v>
      </c>
      <c r="F83" s="98">
        <v>7252.4697799095675</v>
      </c>
      <c r="G83" s="98">
        <v>6579.4123882224585</v>
      </c>
      <c r="H83" s="98">
        <v>5351.9407201008898</v>
      </c>
      <c r="I83" s="98">
        <v>4711.5855580046864</v>
      </c>
      <c r="J83" s="98">
        <v>5218.8745274613839</v>
      </c>
      <c r="K83" s="98">
        <v>5921.4310476490218</v>
      </c>
      <c r="L83" s="98">
        <v>3744.5392595994103</v>
      </c>
      <c r="M83" s="98">
        <v>4373.0601450733611</v>
      </c>
      <c r="N83" s="98">
        <v>4622.7933162942145</v>
      </c>
      <c r="O83" s="98">
        <v>3737.7334102225041</v>
      </c>
      <c r="P83" s="98">
        <v>2769.5596662335083</v>
      </c>
      <c r="Q83" s="98">
        <v>4142.1743951204926</v>
      </c>
      <c r="R83" s="98">
        <v>4124.7334210351455</v>
      </c>
      <c r="S83" s="98">
        <v>4512.3273421647464</v>
      </c>
      <c r="T83" s="98">
        <v>4579.9221392558566</v>
      </c>
      <c r="U83" s="98">
        <v>4788.2713298936005</v>
      </c>
      <c r="V83" s="98">
        <v>5107.1740088009674</v>
      </c>
      <c r="W83" s="98">
        <v>4666.2614442819176</v>
      </c>
      <c r="DA83" s="63" t="s">
        <v>2319</v>
      </c>
    </row>
    <row r="84" spans="1:105" ht="12" customHeight="1" x14ac:dyDescent="0.25">
      <c r="A84" s="97" t="s">
        <v>53</v>
      </c>
      <c r="B84" s="98">
        <v>11.208418660306723</v>
      </c>
      <c r="C84" s="98">
        <v>13.033584034634186</v>
      </c>
      <c r="D84" s="98">
        <v>15.310731466982169</v>
      </c>
      <c r="E84" s="98">
        <v>12.835409276176689</v>
      </c>
      <c r="F84" s="98">
        <v>13.072285063327872</v>
      </c>
      <c r="G84" s="98">
        <v>12.257144593238145</v>
      </c>
      <c r="H84" s="98">
        <v>9.4080444130532861</v>
      </c>
      <c r="I84" s="98">
        <v>7.739883910173317</v>
      </c>
      <c r="J84" s="98">
        <v>8.2963958355041285</v>
      </c>
      <c r="K84" s="98">
        <v>10.13540456885173</v>
      </c>
      <c r="L84" s="98">
        <v>6.2115053696663418</v>
      </c>
      <c r="M84" s="98">
        <v>8.4073937425709158</v>
      </c>
      <c r="N84" s="98">
        <v>7.0018344878898953</v>
      </c>
      <c r="O84" s="98">
        <v>6.7138218925816062</v>
      </c>
      <c r="P84" s="98">
        <v>6.4260623257788936</v>
      </c>
      <c r="Q84" s="98">
        <v>8.8406764452516828</v>
      </c>
      <c r="R84" s="98">
        <v>8.9090238705037645</v>
      </c>
      <c r="S84" s="98">
        <v>11.023428086724563</v>
      </c>
      <c r="T84" s="98">
        <v>10.127389458646539</v>
      </c>
      <c r="U84" s="98">
        <v>10.67179586591665</v>
      </c>
      <c r="V84" s="98">
        <v>11.508475965825802</v>
      </c>
      <c r="W84" s="98">
        <v>10.683791621354358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1215.36773178931</v>
      </c>
      <c r="C85" s="122">
        <f t="shared" si="34"/>
        <v>990.34723796670983</v>
      </c>
      <c r="D85" s="122">
        <f t="shared" si="34"/>
        <v>877.85004549939254</v>
      </c>
      <c r="E85" s="122">
        <f t="shared" si="34"/>
        <v>1026.347133583407</v>
      </c>
      <c r="F85" s="122">
        <f t="shared" si="34"/>
        <v>929.07919637685359</v>
      </c>
      <c r="G85" s="122">
        <f t="shared" si="34"/>
        <v>980.20972013353787</v>
      </c>
      <c r="H85" s="122">
        <f t="shared" si="34"/>
        <v>1198.5858137610762</v>
      </c>
      <c r="I85" s="122">
        <f t="shared" si="34"/>
        <v>1450.1718329360124</v>
      </c>
      <c r="J85" s="122">
        <f t="shared" si="34"/>
        <v>1521.9735825604837</v>
      </c>
      <c r="K85" s="122">
        <f t="shared" si="34"/>
        <v>1435.3219441979613</v>
      </c>
      <c r="L85" s="122">
        <f t="shared" si="34"/>
        <v>1561.8700143067917</v>
      </c>
      <c r="M85" s="122">
        <f t="shared" si="34"/>
        <v>1316.6964644978334</v>
      </c>
      <c r="N85" s="122">
        <f t="shared" si="34"/>
        <v>1598.2662670005889</v>
      </c>
      <c r="O85" s="122">
        <f t="shared" si="34"/>
        <v>1286.7243958023473</v>
      </c>
      <c r="P85" s="122">
        <f t="shared" si="34"/>
        <v>1093.7342556557505</v>
      </c>
      <c r="Q85" s="122">
        <f t="shared" si="34"/>
        <v>1030.6640803854691</v>
      </c>
      <c r="R85" s="122">
        <f t="shared" si="34"/>
        <v>1114.766818297086</v>
      </c>
      <c r="S85" s="122">
        <f t="shared" si="34"/>
        <v>1023.2814985244786</v>
      </c>
      <c r="T85" s="122">
        <f t="shared" si="34"/>
        <v>1138.4858377562111</v>
      </c>
      <c r="U85" s="122">
        <f t="shared" si="34"/>
        <v>1171.7433766997419</v>
      </c>
      <c r="V85" s="122">
        <f t="shared" si="34"/>
        <v>1186.7682596131444</v>
      </c>
      <c r="W85" s="122">
        <f t="shared" si="34"/>
        <v>1192.4906208843297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1215.36773178931</v>
      </c>
      <c r="C86" s="98">
        <f>IF(RES_hhdet_fec!C86=0,0,RES_hhdet_fec!C86*1000*11630/RES_hhdet_num!C81)</f>
        <v>990.34723796670983</v>
      </c>
      <c r="D86" s="98">
        <f>IF(RES_hhdet_fec!D86=0,0,RES_hhdet_fec!D86*1000*11630/RES_hhdet_num!D81)</f>
        <v>877.85004549939254</v>
      </c>
      <c r="E86" s="98">
        <f>IF(RES_hhdet_fec!E86=0,0,RES_hhdet_fec!E86*1000*11630/RES_hhdet_num!E81)</f>
        <v>1026.347133583407</v>
      </c>
      <c r="F86" s="98">
        <f>IF(RES_hhdet_fec!F86=0,0,RES_hhdet_fec!F86*1000*11630/RES_hhdet_num!F81)</f>
        <v>929.07919637685359</v>
      </c>
      <c r="G86" s="98">
        <f>IF(RES_hhdet_fec!G86=0,0,RES_hhdet_fec!G86*1000*11630/RES_hhdet_num!G81)</f>
        <v>980.20972013353787</v>
      </c>
      <c r="H86" s="98">
        <f>IF(RES_hhdet_fec!H86=0,0,RES_hhdet_fec!H86*1000*11630/RES_hhdet_num!H81)</f>
        <v>1198.5858137610762</v>
      </c>
      <c r="I86" s="98">
        <f>IF(RES_hhdet_fec!I86=0,0,RES_hhdet_fec!I86*1000*11630/RES_hhdet_num!I81)</f>
        <v>1450.1718329360124</v>
      </c>
      <c r="J86" s="98">
        <f>IF(RES_hhdet_fec!J86=0,0,RES_hhdet_fec!J86*1000*11630/RES_hhdet_num!J81)</f>
        <v>1521.9735825604837</v>
      </c>
      <c r="K86" s="98">
        <f>IF(RES_hhdet_fec!K86=0,0,RES_hhdet_fec!K86*1000*11630/RES_hhdet_num!K81)</f>
        <v>1435.3219441979613</v>
      </c>
      <c r="L86" s="98">
        <f>IF(RES_hhdet_fec!L86=0,0,RES_hhdet_fec!L86*1000*11630/RES_hhdet_num!L81)</f>
        <v>1561.8700143067917</v>
      </c>
      <c r="M86" s="98">
        <f>IF(RES_hhdet_fec!M86=0,0,RES_hhdet_fec!M86*1000*11630/RES_hhdet_num!M81)</f>
        <v>1316.6964644978334</v>
      </c>
      <c r="N86" s="98">
        <f>IF(RES_hhdet_fec!N86=0,0,RES_hhdet_fec!N86*1000*11630/RES_hhdet_num!N81)</f>
        <v>1598.2662670005889</v>
      </c>
      <c r="O86" s="98">
        <f>IF(RES_hhdet_fec!O86=0,0,RES_hhdet_fec!O86*1000*11630/RES_hhdet_num!O81)</f>
        <v>1286.7243958023473</v>
      </c>
      <c r="P86" s="98">
        <f>IF(RES_hhdet_fec!P86=0,0,RES_hhdet_fec!P86*1000*11630/RES_hhdet_num!P81)</f>
        <v>1093.7342556557505</v>
      </c>
      <c r="Q86" s="98">
        <f>IF(RES_hhdet_fec!Q86=0,0,RES_hhdet_fec!Q86*1000*11630/RES_hhdet_num!Q81)</f>
        <v>1030.6640803854691</v>
      </c>
      <c r="R86" s="98">
        <f>IF(RES_hhdet_fec!R86=0,0,RES_hhdet_fec!R86*1000*11630/RES_hhdet_num!R81)</f>
        <v>1114.766818297086</v>
      </c>
      <c r="S86" s="98">
        <f>IF(RES_hhdet_fec!S86=0,0,RES_hhdet_fec!S86*1000*11630/RES_hhdet_num!S81)</f>
        <v>1023.2814985244786</v>
      </c>
      <c r="T86" s="98">
        <f>IF(RES_hhdet_fec!T86=0,0,RES_hhdet_fec!T86*1000*11630/RES_hhdet_num!T81)</f>
        <v>1138.4858377562111</v>
      </c>
      <c r="U86" s="98">
        <f>IF(RES_hhdet_fec!U86=0,0,RES_hhdet_fec!U86*1000*11630/RES_hhdet_num!U81)</f>
        <v>1171.7433766997419</v>
      </c>
      <c r="V86" s="98">
        <f>IF(RES_hhdet_fec!V86=0,0,RES_hhdet_fec!V86*1000*11630/RES_hhdet_num!V81)</f>
        <v>1186.7682596131444</v>
      </c>
      <c r="W86" s="98">
        <f>IF(RES_hhdet_fec!W86=0,0,RES_hhdet_fec!W86*1000*11630/RES_hhdet_num!W81)</f>
        <v>1192.4906208843297</v>
      </c>
      <c r="DA86" s="63" t="s">
        <v>2322</v>
      </c>
    </row>
    <row r="87" spans="1:105" ht="12" customHeight="1" x14ac:dyDescent="0.25">
      <c r="A87" s="121" t="s">
        <v>55</v>
      </c>
      <c r="B87" s="122">
        <v>2484.2110325183962</v>
      </c>
      <c r="C87" s="122">
        <v>2295.7540795909267</v>
      </c>
      <c r="D87" s="122">
        <v>2571.8963104971876</v>
      </c>
      <c r="E87" s="122">
        <v>2817.2436872077178</v>
      </c>
      <c r="F87" s="122">
        <v>2899.9688067364932</v>
      </c>
      <c r="G87" s="122">
        <v>3238.6933841882642</v>
      </c>
      <c r="H87" s="122">
        <v>3180.4323006315935</v>
      </c>
      <c r="I87" s="122">
        <v>3425.9565721711983</v>
      </c>
      <c r="J87" s="122">
        <v>3298.5935832515679</v>
      </c>
      <c r="K87" s="122">
        <v>3292.886452751638</v>
      </c>
      <c r="L87" s="122">
        <v>3192.930714021677</v>
      </c>
      <c r="M87" s="122">
        <v>3202.8112476987999</v>
      </c>
      <c r="N87" s="122">
        <v>2897.846000069912</v>
      </c>
      <c r="O87" s="122">
        <v>2485.0084909982565</v>
      </c>
      <c r="P87" s="122">
        <v>2459.5002514371881</v>
      </c>
      <c r="Q87" s="122">
        <v>2605.7549627259082</v>
      </c>
      <c r="R87" s="122">
        <v>2725.3472274353212</v>
      </c>
      <c r="S87" s="122">
        <v>2918.2755115934078</v>
      </c>
      <c r="T87" s="122">
        <v>2799.1740329280728</v>
      </c>
      <c r="U87" s="122">
        <v>2728.9389710834844</v>
      </c>
      <c r="V87" s="122">
        <v>2780.5450854871019</v>
      </c>
      <c r="W87" s="122">
        <v>2803.3017622409352</v>
      </c>
      <c r="DA87" s="130" t="s">
        <v>2323</v>
      </c>
    </row>
    <row r="88" spans="1:105" ht="12" customHeight="1" x14ac:dyDescent="0.25">
      <c r="A88" s="97" t="s">
        <v>132</v>
      </c>
      <c r="B88" s="98">
        <v>4172.659157033635</v>
      </c>
      <c r="C88" s="98">
        <v>3908.2060705551075</v>
      </c>
      <c r="D88" s="98">
        <v>4126.5403829823281</v>
      </c>
      <c r="E88" s="98">
        <v>3556.4253387140761</v>
      </c>
      <c r="F88" s="98">
        <v>3669.1121637881424</v>
      </c>
      <c r="G88" s="98">
        <v>4179.1013366463194</v>
      </c>
      <c r="H88" s="98">
        <v>3444.1493833898776</v>
      </c>
      <c r="I88" s="98">
        <v>3738.2604635309613</v>
      </c>
      <c r="J88" s="98">
        <v>4707.6568894567417</v>
      </c>
      <c r="K88" s="98">
        <v>4888.7206612593463</v>
      </c>
      <c r="L88" s="98">
        <v>3764.010880373638</v>
      </c>
      <c r="M88" s="98">
        <v>3899.7635100928878</v>
      </c>
      <c r="N88" s="98">
        <v>3656.1140288095557</v>
      </c>
      <c r="O88" s="98">
        <v>3815.6659807014489</v>
      </c>
      <c r="P88" s="98">
        <v>4289.449083698757</v>
      </c>
      <c r="Q88" s="98">
        <v>3872.302184068079</v>
      </c>
      <c r="R88" s="98">
        <v>3941.7480325051938</v>
      </c>
      <c r="S88" s="98">
        <v>3991.9078738853136</v>
      </c>
      <c r="T88" s="98">
        <v>3850.0771249977274</v>
      </c>
      <c r="U88" s="98">
        <v>3938.531830786013</v>
      </c>
      <c r="V88" s="98">
        <v>3801.1035489774035</v>
      </c>
      <c r="W88" s="98">
        <v>3528.4374460423892</v>
      </c>
      <c r="DA88" s="63" t="s">
        <v>2324</v>
      </c>
    </row>
    <row r="89" spans="1:105" ht="12" customHeight="1" x14ac:dyDescent="0.25">
      <c r="A89" s="97" t="s">
        <v>131</v>
      </c>
      <c r="B89" s="98">
        <v>2025.6154121179404</v>
      </c>
      <c r="C89" s="98">
        <v>2085.591406740567</v>
      </c>
      <c r="D89" s="98">
        <v>2505.6868335528702</v>
      </c>
      <c r="E89" s="98">
        <v>2341.407979464032</v>
      </c>
      <c r="F89" s="98">
        <v>2018.8264178613194</v>
      </c>
      <c r="G89" s="98">
        <v>2902.6680930896655</v>
      </c>
      <c r="H89" s="98">
        <v>2270.8272283398605</v>
      </c>
      <c r="I89" s="98">
        <v>2374.5621487543108</v>
      </c>
      <c r="J89" s="98">
        <v>3254.4988705056917</v>
      </c>
      <c r="K89" s="98">
        <v>3472.7050389184037</v>
      </c>
      <c r="L89" s="98">
        <v>2614.1279630509425</v>
      </c>
      <c r="M89" s="98">
        <v>2732.6728456414453</v>
      </c>
      <c r="N89" s="98">
        <v>2527.7191946766588</v>
      </c>
      <c r="O89" s="98">
        <v>2623.9739559504978</v>
      </c>
      <c r="P89" s="98">
        <v>2904.0131342625064</v>
      </c>
      <c r="Q89" s="98">
        <v>2830.267504000014</v>
      </c>
      <c r="R89" s="98">
        <v>2988.6952969896283</v>
      </c>
      <c r="S89" s="98">
        <v>3171.081162734295</v>
      </c>
      <c r="T89" s="98">
        <v>3042.7945611233631</v>
      </c>
      <c r="U89" s="98">
        <v>3094.005716865629</v>
      </c>
      <c r="V89" s="98">
        <v>3072.9524993565715</v>
      </c>
      <c r="W89" s="98">
        <v>2874.3423962562961</v>
      </c>
      <c r="DA89" s="63" t="s">
        <v>2325</v>
      </c>
    </row>
    <row r="90" spans="1:105" ht="12" customHeight="1" x14ac:dyDescent="0.25">
      <c r="A90" s="100" t="s">
        <v>204</v>
      </c>
      <c r="B90" s="101">
        <v>245.27314510323743</v>
      </c>
      <c r="C90" s="101">
        <v>523.10155275045497</v>
      </c>
      <c r="D90" s="101">
        <v>936.40408350823009</v>
      </c>
      <c r="E90" s="101">
        <v>1003.5964354383282</v>
      </c>
      <c r="F90" s="101">
        <v>75.193771391034474</v>
      </c>
      <c r="G90" s="101">
        <v>1165.1082623254142</v>
      </c>
      <c r="H90" s="101">
        <v>37.667540236221392</v>
      </c>
      <c r="I90" s="101">
        <v>256.40083268178881</v>
      </c>
      <c r="J90" s="101">
        <v>843.66145613036997</v>
      </c>
      <c r="K90" s="101">
        <v>1043.6276389438128</v>
      </c>
      <c r="L90" s="101">
        <v>602.85430623931325</v>
      </c>
      <c r="M90" s="101">
        <v>625.41104615118195</v>
      </c>
      <c r="N90" s="101">
        <v>409.12106082599848</v>
      </c>
      <c r="O90" s="101">
        <v>309.05510849609266</v>
      </c>
      <c r="P90" s="101">
        <v>163.56651689219839</v>
      </c>
      <c r="Q90" s="101">
        <v>793.80794309957219</v>
      </c>
      <c r="R90" s="101">
        <v>1114.446576146365</v>
      </c>
      <c r="S90" s="101">
        <v>1491.7219470135226</v>
      </c>
      <c r="T90" s="101">
        <v>1215.8481404260483</v>
      </c>
      <c r="U90" s="101">
        <v>1036.5353498423544</v>
      </c>
      <c r="V90" s="101">
        <v>1113.0699681189992</v>
      </c>
      <c r="W90" s="101">
        <v>911.86155996547632</v>
      </c>
      <c r="DA90" s="131" t="s">
        <v>2326</v>
      </c>
    </row>
    <row r="91" spans="1:105" ht="12" customHeight="1" x14ac:dyDescent="0.25">
      <c r="A91" s="103" t="s">
        <v>52</v>
      </c>
      <c r="B91" s="104">
        <v>1780.3422670147031</v>
      </c>
      <c r="C91" s="104">
        <v>1562.4898539901124</v>
      </c>
      <c r="D91" s="104">
        <v>1569.2827500446408</v>
      </c>
      <c r="E91" s="104">
        <v>1337.8115440257041</v>
      </c>
      <c r="F91" s="104">
        <v>1943.6326464702852</v>
      </c>
      <c r="G91" s="104">
        <v>1737.5598307642513</v>
      </c>
      <c r="H91" s="104">
        <v>2233.1596881036394</v>
      </c>
      <c r="I91" s="104">
        <v>2118.1613160725219</v>
      </c>
      <c r="J91" s="104">
        <v>2410.8374143753222</v>
      </c>
      <c r="K91" s="104">
        <v>2429.0773999745907</v>
      </c>
      <c r="L91" s="104">
        <v>2011.2736568116291</v>
      </c>
      <c r="M91" s="104">
        <v>2107.261799490263</v>
      </c>
      <c r="N91" s="104">
        <v>2118.5981338506604</v>
      </c>
      <c r="O91" s="104">
        <v>2314.9188474544053</v>
      </c>
      <c r="P91" s="104">
        <v>2740.4466173703076</v>
      </c>
      <c r="Q91" s="104">
        <v>2036.4595609004421</v>
      </c>
      <c r="R91" s="104">
        <v>1874.2487208432624</v>
      </c>
      <c r="S91" s="104">
        <v>1679.3592157207722</v>
      </c>
      <c r="T91" s="104">
        <v>1826.9464206973148</v>
      </c>
      <c r="U91" s="104">
        <v>2057.4703670232748</v>
      </c>
      <c r="V91" s="104">
        <v>1959.8825312375723</v>
      </c>
      <c r="W91" s="104">
        <v>1962.4808362908198</v>
      </c>
      <c r="DA91" s="132" t="s">
        <v>2327</v>
      </c>
    </row>
    <row r="92" spans="1:105" ht="12" customHeight="1" x14ac:dyDescent="0.25">
      <c r="A92" s="106" t="s">
        <v>124</v>
      </c>
      <c r="B92" s="101">
        <v>4681.6318518239696</v>
      </c>
      <c r="C92" s="101">
        <v>4545.688093663076</v>
      </c>
      <c r="D92" s="101">
        <v>4827.9288341221827</v>
      </c>
      <c r="E92" s="101">
        <v>5065.3912431106846</v>
      </c>
      <c r="F92" s="101">
        <v>5149.2586119876405</v>
      </c>
      <c r="G92" s="101">
        <v>5571.0455776089602</v>
      </c>
      <c r="H92" s="101">
        <v>5588.6436608850545</v>
      </c>
      <c r="I92" s="101">
        <v>5765.7560695794054</v>
      </c>
      <c r="J92" s="101">
        <v>5941.7028689497001</v>
      </c>
      <c r="K92" s="101">
        <v>5939.2615042536227</v>
      </c>
      <c r="L92" s="101">
        <v>5780.3710902474713</v>
      </c>
      <c r="M92" s="101">
        <v>5533.4596811675083</v>
      </c>
      <c r="N92" s="101">
        <v>5139.8872766162331</v>
      </c>
      <c r="O92" s="101">
        <v>5350.8486214140466</v>
      </c>
      <c r="P92" s="101">
        <v>6208.331371424777</v>
      </c>
      <c r="Q92" s="101">
        <v>4916.4658872897053</v>
      </c>
      <c r="R92" s="101">
        <v>4754.1435631454415</v>
      </c>
      <c r="S92" s="101">
        <v>4678.3392800849551</v>
      </c>
      <c r="T92" s="101">
        <v>4537.3758964869467</v>
      </c>
      <c r="U92" s="101">
        <v>4304.4738305118371</v>
      </c>
      <c r="V92" s="101">
        <v>3972.6906280885896</v>
      </c>
      <c r="W92" s="101">
        <v>4968.2187222378752</v>
      </c>
      <c r="DA92" s="131" t="s">
        <v>2328</v>
      </c>
    </row>
    <row r="93" spans="1:105" ht="12" customHeight="1" x14ac:dyDescent="0.25">
      <c r="A93" s="107" t="s">
        <v>123</v>
      </c>
      <c r="B93" s="104">
        <v>2320.2240317520036</v>
      </c>
      <c r="C93" s="104">
        <v>2251.2273001433423</v>
      </c>
      <c r="D93" s="104">
        <v>2689.0878400007741</v>
      </c>
      <c r="E93" s="104">
        <v>2989.3277252568018</v>
      </c>
      <c r="F93" s="104">
        <v>2954.7633563604672</v>
      </c>
      <c r="G93" s="104">
        <v>3352.893808337602</v>
      </c>
      <c r="H93" s="104">
        <v>3241.9893464665029</v>
      </c>
      <c r="I93" s="104">
        <v>3180.0632446359077</v>
      </c>
      <c r="J93" s="104">
        <v>3295.107732563677</v>
      </c>
      <c r="K93" s="104">
        <v>3305.5741375065581</v>
      </c>
      <c r="L93" s="104">
        <v>3145.1016456710618</v>
      </c>
      <c r="M93" s="104">
        <v>3029.4078886114598</v>
      </c>
      <c r="N93" s="104">
        <v>2684.2524813238165</v>
      </c>
      <c r="O93" s="104">
        <v>2721.0618264294449</v>
      </c>
      <c r="P93" s="104">
        <v>3244.3618276367397</v>
      </c>
      <c r="Q93" s="104">
        <v>3091.0551923308703</v>
      </c>
      <c r="R93" s="104">
        <v>3216.0261951164935</v>
      </c>
      <c r="S93" s="104">
        <v>3423.6813661858628</v>
      </c>
      <c r="T93" s="104">
        <v>3107.7454132744192</v>
      </c>
      <c r="U93" s="104">
        <v>2702.3488081074279</v>
      </c>
      <c r="V93" s="104">
        <v>2540.8806033146184</v>
      </c>
      <c r="W93" s="104">
        <v>3399.7629351802639</v>
      </c>
      <c r="DA93" s="132" t="s">
        <v>2329</v>
      </c>
    </row>
    <row r="94" spans="1:105" ht="12" customHeight="1" x14ac:dyDescent="0.25">
      <c r="A94" s="108" t="s">
        <v>50</v>
      </c>
      <c r="B94" s="98">
        <v>646.74210834250187</v>
      </c>
      <c r="C94" s="98">
        <v>609.2993046817586</v>
      </c>
      <c r="D94" s="98">
        <v>1142.2392485482508</v>
      </c>
      <c r="E94" s="98">
        <v>1462.6775630769914</v>
      </c>
      <c r="F94" s="98">
        <v>1307.9595516592904</v>
      </c>
      <c r="G94" s="98">
        <v>1639.4160015299105</v>
      </c>
      <c r="H94" s="98">
        <v>1419.5131144831475</v>
      </c>
      <c r="I94" s="98">
        <v>1159.1698579252663</v>
      </c>
      <c r="J94" s="98">
        <v>1204.1353400635874</v>
      </c>
      <c r="K94" s="98">
        <v>1200.1117894995689</v>
      </c>
      <c r="L94" s="98">
        <v>1019.0289795400231</v>
      </c>
      <c r="M94" s="98">
        <v>971.89126311236532</v>
      </c>
      <c r="N94" s="98">
        <v>599.51018605579338</v>
      </c>
      <c r="O94" s="98">
        <v>389.61190165455042</v>
      </c>
      <c r="P94" s="98">
        <v>546.10941208314364</v>
      </c>
      <c r="Q94" s="98">
        <v>1063.3797034438778</v>
      </c>
      <c r="R94" s="98">
        <v>1289.4827810177062</v>
      </c>
      <c r="S94" s="98">
        <v>1624.7013074108795</v>
      </c>
      <c r="T94" s="98">
        <v>1026.3138256284769</v>
      </c>
      <c r="U94" s="98">
        <v>324.28217847921621</v>
      </c>
      <c r="V94" s="98">
        <v>240.50192599702478</v>
      </c>
      <c r="W94" s="98">
        <v>819.5781687590204</v>
      </c>
      <c r="DA94" s="63" t="s">
        <v>2330</v>
      </c>
    </row>
    <row r="95" spans="1:105" ht="12" customHeight="1" x14ac:dyDescent="0.25">
      <c r="A95" s="108" t="s">
        <v>52</v>
      </c>
      <c r="B95" s="98">
        <v>1673.4819234095016</v>
      </c>
      <c r="C95" s="98">
        <v>1641.9279954615838</v>
      </c>
      <c r="D95" s="98">
        <v>1546.8485914525231</v>
      </c>
      <c r="E95" s="98">
        <v>1526.6501621798106</v>
      </c>
      <c r="F95" s="98">
        <v>1646.8038047011769</v>
      </c>
      <c r="G95" s="98">
        <v>1713.4778068076921</v>
      </c>
      <c r="H95" s="98">
        <v>1822.4762319833546</v>
      </c>
      <c r="I95" s="98">
        <v>2020.8933867106416</v>
      </c>
      <c r="J95" s="98">
        <v>2090.9723925000899</v>
      </c>
      <c r="K95" s="98">
        <v>2105.4623480069886</v>
      </c>
      <c r="L95" s="98">
        <v>2126.0726661310391</v>
      </c>
      <c r="M95" s="98">
        <v>2057.5166254990941</v>
      </c>
      <c r="N95" s="98">
        <v>2084.7422952680231</v>
      </c>
      <c r="O95" s="98">
        <v>2331.4499247748945</v>
      </c>
      <c r="P95" s="98">
        <v>2698.2524155535957</v>
      </c>
      <c r="Q95" s="98">
        <v>2027.6754888869923</v>
      </c>
      <c r="R95" s="98">
        <v>1926.5434140987877</v>
      </c>
      <c r="S95" s="98">
        <v>1798.9800587749833</v>
      </c>
      <c r="T95" s="98">
        <v>2081.4315876459423</v>
      </c>
      <c r="U95" s="98">
        <v>2378.0666296282116</v>
      </c>
      <c r="V95" s="98">
        <v>2300.3786773175939</v>
      </c>
      <c r="W95" s="98">
        <v>2580.1847664212432</v>
      </c>
      <c r="DA95" s="63" t="s">
        <v>2331</v>
      </c>
    </row>
    <row r="96" spans="1:105" ht="12" customHeight="1" x14ac:dyDescent="0.25">
      <c r="A96" s="106" t="s">
        <v>122</v>
      </c>
      <c r="B96" s="101">
        <v>4256.604873222821</v>
      </c>
      <c r="C96" s="101">
        <v>3902.1356639704682</v>
      </c>
      <c r="D96" s="101">
        <v>4186.2582253193668</v>
      </c>
      <c r="E96" s="101">
        <v>4449.5375009509989</v>
      </c>
      <c r="F96" s="101">
        <v>4667.866827303129</v>
      </c>
      <c r="G96" s="101">
        <v>5026.4194242821704</v>
      </c>
      <c r="H96" s="101">
        <v>4899.8605627542902</v>
      </c>
      <c r="I96" s="101">
        <v>5538.0443053143808</v>
      </c>
      <c r="J96" s="101">
        <v>5348.5036940857344</v>
      </c>
      <c r="K96" s="101">
        <v>5318.8608056213761</v>
      </c>
      <c r="L96" s="101">
        <v>5287.1258115312476</v>
      </c>
      <c r="M96" s="101">
        <v>5315.6421755466145</v>
      </c>
      <c r="N96" s="101">
        <v>5019.5755671811412</v>
      </c>
      <c r="O96" s="101">
        <v>4284.6280675472626</v>
      </c>
      <c r="P96" s="101">
        <v>4254.9556606746564</v>
      </c>
      <c r="Q96" s="101">
        <v>4401.625843805874</v>
      </c>
      <c r="R96" s="101">
        <v>4552.9277229879699</v>
      </c>
      <c r="S96" s="101">
        <v>4777.7029296108503</v>
      </c>
      <c r="T96" s="101">
        <v>4651.8877107172302</v>
      </c>
      <c r="U96" s="101">
        <v>4527.5831211818895</v>
      </c>
      <c r="V96" s="101">
        <v>4573.8889036056798</v>
      </c>
      <c r="W96" s="101">
        <v>4230.4450854951911</v>
      </c>
      <c r="DA96" s="131" t="s">
        <v>2332</v>
      </c>
    </row>
    <row r="97" spans="1:105" ht="12" customHeight="1" x14ac:dyDescent="0.25">
      <c r="A97" s="107" t="s">
        <v>121</v>
      </c>
      <c r="B97" s="104">
        <v>2300.8266249182489</v>
      </c>
      <c r="C97" s="104">
        <v>2113.7688887095119</v>
      </c>
      <c r="D97" s="104">
        <v>2405.5656178112367</v>
      </c>
      <c r="E97" s="104">
        <v>2674.1917831268202</v>
      </c>
      <c r="F97" s="104">
        <v>2773.2019740748642</v>
      </c>
      <c r="G97" s="104">
        <v>3113.8406986150812</v>
      </c>
      <c r="H97" s="104">
        <v>3041.5115950204108</v>
      </c>
      <c r="I97" s="104">
        <v>3310.6849328936828</v>
      </c>
      <c r="J97" s="104">
        <v>3166.0808143913264</v>
      </c>
      <c r="K97" s="104">
        <v>3161.5936914875874</v>
      </c>
      <c r="L97" s="104">
        <v>3080.4639711988198</v>
      </c>
      <c r="M97" s="104">
        <v>3101.0572106135292</v>
      </c>
      <c r="N97" s="104">
        <v>2798.88486552325</v>
      </c>
      <c r="O97" s="104">
        <v>2333.1809593149869</v>
      </c>
      <c r="P97" s="104">
        <v>2270.7671203384125</v>
      </c>
      <c r="Q97" s="104">
        <v>2452.5211037179756</v>
      </c>
      <c r="R97" s="104">
        <v>2591.9499403495765</v>
      </c>
      <c r="S97" s="104">
        <v>2806.6441939278384</v>
      </c>
      <c r="T97" s="104">
        <v>2696.5669060203327</v>
      </c>
      <c r="U97" s="104">
        <v>2634.7009658307616</v>
      </c>
      <c r="V97" s="104">
        <v>2709.2694395827048</v>
      </c>
      <c r="W97" s="104">
        <v>2712.1108222534554</v>
      </c>
      <c r="DA97" s="132" t="s">
        <v>2333</v>
      </c>
    </row>
    <row r="98" spans="1:105" ht="12" customHeight="1" x14ac:dyDescent="0.25">
      <c r="A98" s="108" t="s">
        <v>53</v>
      </c>
      <c r="B98" s="98">
        <v>603.26811242857809</v>
      </c>
      <c r="C98" s="98">
        <v>506.30525603993385</v>
      </c>
      <c r="D98" s="98">
        <v>804.41302785708433</v>
      </c>
      <c r="E98" s="98">
        <v>1074.8450128205172</v>
      </c>
      <c r="F98" s="98">
        <v>1070.0502237447092</v>
      </c>
      <c r="G98" s="98">
        <v>1389.1146097350238</v>
      </c>
      <c r="H98" s="98">
        <v>1251.7138242953774</v>
      </c>
      <c r="I98" s="98">
        <v>1168.0038089834152</v>
      </c>
      <c r="J98" s="98">
        <v>1078.9704435501983</v>
      </c>
      <c r="K98" s="98">
        <v>1076.0746586811345</v>
      </c>
      <c r="L98" s="98">
        <v>949.60660202866268</v>
      </c>
      <c r="M98" s="98">
        <v>965.74388807927789</v>
      </c>
      <c r="N98" s="98">
        <v>656.24412426850517</v>
      </c>
      <c r="O98" s="98">
        <v>148.50321615792322</v>
      </c>
      <c r="P98" s="98">
        <v>56.555244102573951</v>
      </c>
      <c r="Q98" s="98">
        <v>185.51260330857639</v>
      </c>
      <c r="R98" s="98">
        <v>279.16589631275286</v>
      </c>
      <c r="S98" s="98">
        <v>479.94955089286236</v>
      </c>
      <c r="T98" s="98">
        <v>365.42018582659659</v>
      </c>
      <c r="U98" s="98">
        <v>289.38893647704981</v>
      </c>
      <c r="V98" s="98">
        <v>365.0285941835686</v>
      </c>
      <c r="W98" s="98">
        <v>376.91234695530767</v>
      </c>
      <c r="DA98" s="63" t="s">
        <v>2334</v>
      </c>
    </row>
    <row r="99" spans="1:105" ht="12" customHeight="1" x14ac:dyDescent="0.25">
      <c r="A99" s="108" t="s">
        <v>52</v>
      </c>
      <c r="B99" s="98">
        <v>1697.5585124896709</v>
      </c>
      <c r="C99" s="98">
        <v>1607.4636326695775</v>
      </c>
      <c r="D99" s="98">
        <v>1601.1525899541523</v>
      </c>
      <c r="E99" s="98">
        <v>1599.3467703063027</v>
      </c>
      <c r="F99" s="98">
        <v>1703.1517503301557</v>
      </c>
      <c r="G99" s="98">
        <v>1724.7260888800574</v>
      </c>
      <c r="H99" s="98">
        <v>1789.7977707250334</v>
      </c>
      <c r="I99" s="98">
        <v>2142.6811239102672</v>
      </c>
      <c r="J99" s="98">
        <v>2087.1103708411283</v>
      </c>
      <c r="K99" s="98">
        <v>2085.5190328064537</v>
      </c>
      <c r="L99" s="98">
        <v>2130.8573691701567</v>
      </c>
      <c r="M99" s="98">
        <v>2135.3133225342513</v>
      </c>
      <c r="N99" s="98">
        <v>2142.6407412547451</v>
      </c>
      <c r="O99" s="98">
        <v>2184.677743157064</v>
      </c>
      <c r="P99" s="98">
        <v>2214.2118762358391</v>
      </c>
      <c r="Q99" s="98">
        <v>2267.0085004093989</v>
      </c>
      <c r="R99" s="98">
        <v>2312.7840440368232</v>
      </c>
      <c r="S99" s="98">
        <v>2326.6946430349763</v>
      </c>
      <c r="T99" s="98">
        <v>2331.1467201937357</v>
      </c>
      <c r="U99" s="98">
        <v>2345.3120293537122</v>
      </c>
      <c r="V99" s="98">
        <v>2344.2408453991361</v>
      </c>
      <c r="W99" s="98">
        <v>2335.198475298148</v>
      </c>
      <c r="DA99" s="63" t="s">
        <v>2335</v>
      </c>
    </row>
    <row r="100" spans="1:105" ht="12" customHeight="1" x14ac:dyDescent="0.25">
      <c r="A100" s="121" t="s">
        <v>54</v>
      </c>
      <c r="B100" s="122">
        <v>1134.4752569021457</v>
      </c>
      <c r="C100" s="122">
        <v>1179.7338576340817</v>
      </c>
      <c r="D100" s="122">
        <v>1182.4042921343148</v>
      </c>
      <c r="E100" s="122">
        <v>1192.6688177897113</v>
      </c>
      <c r="F100" s="122">
        <v>1217.8284672689649</v>
      </c>
      <c r="G100" s="122">
        <v>1167.6221872949466</v>
      </c>
      <c r="H100" s="122">
        <v>1070.8406857978464</v>
      </c>
      <c r="I100" s="122">
        <v>1053.8775085629923</v>
      </c>
      <c r="J100" s="122">
        <v>964.4650065102569</v>
      </c>
      <c r="K100" s="122">
        <v>960.5651707773867</v>
      </c>
      <c r="L100" s="122">
        <v>930.81267133948484</v>
      </c>
      <c r="M100" s="122">
        <v>980.34956558972419</v>
      </c>
      <c r="N100" s="122">
        <v>872.77533714939284</v>
      </c>
      <c r="O100" s="122">
        <v>888.98534929177401</v>
      </c>
      <c r="P100" s="122">
        <v>953.32245794937717</v>
      </c>
      <c r="Q100" s="122">
        <v>930.8973515723693</v>
      </c>
      <c r="R100" s="122">
        <v>925.56746151766367</v>
      </c>
      <c r="S100" s="122">
        <v>968.41536511764639</v>
      </c>
      <c r="T100" s="122">
        <v>915.68898093960991</v>
      </c>
      <c r="U100" s="122">
        <v>1045.5722509874447</v>
      </c>
      <c r="V100" s="122">
        <v>1051.846764563157</v>
      </c>
      <c r="W100" s="122">
        <v>1034.0380734053094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1244.5646479820562</v>
      </c>
      <c r="C102" s="98">
        <v>1264.2972595379426</v>
      </c>
      <c r="D102" s="98">
        <v>1267.1254284737586</v>
      </c>
      <c r="E102" s="98">
        <v>1316.8967537584836</v>
      </c>
      <c r="F102" s="98">
        <v>1343.2698141136591</v>
      </c>
      <c r="G102" s="98">
        <v>1288.3407435944328</v>
      </c>
      <c r="H102" s="98">
        <v>1156.7542231061304</v>
      </c>
      <c r="I102" s="98">
        <v>1169.3005211191653</v>
      </c>
      <c r="J102" s="98">
        <v>1058.8767783820144</v>
      </c>
      <c r="K102" s="98">
        <v>1044.1223703339244</v>
      </c>
      <c r="L102" s="98">
        <v>1019.0508396636875</v>
      </c>
      <c r="M102" s="98">
        <v>1045.7593006237789</v>
      </c>
      <c r="N102" s="98">
        <v>993.86006054832126</v>
      </c>
      <c r="O102" s="98">
        <v>998.3591606340799</v>
      </c>
      <c r="P102" s="98">
        <v>1013.9182324069894</v>
      </c>
      <c r="Q102" s="98">
        <v>1057.562785236544</v>
      </c>
      <c r="R102" s="98">
        <v>1066.1991289239265</v>
      </c>
      <c r="S102" s="98">
        <v>1082.8938816072202</v>
      </c>
      <c r="T102" s="98">
        <v>1104.4225177118676</v>
      </c>
      <c r="U102" s="98">
        <v>1203.8236252542838</v>
      </c>
      <c r="V102" s="98">
        <v>1142.8336886063937</v>
      </c>
      <c r="W102" s="98">
        <v>1224.7377386037554</v>
      </c>
      <c r="DA102" s="63" t="s">
        <v>2338</v>
      </c>
    </row>
    <row r="103" spans="1:105" ht="12" customHeight="1" x14ac:dyDescent="0.25">
      <c r="A103" s="109" t="s">
        <v>120</v>
      </c>
      <c r="B103" s="33">
        <v>858.25254637094258</v>
      </c>
      <c r="C103" s="33">
        <v>997.37450000258616</v>
      </c>
      <c r="D103" s="33">
        <v>1018.4201086266677</v>
      </c>
      <c r="E103" s="33">
        <v>966.49164002200462</v>
      </c>
      <c r="F103" s="33">
        <v>1007.8671885563513</v>
      </c>
      <c r="G103" s="33">
        <v>969.60643412593186</v>
      </c>
      <c r="H103" s="33">
        <v>920.84377063771149</v>
      </c>
      <c r="I103" s="33">
        <v>839.21133451862215</v>
      </c>
      <c r="J103" s="33">
        <v>781.71097122307913</v>
      </c>
      <c r="K103" s="33">
        <v>809.78116897177767</v>
      </c>
      <c r="L103" s="33">
        <v>772.92488144936954</v>
      </c>
      <c r="M103" s="33">
        <v>863.40835707784856</v>
      </c>
      <c r="N103" s="33">
        <v>649.78345800512454</v>
      </c>
      <c r="O103" s="33">
        <v>707.38614410197158</v>
      </c>
      <c r="P103" s="33">
        <v>866.70276699156045</v>
      </c>
      <c r="Q103" s="33">
        <v>763.89562932376884</v>
      </c>
      <c r="R103" s="33">
        <v>747.49485041390915</v>
      </c>
      <c r="S103" s="33">
        <v>827.23595245979266</v>
      </c>
      <c r="T103" s="33">
        <v>693.57132671386739</v>
      </c>
      <c r="U103" s="33">
        <v>860.53997723444991</v>
      </c>
      <c r="V103" s="33">
        <v>950.12657547566459</v>
      </c>
      <c r="W103" s="33">
        <v>838.98243905150969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2359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2360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DA129" s="63" t="s">
        <v>2363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9516.7203323528538</v>
      </c>
      <c r="C143" s="117">
        <f t="shared" si="49"/>
        <v>8349.7205420850169</v>
      </c>
      <c r="D143" s="117">
        <f t="shared" si="49"/>
        <v>8289.7387619021956</v>
      </c>
      <c r="E143" s="117">
        <f t="shared" si="49"/>
        <v>8741.2584819661242</v>
      </c>
      <c r="F143" s="117">
        <f t="shared" si="49"/>
        <v>7833.6415996372971</v>
      </c>
      <c r="G143" s="117">
        <f t="shared" si="49"/>
        <v>7448.4045775622217</v>
      </c>
      <c r="H143" s="117">
        <f t="shared" si="49"/>
        <v>7178.0432672485977</v>
      </c>
      <c r="I143" s="117">
        <f t="shared" si="49"/>
        <v>7878.899385242029</v>
      </c>
      <c r="J143" s="117">
        <f t="shared" si="49"/>
        <v>7445.5294959831908</v>
      </c>
      <c r="K143" s="117">
        <f t="shared" si="49"/>
        <v>6814.1621461025588</v>
      </c>
      <c r="L143" s="117">
        <f t="shared" si="49"/>
        <v>6917.3597787022045</v>
      </c>
      <c r="M143" s="117">
        <f t="shared" si="49"/>
        <v>6612.5600098499435</v>
      </c>
      <c r="N143" s="117">
        <f t="shared" si="49"/>
        <v>6547.818888110739</v>
      </c>
      <c r="O143" s="117">
        <f t="shared" si="49"/>
        <v>5644.0451820798526</v>
      </c>
      <c r="P143" s="117">
        <f t="shared" si="49"/>
        <v>5497.7681409013094</v>
      </c>
      <c r="Q143" s="117">
        <f t="shared" si="49"/>
        <v>5676.9039680097394</v>
      </c>
      <c r="R143" s="117">
        <f t="shared" ref="R143:V143" si="50">R144+R146+R148+R157</f>
        <v>5787.2989707923625</v>
      </c>
      <c r="S143" s="117">
        <f t="shared" si="50"/>
        <v>5595.7690131870058</v>
      </c>
      <c r="T143" s="117">
        <f t="shared" si="50"/>
        <v>6151.9323563732769</v>
      </c>
      <c r="U143" s="117">
        <f t="shared" si="50"/>
        <v>6206.2084846415983</v>
      </c>
      <c r="V143" s="117">
        <f t="shared" si="50"/>
        <v>6122.4576463642406</v>
      </c>
      <c r="W143" s="117">
        <f t="shared" ref="W143" si="51">W144+W146+W148+W157</f>
        <v>6109.7157768247625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2434.4083304863411</v>
      </c>
      <c r="C144" s="122">
        <f t="shared" si="52"/>
        <v>2262.0789771598779</v>
      </c>
      <c r="D144" s="122">
        <f t="shared" si="52"/>
        <v>2216.3224067963547</v>
      </c>
      <c r="E144" s="122">
        <f t="shared" si="52"/>
        <v>2436.3293877863139</v>
      </c>
      <c r="F144" s="122">
        <f t="shared" si="52"/>
        <v>1849.4507327073088</v>
      </c>
      <c r="G144" s="122">
        <f t="shared" si="52"/>
        <v>1231.9373475602492</v>
      </c>
      <c r="H144" s="122">
        <f t="shared" si="52"/>
        <v>1158.685973250143</v>
      </c>
      <c r="I144" s="122">
        <f t="shared" si="52"/>
        <v>1331.1079606008038</v>
      </c>
      <c r="J144" s="122">
        <f t="shared" si="52"/>
        <v>919.65433199976951</v>
      </c>
      <c r="K144" s="122">
        <f t="shared" si="52"/>
        <v>751.7903034134888</v>
      </c>
      <c r="L144" s="122">
        <f t="shared" si="52"/>
        <v>897.86572191564403</v>
      </c>
      <c r="M144" s="122">
        <f t="shared" si="52"/>
        <v>846.64445558169041</v>
      </c>
      <c r="N144" s="122">
        <f t="shared" si="52"/>
        <v>846.06514864848225</v>
      </c>
      <c r="O144" s="122">
        <f t="shared" si="52"/>
        <v>698.31076591196108</v>
      </c>
      <c r="P144" s="122">
        <f t="shared" si="52"/>
        <v>674.24601482779235</v>
      </c>
      <c r="Q144" s="122">
        <f t="shared" si="52"/>
        <v>622.15080456738315</v>
      </c>
      <c r="R144" s="122">
        <f t="shared" si="52"/>
        <v>470.68666543194917</v>
      </c>
      <c r="S144" s="122">
        <f t="shared" si="52"/>
        <v>255.19022418309603</v>
      </c>
      <c r="T144" s="122">
        <f t="shared" si="52"/>
        <v>959.36608678936818</v>
      </c>
      <c r="U144" s="122">
        <f t="shared" si="52"/>
        <v>846.59690150278561</v>
      </c>
      <c r="V144" s="122">
        <f t="shared" si="52"/>
        <v>777.81728576978139</v>
      </c>
      <c r="W144" s="122">
        <f t="shared" si="52"/>
        <v>775.6895157166864</v>
      </c>
      <c r="DA144" s="130" t="s">
        <v>2377</v>
      </c>
    </row>
    <row r="145" spans="1:105" ht="12" customHeight="1" x14ac:dyDescent="0.25">
      <c r="A145" s="97" t="s">
        <v>53</v>
      </c>
      <c r="B145" s="98">
        <v>2434.4083304863411</v>
      </c>
      <c r="C145" s="98">
        <v>2262.0789771598779</v>
      </c>
      <c r="D145" s="98">
        <v>2216.3224067963547</v>
      </c>
      <c r="E145" s="98">
        <v>2436.3293877863139</v>
      </c>
      <c r="F145" s="98">
        <v>1849.4507327073088</v>
      </c>
      <c r="G145" s="98">
        <v>1231.9373475602492</v>
      </c>
      <c r="H145" s="98">
        <v>1158.685973250143</v>
      </c>
      <c r="I145" s="98">
        <v>1331.1079606008038</v>
      </c>
      <c r="J145" s="98">
        <v>919.65433199976951</v>
      </c>
      <c r="K145" s="98">
        <v>751.7903034134888</v>
      </c>
      <c r="L145" s="98">
        <v>897.86572191564403</v>
      </c>
      <c r="M145" s="98">
        <v>846.64445558169041</v>
      </c>
      <c r="N145" s="98">
        <v>846.06514864848225</v>
      </c>
      <c r="O145" s="98">
        <v>698.31076591196108</v>
      </c>
      <c r="P145" s="98">
        <v>674.24601482779235</v>
      </c>
      <c r="Q145" s="98">
        <v>622.15080456738315</v>
      </c>
      <c r="R145" s="98">
        <v>470.68666543194917</v>
      </c>
      <c r="S145" s="98">
        <v>255.19022418309603</v>
      </c>
      <c r="T145" s="98">
        <v>959.36608678936818</v>
      </c>
      <c r="U145" s="98">
        <v>846.59690150278561</v>
      </c>
      <c r="V145" s="98">
        <v>777.81728576978139</v>
      </c>
      <c r="W145" s="98">
        <v>775.6895157166864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3474.9356498619118</v>
      </c>
      <c r="C146" s="122">
        <f t="shared" si="53"/>
        <v>2623.5963810821831</v>
      </c>
      <c r="D146" s="122">
        <f t="shared" si="53"/>
        <v>2350.5594055524912</v>
      </c>
      <c r="E146" s="122">
        <f t="shared" si="53"/>
        <v>2324.8595224341948</v>
      </c>
      <c r="F146" s="122">
        <f t="shared" si="53"/>
        <v>1891.9591776551561</v>
      </c>
      <c r="G146" s="122">
        <f t="shared" si="53"/>
        <v>1836.1980678037778</v>
      </c>
      <c r="H146" s="122">
        <f t="shared" si="53"/>
        <v>1776.0612593059002</v>
      </c>
      <c r="I146" s="122">
        <f t="shared" si="53"/>
        <v>2077.9884632891153</v>
      </c>
      <c r="J146" s="122">
        <f t="shared" si="53"/>
        <v>2294.6846486556738</v>
      </c>
      <c r="K146" s="122">
        <f t="shared" si="53"/>
        <v>1856.0041490586295</v>
      </c>
      <c r="L146" s="122">
        <f t="shared" si="53"/>
        <v>1936.5585281047522</v>
      </c>
      <c r="M146" s="122">
        <f t="shared" si="53"/>
        <v>1622.3585424158125</v>
      </c>
      <c r="N146" s="122">
        <f t="shared" si="53"/>
        <v>1964.6159280507061</v>
      </c>
      <c r="O146" s="122">
        <f t="shared" si="53"/>
        <v>1601.5846012739064</v>
      </c>
      <c r="P146" s="122">
        <f t="shared" si="53"/>
        <v>1435.0280883573566</v>
      </c>
      <c r="Q146" s="122">
        <f t="shared" si="53"/>
        <v>1525.0249942635264</v>
      </c>
      <c r="R146" s="122">
        <f t="shared" si="53"/>
        <v>1676.9378048131603</v>
      </c>
      <c r="S146" s="122">
        <f t="shared" si="53"/>
        <v>1504.9878207370473</v>
      </c>
      <c r="T146" s="122">
        <f t="shared" si="53"/>
        <v>1571.4563791161124</v>
      </c>
      <c r="U146" s="122">
        <f t="shared" si="53"/>
        <v>1670.0018673731552</v>
      </c>
      <c r="V146" s="122">
        <f t="shared" si="53"/>
        <v>1583.2859272363555</v>
      </c>
      <c r="W146" s="122">
        <f t="shared" si="53"/>
        <v>1540.8454126906768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3474.9356498619118</v>
      </c>
      <c r="C147" s="98">
        <f>IF(RES_hhdet_fec!C147=0,0,RES_hhdet_fec!C147*1000*11630/RES_hhdet_num!C143)</f>
        <v>2623.5963810821831</v>
      </c>
      <c r="D147" s="98">
        <f>IF(RES_hhdet_fec!D147=0,0,RES_hhdet_fec!D147*1000*11630/RES_hhdet_num!D143)</f>
        <v>2350.5594055524912</v>
      </c>
      <c r="E147" s="98">
        <f>IF(RES_hhdet_fec!E147=0,0,RES_hhdet_fec!E147*1000*11630/RES_hhdet_num!E143)</f>
        <v>2324.8595224341948</v>
      </c>
      <c r="F147" s="98">
        <f>IF(RES_hhdet_fec!F147=0,0,RES_hhdet_fec!F147*1000*11630/RES_hhdet_num!F143)</f>
        <v>1891.9591776551561</v>
      </c>
      <c r="G147" s="98">
        <f>IF(RES_hhdet_fec!G147=0,0,RES_hhdet_fec!G147*1000*11630/RES_hhdet_num!G143)</f>
        <v>1836.1980678037778</v>
      </c>
      <c r="H147" s="98">
        <f>IF(RES_hhdet_fec!H147=0,0,RES_hhdet_fec!H147*1000*11630/RES_hhdet_num!H143)</f>
        <v>1776.0612593059002</v>
      </c>
      <c r="I147" s="98">
        <f>IF(RES_hhdet_fec!I147=0,0,RES_hhdet_fec!I147*1000*11630/RES_hhdet_num!I143)</f>
        <v>2077.9884632891153</v>
      </c>
      <c r="J147" s="98">
        <f>IF(RES_hhdet_fec!J147=0,0,RES_hhdet_fec!J147*1000*11630/RES_hhdet_num!J143)</f>
        <v>2294.6846486556738</v>
      </c>
      <c r="K147" s="98">
        <f>IF(RES_hhdet_fec!K147=0,0,RES_hhdet_fec!K147*1000*11630/RES_hhdet_num!K143)</f>
        <v>1856.0041490586295</v>
      </c>
      <c r="L147" s="98">
        <f>IF(RES_hhdet_fec!L147=0,0,RES_hhdet_fec!L147*1000*11630/RES_hhdet_num!L143)</f>
        <v>1936.5585281047522</v>
      </c>
      <c r="M147" s="98">
        <f>IF(RES_hhdet_fec!M147=0,0,RES_hhdet_fec!M147*1000*11630/RES_hhdet_num!M143)</f>
        <v>1622.3585424158125</v>
      </c>
      <c r="N147" s="98">
        <f>IF(RES_hhdet_fec!N147=0,0,RES_hhdet_fec!N147*1000*11630/RES_hhdet_num!N143)</f>
        <v>1964.6159280507061</v>
      </c>
      <c r="O147" s="98">
        <f>IF(RES_hhdet_fec!O147=0,0,RES_hhdet_fec!O147*1000*11630/RES_hhdet_num!O143)</f>
        <v>1601.5846012739064</v>
      </c>
      <c r="P147" s="98">
        <f>IF(RES_hhdet_fec!P147=0,0,RES_hhdet_fec!P147*1000*11630/RES_hhdet_num!P143)</f>
        <v>1435.0280883573566</v>
      </c>
      <c r="Q147" s="98">
        <f>IF(RES_hhdet_fec!Q147=0,0,RES_hhdet_fec!Q147*1000*11630/RES_hhdet_num!Q143)</f>
        <v>1525.0249942635264</v>
      </c>
      <c r="R147" s="98">
        <f>IF(RES_hhdet_fec!R147=0,0,RES_hhdet_fec!R147*1000*11630/RES_hhdet_num!R143)</f>
        <v>1676.9378048131603</v>
      </c>
      <c r="S147" s="98">
        <f>IF(RES_hhdet_fec!S147=0,0,RES_hhdet_fec!S147*1000*11630/RES_hhdet_num!S143)</f>
        <v>1504.9878207370473</v>
      </c>
      <c r="T147" s="98">
        <f>IF(RES_hhdet_fec!T147=0,0,RES_hhdet_fec!T147*1000*11630/RES_hhdet_num!T143)</f>
        <v>1571.4563791161124</v>
      </c>
      <c r="U147" s="98">
        <f>IF(RES_hhdet_fec!U147=0,0,RES_hhdet_fec!U147*1000*11630/RES_hhdet_num!U143)</f>
        <v>1670.0018673731552</v>
      </c>
      <c r="V147" s="98">
        <f>IF(RES_hhdet_fec!V147=0,0,RES_hhdet_fec!V147*1000*11630/RES_hhdet_num!V143)</f>
        <v>1583.2859272363555</v>
      </c>
      <c r="W147" s="98">
        <f>IF(RES_hhdet_fec!W147=0,0,RES_hhdet_fec!W147*1000*11630/RES_hhdet_num!W143)</f>
        <v>1540.8454126906768</v>
      </c>
      <c r="DA147" s="63" t="s">
        <v>2380</v>
      </c>
    </row>
    <row r="148" spans="1:105" ht="12" customHeight="1" x14ac:dyDescent="0.25">
      <c r="A148" s="121" t="s">
        <v>55</v>
      </c>
      <c r="B148" s="122">
        <v>2472.4227501544169</v>
      </c>
      <c r="C148" s="122">
        <v>2286.4864872206017</v>
      </c>
      <c r="D148" s="122">
        <v>2546.3965121421465</v>
      </c>
      <c r="E148" s="122">
        <v>2794.0106199698844</v>
      </c>
      <c r="F148" s="122">
        <v>2877.9520670083198</v>
      </c>
      <c r="G148" s="122">
        <v>3214.4245932112249</v>
      </c>
      <c r="H148" s="122">
        <v>3172.407951815625</v>
      </c>
      <c r="I148" s="122">
        <v>3415.1158133541676</v>
      </c>
      <c r="J148" s="122">
        <v>3266.4432154252981</v>
      </c>
      <c r="K148" s="122">
        <v>3249.7513924001037</v>
      </c>
      <c r="L148" s="122">
        <v>3158.3164868896861</v>
      </c>
      <c r="M148" s="122">
        <v>3167.7705724181878</v>
      </c>
      <c r="N148" s="122">
        <v>2867.9665622386437</v>
      </c>
      <c r="O148" s="122">
        <v>2456.4977571340874</v>
      </c>
      <c r="P148" s="122">
        <v>2433.5764353608984</v>
      </c>
      <c r="Q148" s="122">
        <v>2591.6124153986348</v>
      </c>
      <c r="R148" s="122">
        <v>2708.2990999720046</v>
      </c>
      <c r="S148" s="122">
        <v>2871.8114689153936</v>
      </c>
      <c r="T148" s="122">
        <v>2725.3766554818981</v>
      </c>
      <c r="U148" s="122">
        <v>2663.160483519684</v>
      </c>
      <c r="V148" s="122">
        <v>2724.9429718001293</v>
      </c>
      <c r="W148" s="122">
        <v>2764.1266404638682</v>
      </c>
      <c r="DA148" s="130" t="s">
        <v>2381</v>
      </c>
    </row>
    <row r="149" spans="1:105" ht="12" customHeight="1" x14ac:dyDescent="0.25">
      <c r="A149" s="97" t="s">
        <v>124</v>
      </c>
      <c r="B149" s="98">
        <v>4681.6318518239714</v>
      </c>
      <c r="C149" s="98">
        <v>4536.721705444661</v>
      </c>
      <c r="D149" s="98">
        <v>4808.8270618926736</v>
      </c>
      <c r="E149" s="98">
        <v>5044.4364975087074</v>
      </c>
      <c r="F149" s="98">
        <v>5139.1362851384929</v>
      </c>
      <c r="G149" s="98">
        <v>5557.7815029986068</v>
      </c>
      <c r="H149" s="98">
        <v>5581.5902114914088</v>
      </c>
      <c r="I149" s="98">
        <v>5760.7707285501219</v>
      </c>
      <c r="J149" s="98">
        <v>5928.8332468835079</v>
      </c>
      <c r="K149" s="98">
        <v>5903.4615658273387</v>
      </c>
      <c r="L149" s="98">
        <v>5698.7347083964396</v>
      </c>
      <c r="M149" s="98">
        <v>5431.0771951741599</v>
      </c>
      <c r="N149" s="98">
        <v>5026.345224883913</v>
      </c>
      <c r="O149" s="98">
        <v>5259.7810570304082</v>
      </c>
      <c r="P149" s="98">
        <v>6143.852914648387</v>
      </c>
      <c r="Q149" s="98">
        <v>5116.3174423928431</v>
      </c>
      <c r="R149" s="98">
        <v>4894.6598526373691</v>
      </c>
      <c r="S149" s="98">
        <v>4614.1564059505108</v>
      </c>
      <c r="T149" s="98">
        <v>4294.2982798101057</v>
      </c>
      <c r="U149" s="98">
        <v>4071.1303191004531</v>
      </c>
      <c r="V149" s="98">
        <v>3796.1828701240265</v>
      </c>
      <c r="W149" s="98">
        <v>4797.4455680158881</v>
      </c>
      <c r="DA149" s="63" t="s">
        <v>2382</v>
      </c>
    </row>
    <row r="150" spans="1:105" ht="12" customHeight="1" x14ac:dyDescent="0.25">
      <c r="A150" s="97" t="s">
        <v>123</v>
      </c>
      <c r="B150" s="98">
        <v>2320.2240317520036</v>
      </c>
      <c r="C150" s="98">
        <v>2257.5748048265177</v>
      </c>
      <c r="D150" s="98">
        <v>2702.9881134055649</v>
      </c>
      <c r="E150" s="98">
        <v>3010.0336490376044</v>
      </c>
      <c r="F150" s="98">
        <v>0</v>
      </c>
      <c r="G150" s="98">
        <v>0</v>
      </c>
      <c r="H150" s="98">
        <v>3217.5683478453961</v>
      </c>
      <c r="I150" s="98">
        <v>3173.0591563527232</v>
      </c>
      <c r="J150" s="98">
        <v>3287.1937286297102</v>
      </c>
      <c r="K150" s="98">
        <v>3295.4777631584352</v>
      </c>
      <c r="L150" s="98">
        <v>3128.5673659823306</v>
      </c>
      <c r="M150" s="98">
        <v>3010.2533628029259</v>
      </c>
      <c r="N150" s="98">
        <v>2664.9519028170944</v>
      </c>
      <c r="O150" s="98">
        <v>2714.3793128202424</v>
      </c>
      <c r="P150" s="98">
        <v>3241.2563026348907</v>
      </c>
      <c r="Q150" s="98">
        <v>3094.8708476029392</v>
      </c>
      <c r="R150" s="98">
        <v>3220.1564962256207</v>
      </c>
      <c r="S150" s="98">
        <v>3432.3438813207995</v>
      </c>
      <c r="T150" s="98">
        <v>3107.5735192468792</v>
      </c>
      <c r="U150" s="98">
        <v>2684.0662742223521</v>
      </c>
      <c r="V150" s="98">
        <v>2496.9900823009484</v>
      </c>
      <c r="W150" s="98">
        <v>3362.4183579554829</v>
      </c>
      <c r="DA150" s="63" t="s">
        <v>2383</v>
      </c>
    </row>
    <row r="151" spans="1:105" ht="12" customHeight="1" x14ac:dyDescent="0.25">
      <c r="A151" s="100" t="s">
        <v>50</v>
      </c>
      <c r="B151" s="101">
        <v>646.74210834250175</v>
      </c>
      <c r="C151" s="101">
        <v>615.38405884557687</v>
      </c>
      <c r="D151" s="101">
        <v>1155.8448279939155</v>
      </c>
      <c r="E151" s="101">
        <v>1483.04415585931</v>
      </c>
      <c r="F151" s="101">
        <v>0</v>
      </c>
      <c r="G151" s="101">
        <v>0</v>
      </c>
      <c r="H151" s="101">
        <v>1401.4018647090429</v>
      </c>
      <c r="I151" s="101">
        <v>1154.3742410292264</v>
      </c>
      <c r="J151" s="101">
        <v>1198.9146321188916</v>
      </c>
      <c r="K151" s="101">
        <v>1193.7225958266815</v>
      </c>
      <c r="L151" s="101">
        <v>1007.2802447167015</v>
      </c>
      <c r="M151" s="101">
        <v>957.42725275264206</v>
      </c>
      <c r="N151" s="101">
        <v>587.2142688316444</v>
      </c>
      <c r="O151" s="101">
        <v>387.76981818783275</v>
      </c>
      <c r="P151" s="101">
        <v>548.0068780937263</v>
      </c>
      <c r="Q151" s="101">
        <v>1070.9447248193619</v>
      </c>
      <c r="R151" s="101">
        <v>1297.3364358909223</v>
      </c>
      <c r="S151" s="101">
        <v>1636.4801153755916</v>
      </c>
      <c r="T151" s="101">
        <v>1029.6662058064383</v>
      </c>
      <c r="U151" s="101">
        <v>315.15151604599492</v>
      </c>
      <c r="V151" s="101">
        <v>218.401805068839</v>
      </c>
      <c r="W151" s="101">
        <v>795.43211358691531</v>
      </c>
      <c r="DA151" s="131" t="s">
        <v>2384</v>
      </c>
    </row>
    <row r="152" spans="1:105" ht="12" customHeight="1" x14ac:dyDescent="0.25">
      <c r="A152" s="103" t="s">
        <v>52</v>
      </c>
      <c r="B152" s="104">
        <v>1673.4819234095019</v>
      </c>
      <c r="C152" s="104">
        <v>1642.1907459809408</v>
      </c>
      <c r="D152" s="104">
        <v>1547.1432854116495</v>
      </c>
      <c r="E152" s="104">
        <v>1526.9894931782947</v>
      </c>
      <c r="F152" s="104">
        <v>0</v>
      </c>
      <c r="G152" s="104">
        <v>0</v>
      </c>
      <c r="H152" s="104">
        <v>1816.1664831363532</v>
      </c>
      <c r="I152" s="104">
        <v>2018.6849153234969</v>
      </c>
      <c r="J152" s="104">
        <v>2088.2790965108184</v>
      </c>
      <c r="K152" s="104">
        <v>2101.7551673317539</v>
      </c>
      <c r="L152" s="104">
        <v>2121.2871212656287</v>
      </c>
      <c r="M152" s="104">
        <v>2052.8261100502837</v>
      </c>
      <c r="N152" s="104">
        <v>2077.73763398545</v>
      </c>
      <c r="O152" s="104">
        <v>2326.6094946324092</v>
      </c>
      <c r="P152" s="104">
        <v>2693.2494245411644</v>
      </c>
      <c r="Q152" s="104">
        <v>2023.9261227835773</v>
      </c>
      <c r="R152" s="104">
        <v>1922.8200603346982</v>
      </c>
      <c r="S152" s="104">
        <v>1795.8637659452081</v>
      </c>
      <c r="T152" s="104">
        <v>2077.9073134404407</v>
      </c>
      <c r="U152" s="104">
        <v>2368.9147581763568</v>
      </c>
      <c r="V152" s="104">
        <v>2278.5882772321097</v>
      </c>
      <c r="W152" s="104">
        <v>2566.9862443685674</v>
      </c>
      <c r="DA152" s="132" t="s">
        <v>2385</v>
      </c>
    </row>
    <row r="153" spans="1:105" ht="12" customHeight="1" x14ac:dyDescent="0.25">
      <c r="A153" s="106" t="s">
        <v>122</v>
      </c>
      <c r="B153" s="101">
        <v>4256.6048732228201</v>
      </c>
      <c r="C153" s="101">
        <v>3970.6944976975046</v>
      </c>
      <c r="D153" s="101">
        <v>4265.1616152962142</v>
      </c>
      <c r="E153" s="101">
        <v>4547.6891802516575</v>
      </c>
      <c r="F153" s="101">
        <v>0</v>
      </c>
      <c r="G153" s="101">
        <v>0</v>
      </c>
      <c r="H153" s="101">
        <v>4871.5989222190919</v>
      </c>
      <c r="I153" s="101">
        <v>5521.6777167312866</v>
      </c>
      <c r="J153" s="101">
        <v>5336.3641614100497</v>
      </c>
      <c r="K153" s="101">
        <v>5291.0907203108809</v>
      </c>
      <c r="L153" s="101">
        <v>5260.8835199013893</v>
      </c>
      <c r="M153" s="101">
        <v>5294.9351062092646</v>
      </c>
      <c r="N153" s="101">
        <v>4989.8203994299465</v>
      </c>
      <c r="O153" s="101">
        <v>4273.3001176749167</v>
      </c>
      <c r="P153" s="101">
        <v>4258.4548589717488</v>
      </c>
      <c r="Q153" s="101">
        <v>4405.5863284116131</v>
      </c>
      <c r="R153" s="101">
        <v>4556.1403235435537</v>
      </c>
      <c r="S153" s="101">
        <v>4779.9955957028797</v>
      </c>
      <c r="T153" s="101">
        <v>4654.0299846527187</v>
      </c>
      <c r="U153" s="101">
        <v>4250.926150307997</v>
      </c>
      <c r="V153" s="101">
        <v>4243.3378307280764</v>
      </c>
      <c r="W153" s="101">
        <v>4058.8933240679876</v>
      </c>
      <c r="DA153" s="131" t="s">
        <v>2386</v>
      </c>
    </row>
    <row r="154" spans="1:105" ht="12" customHeight="1" x14ac:dyDescent="0.25">
      <c r="A154" s="107" t="s">
        <v>121</v>
      </c>
      <c r="B154" s="104">
        <v>2300.8266249182479</v>
      </c>
      <c r="C154" s="104">
        <v>2113.0611613595438</v>
      </c>
      <c r="D154" s="104">
        <v>2401.2448586578307</v>
      </c>
      <c r="E154" s="104">
        <v>2668.2709642414875</v>
      </c>
      <c r="F154" s="104">
        <v>2769.9091350840108</v>
      </c>
      <c r="G154" s="104">
        <v>3110.8671540160758</v>
      </c>
      <c r="H154" s="104">
        <v>3039.3983185943098</v>
      </c>
      <c r="I154" s="104">
        <v>3308.3626713658396</v>
      </c>
      <c r="J154" s="104">
        <v>3161.7924212329485</v>
      </c>
      <c r="K154" s="104">
        <v>3154.2447791449677</v>
      </c>
      <c r="L154" s="104">
        <v>3067.4858975407906</v>
      </c>
      <c r="M154" s="104">
        <v>3085.2388734328715</v>
      </c>
      <c r="N154" s="104">
        <v>2785.3657872487506</v>
      </c>
      <c r="O154" s="104">
        <v>2326.6575625878327</v>
      </c>
      <c r="P154" s="104">
        <v>2266.1941075118953</v>
      </c>
      <c r="Q154" s="104">
        <v>2454.1063388537777</v>
      </c>
      <c r="R154" s="104">
        <v>2592.479074929839</v>
      </c>
      <c r="S154" s="104">
        <v>2791.5729452238061</v>
      </c>
      <c r="T154" s="104">
        <v>2667.5444464852794</v>
      </c>
      <c r="U154" s="104">
        <v>2607.3299424007319</v>
      </c>
      <c r="V154" s="104">
        <v>2682.7464570698321</v>
      </c>
      <c r="W154" s="104">
        <v>2693.320281980069</v>
      </c>
      <c r="DA154" s="132" t="s">
        <v>2387</v>
      </c>
    </row>
    <row r="155" spans="1:105" ht="12" customHeight="1" x14ac:dyDescent="0.25">
      <c r="A155" s="108" t="s">
        <v>53</v>
      </c>
      <c r="B155" s="98">
        <v>603.26811242857809</v>
      </c>
      <c r="C155" s="98">
        <v>505.64624687907872</v>
      </c>
      <c r="D155" s="98">
        <v>800.50367799594869</v>
      </c>
      <c r="E155" s="98">
        <v>1069.5022677226968</v>
      </c>
      <c r="F155" s="98">
        <v>1067.1080270834957</v>
      </c>
      <c r="G155" s="98">
        <v>1386.5670861880503</v>
      </c>
      <c r="H155" s="98">
        <v>1250.1215092643001</v>
      </c>
      <c r="I155" s="98">
        <v>1166.5826401320337</v>
      </c>
      <c r="J155" s="98">
        <v>1076.4757420819749</v>
      </c>
      <c r="K155" s="98">
        <v>1071.4950163087742</v>
      </c>
      <c r="L155" s="98">
        <v>941.38122088748344</v>
      </c>
      <c r="M155" s="98">
        <v>955.67216541498351</v>
      </c>
      <c r="N155" s="98">
        <v>648.78880022073531</v>
      </c>
      <c r="O155" s="98">
        <v>147.38905997948839</v>
      </c>
      <c r="P155" s="98">
        <v>56.550389452589407</v>
      </c>
      <c r="Q155" s="98">
        <v>188.26470686861782</v>
      </c>
      <c r="R155" s="98">
        <v>281.46725986357336</v>
      </c>
      <c r="S155" s="98">
        <v>471.00204851516679</v>
      </c>
      <c r="T155" s="98">
        <v>349.78728444909279</v>
      </c>
      <c r="U155" s="98">
        <v>277.30515324385607</v>
      </c>
      <c r="V155" s="98">
        <v>353.0521143341681</v>
      </c>
      <c r="W155" s="98">
        <v>369.82372478362697</v>
      </c>
      <c r="DA155" s="63" t="s">
        <v>2388</v>
      </c>
    </row>
    <row r="156" spans="1:105" ht="12" customHeight="1" x14ac:dyDescent="0.25">
      <c r="A156" s="108" t="s">
        <v>52</v>
      </c>
      <c r="B156" s="98">
        <v>1697.55851248967</v>
      </c>
      <c r="C156" s="98">
        <v>1607.4149144804649</v>
      </c>
      <c r="D156" s="98">
        <v>1600.7411806618825</v>
      </c>
      <c r="E156" s="98">
        <v>1598.7686965187909</v>
      </c>
      <c r="F156" s="98">
        <v>1702.8011080005153</v>
      </c>
      <c r="G156" s="98">
        <v>1724.3000678280255</v>
      </c>
      <c r="H156" s="98">
        <v>1789.2768093300097</v>
      </c>
      <c r="I156" s="98">
        <v>2141.7800312338068</v>
      </c>
      <c r="J156" s="98">
        <v>2085.3166791509734</v>
      </c>
      <c r="K156" s="98">
        <v>2082.7497628361934</v>
      </c>
      <c r="L156" s="98">
        <v>2126.1046766533073</v>
      </c>
      <c r="M156" s="98">
        <v>2129.5667080178878</v>
      </c>
      <c r="N156" s="98">
        <v>2136.576987028016</v>
      </c>
      <c r="O156" s="98">
        <v>2179.2685026083445</v>
      </c>
      <c r="P156" s="98">
        <v>2209.6437180593061</v>
      </c>
      <c r="Q156" s="98">
        <v>2265.8416319851603</v>
      </c>
      <c r="R156" s="98">
        <v>2311.0118150662665</v>
      </c>
      <c r="S156" s="98">
        <v>2320.5708967086393</v>
      </c>
      <c r="T156" s="98">
        <v>2317.7571620361873</v>
      </c>
      <c r="U156" s="98">
        <v>2330.0247891568756</v>
      </c>
      <c r="V156" s="98">
        <v>2329.6943427356641</v>
      </c>
      <c r="W156" s="98">
        <v>2323.4965571964417</v>
      </c>
      <c r="DA156" s="63" t="s">
        <v>2389</v>
      </c>
    </row>
    <row r="157" spans="1:105" ht="12" customHeight="1" x14ac:dyDescent="0.25">
      <c r="A157" s="121" t="s">
        <v>54</v>
      </c>
      <c r="B157" s="122">
        <v>1134.9536018501835</v>
      </c>
      <c r="C157" s="122">
        <v>1177.5586966223552</v>
      </c>
      <c r="D157" s="122">
        <v>1176.4604374112034</v>
      </c>
      <c r="E157" s="122">
        <v>1186.0589517757307</v>
      </c>
      <c r="F157" s="122">
        <v>1214.279622266512</v>
      </c>
      <c r="G157" s="122">
        <v>1165.8445689869695</v>
      </c>
      <c r="H157" s="122">
        <v>1070.8880828769297</v>
      </c>
      <c r="I157" s="122">
        <v>1054.6871479979427</v>
      </c>
      <c r="J157" s="122">
        <v>964.74729990244975</v>
      </c>
      <c r="K157" s="122">
        <v>956.61630123033683</v>
      </c>
      <c r="L157" s="122">
        <v>924.61904179212286</v>
      </c>
      <c r="M157" s="122">
        <v>975.78643943425243</v>
      </c>
      <c r="N157" s="122">
        <v>869.17124917290687</v>
      </c>
      <c r="O157" s="122">
        <v>887.65205775989796</v>
      </c>
      <c r="P157" s="122">
        <v>954.91760235526226</v>
      </c>
      <c r="Q157" s="122">
        <v>938.11575378019552</v>
      </c>
      <c r="R157" s="122">
        <v>931.37540057524882</v>
      </c>
      <c r="S157" s="122">
        <v>963.77949935146876</v>
      </c>
      <c r="T157" s="122">
        <v>895.73323498589832</v>
      </c>
      <c r="U157" s="122">
        <v>1026.4492322459741</v>
      </c>
      <c r="V157" s="122">
        <v>1036.4114615579749</v>
      </c>
      <c r="W157" s="122">
        <v>1029.0542079535305</v>
      </c>
      <c r="DA157" s="130" t="s">
        <v>2390</v>
      </c>
    </row>
    <row r="158" spans="1:105" ht="12" customHeight="1" x14ac:dyDescent="0.25">
      <c r="A158" s="97" t="s">
        <v>50</v>
      </c>
      <c r="B158" s="98">
        <v>1244.5646479820564</v>
      </c>
      <c r="C158" s="98">
        <v>1263.9242376059572</v>
      </c>
      <c r="D158" s="98">
        <v>1265.2323414842117</v>
      </c>
      <c r="E158" s="98">
        <v>1314.7854432491943</v>
      </c>
      <c r="F158" s="98">
        <v>1342.026426702296</v>
      </c>
      <c r="G158" s="98">
        <v>1287.5536886075045</v>
      </c>
      <c r="H158" s="98">
        <v>1156.3045308338656</v>
      </c>
      <c r="I158" s="98">
        <v>1168.9649342337707</v>
      </c>
      <c r="J158" s="98">
        <v>1058.3540431828219</v>
      </c>
      <c r="K158" s="98">
        <v>1043.2343472776597</v>
      </c>
      <c r="L158" s="98">
        <v>1017.2603818412775</v>
      </c>
      <c r="M158" s="98">
        <v>1043.9241564365143</v>
      </c>
      <c r="N158" s="98">
        <v>992.46369436627515</v>
      </c>
      <c r="O158" s="98">
        <v>997.45550121497968</v>
      </c>
      <c r="P158" s="98">
        <v>1013.4051780557365</v>
      </c>
      <c r="Q158" s="98">
        <v>1057.4335226126138</v>
      </c>
      <c r="R158" s="98">
        <v>1065.9267200375855</v>
      </c>
      <c r="S158" s="98">
        <v>1079.4126548663558</v>
      </c>
      <c r="T158" s="98">
        <v>1095.0569737093413</v>
      </c>
      <c r="U158" s="98">
        <v>1192.2017242738561</v>
      </c>
      <c r="V158" s="98">
        <v>1133.5033429621733</v>
      </c>
      <c r="W158" s="98">
        <v>1218.9352525335744</v>
      </c>
      <c r="DA158" s="63" t="s">
        <v>2391</v>
      </c>
    </row>
    <row r="159" spans="1:105" ht="12" customHeight="1" x14ac:dyDescent="0.25">
      <c r="A159" s="109" t="s">
        <v>120</v>
      </c>
      <c r="B159" s="33">
        <v>858.2525463709427</v>
      </c>
      <c r="C159" s="33">
        <v>996.44261067616071</v>
      </c>
      <c r="D159" s="33">
        <v>1015.8255633743314</v>
      </c>
      <c r="E159" s="33">
        <v>964.40157073586249</v>
      </c>
      <c r="F159" s="33">
        <v>1006.8275466870333</v>
      </c>
      <c r="G159" s="33">
        <v>969.03013820819342</v>
      </c>
      <c r="H159" s="33">
        <v>920.40157681347421</v>
      </c>
      <c r="I159" s="33">
        <v>838.8092674368238</v>
      </c>
      <c r="J159" s="33">
        <v>781.0404135062148</v>
      </c>
      <c r="K159" s="33">
        <v>808.39705054999763</v>
      </c>
      <c r="L159" s="33">
        <v>770.3628152169739</v>
      </c>
      <c r="M159" s="33">
        <v>860.33921606972524</v>
      </c>
      <c r="N159" s="33">
        <v>647.56605633523418</v>
      </c>
      <c r="O159" s="33">
        <v>706.18125052475511</v>
      </c>
      <c r="P159" s="33">
        <v>867.35968950354345</v>
      </c>
      <c r="Q159" s="33">
        <v>767.47791270606626</v>
      </c>
      <c r="R159" s="33">
        <v>748.54664181027874</v>
      </c>
      <c r="S159" s="33">
        <v>817.48189481135353</v>
      </c>
      <c r="T159" s="33">
        <v>674.58632483882513</v>
      </c>
      <c r="U159" s="33">
        <v>836.61840388276562</v>
      </c>
      <c r="V159" s="33">
        <v>929.02630336463301</v>
      </c>
      <c r="W159" s="33">
        <v>830.27503411090538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13030.516533076692</v>
      </c>
      <c r="C161" s="117">
        <f t="shared" si="54"/>
        <v>11815.955344384422</v>
      </c>
      <c r="D161" s="117">
        <f t="shared" si="54"/>
        <v>12226.100709829501</v>
      </c>
      <c r="E161" s="117">
        <f t="shared" si="54"/>
        <v>12457.421621283793</v>
      </c>
      <c r="F161" s="117">
        <f t="shared" si="54"/>
        <v>11416.673806961508</v>
      </c>
      <c r="G161" s="117">
        <f t="shared" si="54"/>
        <v>10746.853924251518</v>
      </c>
      <c r="H161" s="117">
        <f t="shared" si="54"/>
        <v>11011.23707373344</v>
      </c>
      <c r="I161" s="117">
        <f t="shared" si="54"/>
        <v>12167.817303867459</v>
      </c>
      <c r="J161" s="117">
        <f t="shared" si="54"/>
        <v>10923.525875804897</v>
      </c>
      <c r="K161" s="117">
        <f t="shared" si="54"/>
        <v>10326.147685259297</v>
      </c>
      <c r="L161" s="117">
        <f t="shared" si="54"/>
        <v>10092.257955365962</v>
      </c>
      <c r="M161" s="117">
        <f t="shared" si="54"/>
        <v>9781.5495788579756</v>
      </c>
      <c r="N161" s="117">
        <f t="shared" si="54"/>
        <v>7615.0005894261476</v>
      </c>
      <c r="O161" s="117">
        <f t="shared" si="54"/>
        <v>5792.3432837524042</v>
      </c>
      <c r="P161" s="117">
        <f t="shared" si="54"/>
        <v>6452.8236088326075</v>
      </c>
      <c r="Q161" s="117">
        <f t="shared" si="54"/>
        <v>8292.6794720971993</v>
      </c>
      <c r="R161" s="117">
        <f t="shared" ref="R161:V161" si="55">R162+R164+R166+R175</f>
        <v>8522.4509304239873</v>
      </c>
      <c r="S161" s="117">
        <f t="shared" si="55"/>
        <v>9156.2545954475463</v>
      </c>
      <c r="T161" s="117">
        <f t="shared" si="55"/>
        <v>8540.2993555610647</v>
      </c>
      <c r="U161" s="117">
        <f t="shared" si="55"/>
        <v>9450.4319325632277</v>
      </c>
      <c r="V161" s="117">
        <f t="shared" si="55"/>
        <v>9429.2824451872802</v>
      </c>
      <c r="W161" s="117">
        <f t="shared" ref="W161" si="56">W162+W164+W166+W175</f>
        <v>9047.212481440778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5950.4176114239799</v>
      </c>
      <c r="C162" s="122">
        <f t="shared" si="57"/>
        <v>5975.1974204105636</v>
      </c>
      <c r="D162" s="122">
        <f t="shared" si="57"/>
        <v>6474.1146617206705</v>
      </c>
      <c r="E162" s="122">
        <f t="shared" si="57"/>
        <v>6389.0736821910705</v>
      </c>
      <c r="F162" s="122">
        <f t="shared" si="57"/>
        <v>5701.3927850793816</v>
      </c>
      <c r="G162" s="122">
        <f t="shared" si="57"/>
        <v>4689.7173999958104</v>
      </c>
      <c r="H162" s="122">
        <f t="shared" si="57"/>
        <v>4839.9777559697641</v>
      </c>
      <c r="I162" s="122">
        <f t="shared" si="57"/>
        <v>5626.3347582133547</v>
      </c>
      <c r="J162" s="122">
        <f t="shared" si="57"/>
        <v>4575.5540414292782</v>
      </c>
      <c r="K162" s="122">
        <f t="shared" si="57"/>
        <v>4159.7214208296045</v>
      </c>
      <c r="L162" s="122">
        <f t="shared" si="57"/>
        <v>3883.8825125444873</v>
      </c>
      <c r="M162" s="122">
        <f t="shared" si="57"/>
        <v>3816.8735954922986</v>
      </c>
      <c r="N162" s="122">
        <f t="shared" si="57"/>
        <v>1756.5266417206215</v>
      </c>
      <c r="O162" s="122">
        <f t="shared" si="57"/>
        <v>771.96759826167045</v>
      </c>
      <c r="P162" s="122">
        <f t="shared" si="57"/>
        <v>1685.1097960726352</v>
      </c>
      <c r="Q162" s="122">
        <f t="shared" si="57"/>
        <v>3343.255483095229</v>
      </c>
      <c r="R162" s="122">
        <f t="shared" si="57"/>
        <v>3303.649835823031</v>
      </c>
      <c r="S162" s="122">
        <f t="shared" si="57"/>
        <v>3805.3072724991534</v>
      </c>
      <c r="T162" s="122">
        <f t="shared" si="57"/>
        <v>3265.1826319936467</v>
      </c>
      <c r="U162" s="122">
        <f t="shared" si="57"/>
        <v>4054.6313488547776</v>
      </c>
      <c r="V162" s="122">
        <f t="shared" si="57"/>
        <v>4069.5665209947119</v>
      </c>
      <c r="W162" s="122">
        <f t="shared" si="57"/>
        <v>3704.283940229564</v>
      </c>
      <c r="DA162" s="130" t="s">
        <v>2394</v>
      </c>
    </row>
    <row r="163" spans="1:105" ht="12" customHeight="1" x14ac:dyDescent="0.25">
      <c r="A163" s="97" t="s">
        <v>53</v>
      </c>
      <c r="B163" s="33">
        <v>5950.4176114239799</v>
      </c>
      <c r="C163" s="33">
        <v>5975.1974204105636</v>
      </c>
      <c r="D163" s="33">
        <v>6474.1146617206705</v>
      </c>
      <c r="E163" s="33">
        <v>6389.0736821910705</v>
      </c>
      <c r="F163" s="33">
        <v>5701.3927850793816</v>
      </c>
      <c r="G163" s="33">
        <v>4689.7173999958104</v>
      </c>
      <c r="H163" s="33">
        <v>4839.9777559697641</v>
      </c>
      <c r="I163" s="33">
        <v>5626.3347582133547</v>
      </c>
      <c r="J163" s="33">
        <v>4575.5540414292782</v>
      </c>
      <c r="K163" s="33">
        <v>4159.7214208296045</v>
      </c>
      <c r="L163" s="33">
        <v>3883.8825125444873</v>
      </c>
      <c r="M163" s="33">
        <v>3816.8735954922986</v>
      </c>
      <c r="N163" s="33">
        <v>1756.5266417206215</v>
      </c>
      <c r="O163" s="33">
        <v>771.96759826167045</v>
      </c>
      <c r="P163" s="33">
        <v>1685.1097960726352</v>
      </c>
      <c r="Q163" s="33">
        <v>3343.255483095229</v>
      </c>
      <c r="R163" s="33">
        <v>3303.649835823031</v>
      </c>
      <c r="S163" s="33">
        <v>3805.3072724991534</v>
      </c>
      <c r="T163" s="33">
        <v>3265.1826319936467</v>
      </c>
      <c r="U163" s="33">
        <v>4054.6313488547776</v>
      </c>
      <c r="V163" s="33">
        <v>4069.5665209947119</v>
      </c>
      <c r="W163" s="33">
        <v>3704.283940229564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3474.9356498619113</v>
      </c>
      <c r="C164" s="122">
        <f t="shared" si="58"/>
        <v>2385.4878977070948</v>
      </c>
      <c r="D164" s="122">
        <f t="shared" si="58"/>
        <v>2030.7515777672279</v>
      </c>
      <c r="E164" s="122">
        <f t="shared" si="58"/>
        <v>2085.385668226188</v>
      </c>
      <c r="F164" s="122">
        <f t="shared" si="58"/>
        <v>1614.4768511062935</v>
      </c>
      <c r="G164" s="122">
        <f t="shared" si="58"/>
        <v>1662.8823006514449</v>
      </c>
      <c r="H164" s="122">
        <f t="shared" si="58"/>
        <v>1927.283343403248</v>
      </c>
      <c r="I164" s="122">
        <f t="shared" si="58"/>
        <v>2048.905880192242</v>
      </c>
      <c r="J164" s="122">
        <f t="shared" si="58"/>
        <v>2071.5316823010139</v>
      </c>
      <c r="K164" s="122">
        <f t="shared" si="58"/>
        <v>1903.0274230934467</v>
      </c>
      <c r="L164" s="122">
        <f t="shared" si="58"/>
        <v>2061.3920743157905</v>
      </c>
      <c r="M164" s="122">
        <f t="shared" si="58"/>
        <v>1765.5467197900373</v>
      </c>
      <c r="N164" s="122">
        <f t="shared" si="58"/>
        <v>2079.3437955022096</v>
      </c>
      <c r="O164" s="122">
        <f t="shared" si="58"/>
        <v>1650.1306732928178</v>
      </c>
      <c r="P164" s="122">
        <f t="shared" si="58"/>
        <v>1370.8058433071717</v>
      </c>
      <c r="Q164" s="122">
        <f t="shared" si="58"/>
        <v>1419.7097704743585</v>
      </c>
      <c r="R164" s="122">
        <f t="shared" si="58"/>
        <v>1571.5182196229821</v>
      </c>
      <c r="S164" s="122">
        <f t="shared" si="58"/>
        <v>1466.8912608545038</v>
      </c>
      <c r="T164" s="122">
        <f t="shared" si="58"/>
        <v>1579.8143303655929</v>
      </c>
      <c r="U164" s="122">
        <f t="shared" si="58"/>
        <v>1656.7686534071725</v>
      </c>
      <c r="V164" s="122">
        <f t="shared" si="58"/>
        <v>1574.7230156067217</v>
      </c>
      <c r="W164" s="122">
        <f t="shared" si="58"/>
        <v>1544.019759566012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3474.9356498619113</v>
      </c>
      <c r="C165" s="98">
        <f>IF(RES_hhdet_fec!C165=0,0,RES_hhdet_fec!C165*1000*11630/RES_hhdet_num!C161)</f>
        <v>2385.4878977070948</v>
      </c>
      <c r="D165" s="98">
        <f>IF(RES_hhdet_fec!D165=0,0,RES_hhdet_fec!D165*1000*11630/RES_hhdet_num!D161)</f>
        <v>2030.7515777672279</v>
      </c>
      <c r="E165" s="98">
        <f>IF(RES_hhdet_fec!E165=0,0,RES_hhdet_fec!E165*1000*11630/RES_hhdet_num!E161)</f>
        <v>2085.385668226188</v>
      </c>
      <c r="F165" s="98">
        <f>IF(RES_hhdet_fec!F165=0,0,RES_hhdet_fec!F165*1000*11630/RES_hhdet_num!F161)</f>
        <v>1614.4768511062935</v>
      </c>
      <c r="G165" s="98">
        <f>IF(RES_hhdet_fec!G165=0,0,RES_hhdet_fec!G165*1000*11630/RES_hhdet_num!G161)</f>
        <v>1662.8823006514449</v>
      </c>
      <c r="H165" s="98">
        <f>IF(RES_hhdet_fec!H165=0,0,RES_hhdet_fec!H165*1000*11630/RES_hhdet_num!H161)</f>
        <v>1927.283343403248</v>
      </c>
      <c r="I165" s="98">
        <f>IF(RES_hhdet_fec!I165=0,0,RES_hhdet_fec!I165*1000*11630/RES_hhdet_num!I161)</f>
        <v>2048.905880192242</v>
      </c>
      <c r="J165" s="98">
        <f>IF(RES_hhdet_fec!J165=0,0,RES_hhdet_fec!J165*1000*11630/RES_hhdet_num!J161)</f>
        <v>2071.5316823010139</v>
      </c>
      <c r="K165" s="98">
        <f>IF(RES_hhdet_fec!K165=0,0,RES_hhdet_fec!K165*1000*11630/RES_hhdet_num!K161)</f>
        <v>1903.0274230934467</v>
      </c>
      <c r="L165" s="98">
        <f>IF(RES_hhdet_fec!L165=0,0,RES_hhdet_fec!L165*1000*11630/RES_hhdet_num!L161)</f>
        <v>2061.3920743157905</v>
      </c>
      <c r="M165" s="98">
        <f>IF(RES_hhdet_fec!M165=0,0,RES_hhdet_fec!M165*1000*11630/RES_hhdet_num!M161)</f>
        <v>1765.5467197900373</v>
      </c>
      <c r="N165" s="98">
        <f>IF(RES_hhdet_fec!N165=0,0,RES_hhdet_fec!N165*1000*11630/RES_hhdet_num!N161)</f>
        <v>2079.3437955022096</v>
      </c>
      <c r="O165" s="98">
        <f>IF(RES_hhdet_fec!O165=0,0,RES_hhdet_fec!O165*1000*11630/RES_hhdet_num!O161)</f>
        <v>1650.1306732928178</v>
      </c>
      <c r="P165" s="98">
        <f>IF(RES_hhdet_fec!P165=0,0,RES_hhdet_fec!P165*1000*11630/RES_hhdet_num!P161)</f>
        <v>1370.8058433071717</v>
      </c>
      <c r="Q165" s="98">
        <f>IF(RES_hhdet_fec!Q165=0,0,RES_hhdet_fec!Q165*1000*11630/RES_hhdet_num!Q161)</f>
        <v>1419.7097704743585</v>
      </c>
      <c r="R165" s="98">
        <f>IF(RES_hhdet_fec!R165=0,0,RES_hhdet_fec!R165*1000*11630/RES_hhdet_num!R161)</f>
        <v>1571.5182196229821</v>
      </c>
      <c r="S165" s="98">
        <f>IF(RES_hhdet_fec!S165=0,0,RES_hhdet_fec!S165*1000*11630/RES_hhdet_num!S161)</f>
        <v>1466.8912608545038</v>
      </c>
      <c r="T165" s="98">
        <f>IF(RES_hhdet_fec!T165=0,0,RES_hhdet_fec!T165*1000*11630/RES_hhdet_num!T161)</f>
        <v>1579.8143303655929</v>
      </c>
      <c r="U165" s="98">
        <f>IF(RES_hhdet_fec!U165=0,0,RES_hhdet_fec!U165*1000*11630/RES_hhdet_num!U161)</f>
        <v>1656.7686534071725</v>
      </c>
      <c r="V165" s="98">
        <f>IF(RES_hhdet_fec!V165=0,0,RES_hhdet_fec!V165*1000*11630/RES_hhdet_num!V161)</f>
        <v>1574.7230156067217</v>
      </c>
      <c r="W165" s="98">
        <f>IF(RES_hhdet_fec!W165=0,0,RES_hhdet_fec!W165*1000*11630/RES_hhdet_num!W161)</f>
        <v>1544.019759566012</v>
      </c>
      <c r="DA165" s="63" t="s">
        <v>2397</v>
      </c>
    </row>
    <row r="166" spans="1:105" ht="12" customHeight="1" x14ac:dyDescent="0.25">
      <c r="A166" s="121" t="s">
        <v>55</v>
      </c>
      <c r="B166" s="122">
        <v>2470.6944888501243</v>
      </c>
      <c r="C166" s="122">
        <v>2279.837004894554</v>
      </c>
      <c r="D166" s="122">
        <v>2545.0453476620664</v>
      </c>
      <c r="E166" s="122">
        <v>2796.5824782345439</v>
      </c>
      <c r="F166" s="122">
        <v>2886.0236010982262</v>
      </c>
      <c r="G166" s="122">
        <v>3227.9775693976226</v>
      </c>
      <c r="H166" s="122">
        <v>3174.429046766214</v>
      </c>
      <c r="I166" s="122">
        <v>3443.0181951156587</v>
      </c>
      <c r="J166" s="122">
        <v>3315.0413218293188</v>
      </c>
      <c r="K166" s="122">
        <v>3303.5381843462051</v>
      </c>
      <c r="L166" s="122">
        <v>3216.8024677940125</v>
      </c>
      <c r="M166" s="122">
        <v>3219.3232352102159</v>
      </c>
      <c r="N166" s="122">
        <v>2908.1209150800219</v>
      </c>
      <c r="O166" s="122">
        <v>2483.2382958283279</v>
      </c>
      <c r="P166" s="122">
        <v>2445.8211580808365</v>
      </c>
      <c r="Q166" s="122">
        <v>2599.3052500144186</v>
      </c>
      <c r="R166" s="122">
        <v>2721.11370482643</v>
      </c>
      <c r="S166" s="122">
        <v>2915.0931805105656</v>
      </c>
      <c r="T166" s="122">
        <v>2783.0430754613481</v>
      </c>
      <c r="U166" s="122">
        <v>2700.2344709085528</v>
      </c>
      <c r="V166" s="122">
        <v>2744.5686598793409</v>
      </c>
      <c r="W166" s="122">
        <v>2773.7154008386242</v>
      </c>
      <c r="DA166" s="130" t="s">
        <v>2398</v>
      </c>
    </row>
    <row r="167" spans="1:105" ht="12" customHeight="1" x14ac:dyDescent="0.25">
      <c r="A167" s="97" t="s">
        <v>124</v>
      </c>
      <c r="B167" s="98">
        <v>4681.6318518239714</v>
      </c>
      <c r="C167" s="98">
        <v>4534.5356617443049</v>
      </c>
      <c r="D167" s="98">
        <v>4806.6422652350966</v>
      </c>
      <c r="E167" s="98">
        <v>5042.3838312159833</v>
      </c>
      <c r="F167" s="98">
        <v>5135.8304191646175</v>
      </c>
      <c r="G167" s="98">
        <v>5574.1711934758468</v>
      </c>
      <c r="H167" s="98">
        <v>5609.0657135477932</v>
      </c>
      <c r="I167" s="98">
        <v>5805.2411274096803</v>
      </c>
      <c r="J167" s="98">
        <v>6004.0718259524529</v>
      </c>
      <c r="K167" s="98">
        <v>5998.2828266742608</v>
      </c>
      <c r="L167" s="98">
        <v>5834.9858129346612</v>
      </c>
      <c r="M167" s="98">
        <v>5570.7686761213326</v>
      </c>
      <c r="N167" s="98">
        <v>5174.6719025465545</v>
      </c>
      <c r="O167" s="98">
        <v>5364.1493416014318</v>
      </c>
      <c r="P167" s="98">
        <v>6211.0114746375621</v>
      </c>
      <c r="Q167" s="98">
        <v>5010.5000701515919</v>
      </c>
      <c r="R167" s="98">
        <v>4837.3178369987409</v>
      </c>
      <c r="S167" s="98">
        <v>4727.4197557974221</v>
      </c>
      <c r="T167" s="98">
        <v>4520.9209593961896</v>
      </c>
      <c r="U167" s="98">
        <v>4194.649111878758</v>
      </c>
      <c r="V167" s="98">
        <v>3845.9180023293343</v>
      </c>
      <c r="W167" s="98">
        <v>4827.7696646566246</v>
      </c>
      <c r="DA167" s="63" t="s">
        <v>2399</v>
      </c>
    </row>
    <row r="168" spans="1:105" ht="12" customHeight="1" x14ac:dyDescent="0.25">
      <c r="A168" s="97" t="s">
        <v>123</v>
      </c>
      <c r="B168" s="98">
        <v>2320.2240317520036</v>
      </c>
      <c r="C168" s="98">
        <v>2248.3919372981145</v>
      </c>
      <c r="D168" s="98">
        <v>2684.302255024038</v>
      </c>
      <c r="E168" s="98">
        <v>2982.5340695197156</v>
      </c>
      <c r="F168" s="98">
        <v>2948.7181154580617</v>
      </c>
      <c r="G168" s="98">
        <v>3346.7806385496897</v>
      </c>
      <c r="H168" s="98">
        <v>3252.0442024493709</v>
      </c>
      <c r="I168" s="98">
        <v>3199.6084734507822</v>
      </c>
      <c r="J168" s="98">
        <v>3319.1071929256268</v>
      </c>
      <c r="K168" s="98">
        <v>3324.748338933769</v>
      </c>
      <c r="L168" s="98">
        <v>3162.7789062729958</v>
      </c>
      <c r="M168" s="98">
        <v>3047.971491068477</v>
      </c>
      <c r="N168" s="98">
        <v>2700.1060202972908</v>
      </c>
      <c r="O168" s="98">
        <v>2726.840578431556</v>
      </c>
      <c r="P168" s="98">
        <v>3243.2700524697202</v>
      </c>
      <c r="Q168" s="98">
        <v>3087.9713072416112</v>
      </c>
      <c r="R168" s="98">
        <v>3213.0010488187918</v>
      </c>
      <c r="S168" s="98">
        <v>3418.6198478855536</v>
      </c>
      <c r="T168" s="98">
        <v>3103.7645189708578</v>
      </c>
      <c r="U168" s="98">
        <v>2695.814510664633</v>
      </c>
      <c r="V168" s="98">
        <v>2516.9842767287137</v>
      </c>
      <c r="W168" s="98">
        <v>3383.8824386154906</v>
      </c>
      <c r="DA168" s="63" t="s">
        <v>2400</v>
      </c>
    </row>
    <row r="169" spans="1:105" ht="12" customHeight="1" x14ac:dyDescent="0.25">
      <c r="A169" s="100" t="s">
        <v>50</v>
      </c>
      <c r="B169" s="101">
        <v>646.74210834250187</v>
      </c>
      <c r="C169" s="101">
        <v>606.6610047260483</v>
      </c>
      <c r="D169" s="101">
        <v>1137.6403030789609</v>
      </c>
      <c r="E169" s="101">
        <v>1456.0927264158952</v>
      </c>
      <c r="F169" s="101">
        <v>1302.1533224963832</v>
      </c>
      <c r="G169" s="101">
        <v>1633.554225618288</v>
      </c>
      <c r="H169" s="101">
        <v>1427.4471334423788</v>
      </c>
      <c r="I169" s="101">
        <v>1171.5729723204374</v>
      </c>
      <c r="J169" s="101">
        <v>1217.8812955184026</v>
      </c>
      <c r="K169" s="101">
        <v>1209.2841280533598</v>
      </c>
      <c r="L169" s="101">
        <v>1026.2784356668228</v>
      </c>
      <c r="M169" s="101">
        <v>980.20029956645101</v>
      </c>
      <c r="N169" s="101">
        <v>604.7270087735684</v>
      </c>
      <c r="O169" s="101">
        <v>390.27324481970504</v>
      </c>
      <c r="P169" s="101">
        <v>543.71420393303856</v>
      </c>
      <c r="Q169" s="101">
        <v>1059.7102647226266</v>
      </c>
      <c r="R169" s="101">
        <v>1285.9536004845336</v>
      </c>
      <c r="S169" s="101">
        <v>1619.5681652740411</v>
      </c>
      <c r="T169" s="101">
        <v>1023.1589820186323</v>
      </c>
      <c r="U169" s="101">
        <v>320.32002698080549</v>
      </c>
      <c r="V169" s="101">
        <v>229.11733566676426</v>
      </c>
      <c r="W169" s="101">
        <v>812.55753765932434</v>
      </c>
      <c r="DA169" s="131" t="s">
        <v>2401</v>
      </c>
    </row>
    <row r="170" spans="1:105" ht="12" customHeight="1" x14ac:dyDescent="0.25">
      <c r="A170" s="103" t="s">
        <v>52</v>
      </c>
      <c r="B170" s="104">
        <v>1673.4819234095019</v>
      </c>
      <c r="C170" s="104">
        <v>1641.7309325720662</v>
      </c>
      <c r="D170" s="104">
        <v>1546.6619519450769</v>
      </c>
      <c r="E170" s="104">
        <v>1526.4413431038204</v>
      </c>
      <c r="F170" s="104">
        <v>1646.5647929616782</v>
      </c>
      <c r="G170" s="104">
        <v>1713.2264129314017</v>
      </c>
      <c r="H170" s="104">
        <v>1824.5970690069923</v>
      </c>
      <c r="I170" s="104">
        <v>2028.0355011303452</v>
      </c>
      <c r="J170" s="104">
        <v>2101.2258974072242</v>
      </c>
      <c r="K170" s="104">
        <v>2115.4642108804092</v>
      </c>
      <c r="L170" s="104">
        <v>2136.5004706061727</v>
      </c>
      <c r="M170" s="104">
        <v>2067.7711915020263</v>
      </c>
      <c r="N170" s="104">
        <v>2095.3790115237225</v>
      </c>
      <c r="O170" s="104">
        <v>2336.5673336118512</v>
      </c>
      <c r="P170" s="104">
        <v>2699.5558485366814</v>
      </c>
      <c r="Q170" s="104">
        <v>2028.2610425189853</v>
      </c>
      <c r="R170" s="104">
        <v>1927.0474483342587</v>
      </c>
      <c r="S170" s="104">
        <v>1799.0516826115122</v>
      </c>
      <c r="T170" s="104">
        <v>2080.6055369522251</v>
      </c>
      <c r="U170" s="104">
        <v>2375.4944836838272</v>
      </c>
      <c r="V170" s="104">
        <v>2287.8669410619495</v>
      </c>
      <c r="W170" s="104">
        <v>2571.3249009561669</v>
      </c>
      <c r="DA170" s="132" t="s">
        <v>2402</v>
      </c>
    </row>
    <row r="171" spans="1:105" ht="12" customHeight="1" x14ac:dyDescent="0.25">
      <c r="A171" s="106" t="s">
        <v>122</v>
      </c>
      <c r="B171" s="101">
        <v>4256.604873222821</v>
      </c>
      <c r="C171" s="101">
        <v>3887.8516551347839</v>
      </c>
      <c r="D171" s="101">
        <v>4170.2427071390148</v>
      </c>
      <c r="E171" s="101">
        <v>4435.2376145035787</v>
      </c>
      <c r="F171" s="101">
        <v>4647.4388517312782</v>
      </c>
      <c r="G171" s="101">
        <v>5021.9505328463301</v>
      </c>
      <c r="H171" s="101">
        <v>4912.8719077882461</v>
      </c>
      <c r="I171" s="101">
        <v>5554.2578379421657</v>
      </c>
      <c r="J171" s="101">
        <v>5358.2731444858618</v>
      </c>
      <c r="K171" s="101">
        <v>5337.419765957553</v>
      </c>
      <c r="L171" s="101">
        <v>5304.589335568473</v>
      </c>
      <c r="M171" s="101">
        <v>5337.504477264295</v>
      </c>
      <c r="N171" s="101">
        <v>5046.0137590393906</v>
      </c>
      <c r="O171" s="101">
        <v>4291.4717239155534</v>
      </c>
      <c r="P171" s="101">
        <v>4245.4116405712484</v>
      </c>
      <c r="Q171" s="101">
        <v>4391.4779965149728</v>
      </c>
      <c r="R171" s="101">
        <v>4542.3547808831736</v>
      </c>
      <c r="S171" s="101">
        <v>4765.7450881601699</v>
      </c>
      <c r="T171" s="101">
        <v>4640.9653628178221</v>
      </c>
      <c r="U171" s="101">
        <v>4432.940926209877</v>
      </c>
      <c r="V171" s="101">
        <v>4440.1559615339402</v>
      </c>
      <c r="W171" s="101">
        <v>4163.1042191744473</v>
      </c>
      <c r="DA171" s="131" t="s">
        <v>2403</v>
      </c>
    </row>
    <row r="172" spans="1:105" ht="12" customHeight="1" x14ac:dyDescent="0.25">
      <c r="A172" s="107" t="s">
        <v>121</v>
      </c>
      <c r="B172" s="104">
        <v>2300.8266249182484</v>
      </c>
      <c r="C172" s="104">
        <v>2112.2309016352056</v>
      </c>
      <c r="D172" s="104">
        <v>2401.0231053568009</v>
      </c>
      <c r="E172" s="104">
        <v>2668.9908981702351</v>
      </c>
      <c r="F172" s="104">
        <v>2771.0279969490889</v>
      </c>
      <c r="G172" s="104">
        <v>3115.1649970108515</v>
      </c>
      <c r="H172" s="104">
        <v>3045.4639819517397</v>
      </c>
      <c r="I172" s="104">
        <v>3323.0225292304067</v>
      </c>
      <c r="J172" s="104">
        <v>3184.8033220657626</v>
      </c>
      <c r="K172" s="104">
        <v>3179.3111536080132</v>
      </c>
      <c r="L172" s="104">
        <v>3096.8765436618824</v>
      </c>
      <c r="M172" s="104">
        <v>3115.1087954588215</v>
      </c>
      <c r="N172" s="104">
        <v>2810.8218075771156</v>
      </c>
      <c r="O172" s="104">
        <v>2341.4531422577957</v>
      </c>
      <c r="P172" s="104">
        <v>2275.2234222836623</v>
      </c>
      <c r="Q172" s="104">
        <v>2457.0528373017733</v>
      </c>
      <c r="R172" s="104">
        <v>2595.6042092163402</v>
      </c>
      <c r="S172" s="104">
        <v>2808.5728462611578</v>
      </c>
      <c r="T172" s="104">
        <v>2691.4295435898516</v>
      </c>
      <c r="U172" s="104">
        <v>2620.8373325420589</v>
      </c>
      <c r="V172" s="104">
        <v>2688.6751051317242</v>
      </c>
      <c r="W172" s="104">
        <v>2693.4624110903023</v>
      </c>
      <c r="DA172" s="132" t="s">
        <v>2404</v>
      </c>
    </row>
    <row r="173" spans="1:105" ht="12" customHeight="1" x14ac:dyDescent="0.25">
      <c r="A173" s="108" t="s">
        <v>53</v>
      </c>
      <c r="B173" s="98">
        <v>603.26811242857809</v>
      </c>
      <c r="C173" s="98">
        <v>504.88582375565619</v>
      </c>
      <c r="D173" s="98">
        <v>800.26194420068555</v>
      </c>
      <c r="E173" s="98">
        <v>1070.08817741392</v>
      </c>
      <c r="F173" s="98">
        <v>1068.0253065981724</v>
      </c>
      <c r="G173" s="98">
        <v>1390.0051485188146</v>
      </c>
      <c r="H173" s="98">
        <v>1254.8082268073001</v>
      </c>
      <c r="I173" s="98">
        <v>1175.824652860671</v>
      </c>
      <c r="J173" s="98">
        <v>1089.7590350156672</v>
      </c>
      <c r="K173" s="98">
        <v>1085.5344126418745</v>
      </c>
      <c r="L173" s="98">
        <v>957.07196346064723</v>
      </c>
      <c r="M173" s="98">
        <v>970.81590632836173</v>
      </c>
      <c r="N173" s="98">
        <v>659.05554662706561</v>
      </c>
      <c r="O173" s="98">
        <v>148.75366839082665</v>
      </c>
      <c r="P173" s="98">
        <v>56.437169589723027</v>
      </c>
      <c r="Q173" s="98">
        <v>186.54755344890083</v>
      </c>
      <c r="R173" s="98">
        <v>281.21826251589465</v>
      </c>
      <c r="S173" s="98">
        <v>482.16131736119775</v>
      </c>
      <c r="T173" s="98">
        <v>364.02651337456314</v>
      </c>
      <c r="U173" s="98">
        <v>284.52540769703262</v>
      </c>
      <c r="V173" s="98">
        <v>356.83063736708147</v>
      </c>
      <c r="W173" s="98">
        <v>369.95527946931969</v>
      </c>
      <c r="DA173" s="63" t="s">
        <v>2405</v>
      </c>
    </row>
    <row r="174" spans="1:105" ht="12" customHeight="1" x14ac:dyDescent="0.25">
      <c r="A174" s="115" t="s">
        <v>52</v>
      </c>
      <c r="B174" s="33">
        <v>1697.5585124896704</v>
      </c>
      <c r="C174" s="33">
        <v>1607.3450778795493</v>
      </c>
      <c r="D174" s="33">
        <v>1600.7611611561151</v>
      </c>
      <c r="E174" s="33">
        <v>1598.9027207563151</v>
      </c>
      <c r="F174" s="33">
        <v>1703.002690350917</v>
      </c>
      <c r="G174" s="33">
        <v>1725.1598484920366</v>
      </c>
      <c r="H174" s="33">
        <v>1790.6557551444396</v>
      </c>
      <c r="I174" s="33">
        <v>2147.1978763697362</v>
      </c>
      <c r="J174" s="33">
        <v>2095.0442870500947</v>
      </c>
      <c r="K174" s="33">
        <v>2093.7767409661392</v>
      </c>
      <c r="L174" s="33">
        <v>2139.8045802012348</v>
      </c>
      <c r="M174" s="33">
        <v>2144.29288913046</v>
      </c>
      <c r="N174" s="33">
        <v>2151.7662609500494</v>
      </c>
      <c r="O174" s="33">
        <v>2192.6994738669691</v>
      </c>
      <c r="P174" s="33">
        <v>2218.7862526939393</v>
      </c>
      <c r="Q174" s="33">
        <v>2270.5052838528727</v>
      </c>
      <c r="R174" s="33">
        <v>2314.3859467004459</v>
      </c>
      <c r="S174" s="33">
        <v>2326.4115288999596</v>
      </c>
      <c r="T174" s="33">
        <v>2327.4030302152883</v>
      </c>
      <c r="U174" s="33">
        <v>2336.3119248450271</v>
      </c>
      <c r="V174" s="33">
        <v>2331.844467764643</v>
      </c>
      <c r="W174" s="33">
        <v>2323.5071316209828</v>
      </c>
      <c r="DA174" s="60" t="s">
        <v>2406</v>
      </c>
    </row>
    <row r="175" spans="1:105" ht="12" customHeight="1" x14ac:dyDescent="0.25">
      <c r="A175" s="121" t="s">
        <v>54</v>
      </c>
      <c r="B175" s="122">
        <v>1134.4687829406773</v>
      </c>
      <c r="C175" s="122">
        <v>1175.4330213722083</v>
      </c>
      <c r="D175" s="122">
        <v>1176.1891226795351</v>
      </c>
      <c r="E175" s="122">
        <v>1186.3797926319899</v>
      </c>
      <c r="F175" s="122">
        <v>1214.7805696776072</v>
      </c>
      <c r="G175" s="122">
        <v>1166.2766542066395</v>
      </c>
      <c r="H175" s="122">
        <v>1069.5469275942139</v>
      </c>
      <c r="I175" s="122">
        <v>1049.5584703462043</v>
      </c>
      <c r="J175" s="122">
        <v>961.39883024528774</v>
      </c>
      <c r="K175" s="122">
        <v>959.86065699003962</v>
      </c>
      <c r="L175" s="122">
        <v>930.18090071167137</v>
      </c>
      <c r="M175" s="122">
        <v>979.80602836542221</v>
      </c>
      <c r="N175" s="122">
        <v>871.00923712329427</v>
      </c>
      <c r="O175" s="122">
        <v>887.00671636958884</v>
      </c>
      <c r="P175" s="122">
        <v>951.08681137196402</v>
      </c>
      <c r="Q175" s="122">
        <v>930.4089685131928</v>
      </c>
      <c r="R175" s="122">
        <v>926.16917015154411</v>
      </c>
      <c r="S175" s="122">
        <v>968.96288158332277</v>
      </c>
      <c r="T175" s="122">
        <v>912.25931774047706</v>
      </c>
      <c r="U175" s="122">
        <v>1038.7974593927245</v>
      </c>
      <c r="V175" s="122">
        <v>1040.4242487065067</v>
      </c>
      <c r="W175" s="122">
        <v>1025.1933808065778</v>
      </c>
      <c r="DA175" s="130" t="s">
        <v>2407</v>
      </c>
    </row>
    <row r="176" spans="1:105" ht="12" customHeight="1" x14ac:dyDescent="0.25">
      <c r="A176" s="97" t="s">
        <v>50</v>
      </c>
      <c r="B176" s="98">
        <v>1244.5646479820564</v>
      </c>
      <c r="C176" s="98">
        <v>1263.3327284869886</v>
      </c>
      <c r="D176" s="98">
        <v>1265.1302391990052</v>
      </c>
      <c r="E176" s="98">
        <v>1315.017622821523</v>
      </c>
      <c r="F176" s="98">
        <v>1342.3998935498159</v>
      </c>
      <c r="G176" s="98">
        <v>1288.6006076099807</v>
      </c>
      <c r="H176" s="98">
        <v>1157.7003472007434</v>
      </c>
      <c r="I176" s="98">
        <v>1171.3339876402529</v>
      </c>
      <c r="J176" s="98">
        <v>1061.2058402875602</v>
      </c>
      <c r="K176" s="98">
        <v>1045.8684880855831</v>
      </c>
      <c r="L176" s="98">
        <v>1020.3089252121409</v>
      </c>
      <c r="M176" s="98">
        <v>1046.2853032182293</v>
      </c>
      <c r="N176" s="98">
        <v>993.9636667261758</v>
      </c>
      <c r="O176" s="98">
        <v>998.12457163992349</v>
      </c>
      <c r="P176" s="98">
        <v>1013.5949556030231</v>
      </c>
      <c r="Q176" s="98">
        <v>1057.4889435304258</v>
      </c>
      <c r="R176" s="98">
        <v>1066.3182011489496</v>
      </c>
      <c r="S176" s="98">
        <v>1082.9486063272982</v>
      </c>
      <c r="T176" s="98">
        <v>1103.0729162657487</v>
      </c>
      <c r="U176" s="98">
        <v>1198.1788371040807</v>
      </c>
      <c r="V176" s="98">
        <v>1135.3189159299591</v>
      </c>
      <c r="W176" s="98">
        <v>1217.8262708657214</v>
      </c>
      <c r="DA176" s="63" t="s">
        <v>2408</v>
      </c>
    </row>
    <row r="177" spans="1:105" ht="12" customHeight="1" x14ac:dyDescent="0.25">
      <c r="A177" s="109" t="s">
        <v>120</v>
      </c>
      <c r="B177" s="33">
        <v>858.25254637094258</v>
      </c>
      <c r="C177" s="33">
        <v>995.63122214715338</v>
      </c>
      <c r="D177" s="33">
        <v>1015.8135531168551</v>
      </c>
      <c r="E177" s="33">
        <v>964.61086737120672</v>
      </c>
      <c r="F177" s="33">
        <v>1007.1961276653133</v>
      </c>
      <c r="G177" s="33">
        <v>969.99439216800829</v>
      </c>
      <c r="H177" s="33">
        <v>921.93556227717579</v>
      </c>
      <c r="I177" s="33">
        <v>841.39588065431656</v>
      </c>
      <c r="J177" s="33">
        <v>784.48711675775564</v>
      </c>
      <c r="K177" s="33">
        <v>811.99578404866622</v>
      </c>
      <c r="L177" s="33">
        <v>774.50522202904233</v>
      </c>
      <c r="M177" s="33">
        <v>864.04936766168817</v>
      </c>
      <c r="N177" s="33">
        <v>649.85478557527017</v>
      </c>
      <c r="O177" s="33">
        <v>706.91192829936733</v>
      </c>
      <c r="P177" s="33">
        <v>865.52334371222435</v>
      </c>
      <c r="Q177" s="33">
        <v>764.88463130587263</v>
      </c>
      <c r="R177" s="33">
        <v>749.09641258417969</v>
      </c>
      <c r="S177" s="33">
        <v>828.51663247583053</v>
      </c>
      <c r="T177" s="33">
        <v>691.42208470497883</v>
      </c>
      <c r="U177" s="33">
        <v>851.23136670606266</v>
      </c>
      <c r="V177" s="33">
        <v>935.23530613116611</v>
      </c>
      <c r="W177" s="33">
        <v>829.01897996499429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8051.2358062575986</v>
      </c>
      <c r="C24" s="117">
        <f t="shared" si="7"/>
        <v>7756.4491043673388</v>
      </c>
      <c r="D24" s="117">
        <f t="shared" si="7"/>
        <v>7853.9784619277652</v>
      </c>
      <c r="E24" s="117">
        <f t="shared" si="7"/>
        <v>8672.5562918389514</v>
      </c>
      <c r="F24" s="117">
        <f t="shared" si="7"/>
        <v>8506.7531282859418</v>
      </c>
      <c r="G24" s="117">
        <f t="shared" si="7"/>
        <v>8713.3271638065526</v>
      </c>
      <c r="H24" s="117">
        <f t="shared" si="7"/>
        <v>8287.1122419169551</v>
      </c>
      <c r="I24" s="117">
        <f t="shared" si="7"/>
        <v>9565.2064133041549</v>
      </c>
      <c r="J24" s="117">
        <f t="shared" si="7"/>
        <v>9669.7389947995216</v>
      </c>
      <c r="K24" s="117">
        <f t="shared" si="7"/>
        <v>9806.0311143103609</v>
      </c>
      <c r="L24" s="117">
        <f t="shared" si="7"/>
        <v>9717.0481271125864</v>
      </c>
      <c r="M24" s="117">
        <f t="shared" si="7"/>
        <v>9478.8585236394611</v>
      </c>
      <c r="N24" s="117">
        <f t="shared" si="7"/>
        <v>10014.145138510306</v>
      </c>
      <c r="O24" s="117">
        <f t="shared" si="7"/>
        <v>8786.7503733410795</v>
      </c>
      <c r="P24" s="117">
        <f t="shared" si="7"/>
        <v>8482.4114910489589</v>
      </c>
      <c r="Q24" s="117">
        <f t="shared" si="7"/>
        <v>9513.1542750082444</v>
      </c>
      <c r="R24" s="117">
        <f t="shared" ref="R24:V24" si="8">R25+R28+R30+R39</f>
        <v>10636.805985608178</v>
      </c>
      <c r="S24" s="117">
        <f t="shared" si="8"/>
        <v>10549.082661404953</v>
      </c>
      <c r="T24" s="117">
        <f t="shared" si="8"/>
        <v>10477.008827430493</v>
      </c>
      <c r="U24" s="117">
        <f t="shared" si="8"/>
        <v>10585.363841036291</v>
      </c>
      <c r="V24" s="117">
        <f t="shared" si="8"/>
        <v>10308.659680112587</v>
      </c>
      <c r="W24" s="117">
        <f t="shared" ref="W24" si="9">W25+W28+W30+W39</f>
        <v>10433.571942572737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3224.2006718410144</v>
      </c>
      <c r="C25" s="122">
        <f t="shared" si="10"/>
        <v>3243.6536579602052</v>
      </c>
      <c r="D25" s="122">
        <f t="shared" si="10"/>
        <v>3261.2838094746885</v>
      </c>
      <c r="E25" s="122">
        <f t="shared" si="10"/>
        <v>3523.4651730086143</v>
      </c>
      <c r="F25" s="122">
        <f t="shared" si="10"/>
        <v>3345.1282704046034</v>
      </c>
      <c r="G25" s="122">
        <f t="shared" si="10"/>
        <v>3241.0877842470009</v>
      </c>
      <c r="H25" s="122">
        <f t="shared" si="10"/>
        <v>2113.1934364050603</v>
      </c>
      <c r="I25" s="122">
        <f t="shared" si="10"/>
        <v>2257.6540704857471</v>
      </c>
      <c r="J25" s="122">
        <f t="shared" si="10"/>
        <v>2126.2141243322367</v>
      </c>
      <c r="K25" s="122">
        <f t="shared" si="10"/>
        <v>2378.8225852873366</v>
      </c>
      <c r="L25" s="122">
        <f t="shared" si="10"/>
        <v>2052.0832282835909</v>
      </c>
      <c r="M25" s="122">
        <f t="shared" si="10"/>
        <v>2353.8842304534655</v>
      </c>
      <c r="N25" s="122">
        <f t="shared" si="10"/>
        <v>2243.1278723016831</v>
      </c>
      <c r="O25" s="122">
        <f t="shared" si="10"/>
        <v>1863.4036631008901</v>
      </c>
      <c r="P25" s="122">
        <f t="shared" si="10"/>
        <v>1698.4773338781667</v>
      </c>
      <c r="Q25" s="122">
        <f t="shared" si="10"/>
        <v>2108.2826054649045</v>
      </c>
      <c r="R25" s="122">
        <f t="shared" ref="R25:V25" si="11">SUM(R26:R27)</f>
        <v>2425.4719996624904</v>
      </c>
      <c r="S25" s="122">
        <f t="shared" si="11"/>
        <v>2384.2343843549702</v>
      </c>
      <c r="T25" s="122">
        <f t="shared" si="11"/>
        <v>2090.7990001070984</v>
      </c>
      <c r="U25" s="122">
        <f t="shared" si="11"/>
        <v>2675.9989747381146</v>
      </c>
      <c r="V25" s="122">
        <f t="shared" si="11"/>
        <v>2767.971256597637</v>
      </c>
      <c r="W25" s="122">
        <f t="shared" ref="W25" si="12">SUM(W26:W27)</f>
        <v>2843.8265201883423</v>
      </c>
      <c r="DA25" s="130" t="s">
        <v>2432</v>
      </c>
    </row>
    <row r="26" spans="1:105" ht="12" customHeight="1" x14ac:dyDescent="0.25">
      <c r="A26" s="97" t="s">
        <v>74</v>
      </c>
      <c r="B26" s="98">
        <v>3196.0610070929829</v>
      </c>
      <c r="C26" s="98">
        <v>3210.3027793099077</v>
      </c>
      <c r="D26" s="98">
        <v>3225.1666914547618</v>
      </c>
      <c r="E26" s="98">
        <v>3486.62341223875</v>
      </c>
      <c r="F26" s="98">
        <v>3307.1554989195738</v>
      </c>
      <c r="G26" s="98">
        <v>3204.9427083026335</v>
      </c>
      <c r="H26" s="98">
        <v>2092.0019717914583</v>
      </c>
      <c r="I26" s="98">
        <v>2237.4388788657257</v>
      </c>
      <c r="J26" s="98">
        <v>2108.4362513474825</v>
      </c>
      <c r="K26" s="98">
        <v>2357.884259095511</v>
      </c>
      <c r="L26" s="98">
        <v>2034.7733797220681</v>
      </c>
      <c r="M26" s="98">
        <v>2331.2512964723292</v>
      </c>
      <c r="N26" s="98">
        <v>2226.389161246585</v>
      </c>
      <c r="O26" s="98">
        <v>1847.2118332025275</v>
      </c>
      <c r="P26" s="98">
        <v>1679.6392695429608</v>
      </c>
      <c r="Q26" s="98">
        <v>2087.1365759178725</v>
      </c>
      <c r="R26" s="98">
        <v>2401.2885615105065</v>
      </c>
      <c r="S26" s="98">
        <v>2357.883003825279</v>
      </c>
      <c r="T26" s="98">
        <v>2070.1363032440081</v>
      </c>
      <c r="U26" s="98">
        <v>2649.6332509723588</v>
      </c>
      <c r="V26" s="98">
        <v>2740.7533150744944</v>
      </c>
      <c r="W26" s="98">
        <v>2815.887837471666</v>
      </c>
      <c r="DA26" s="63" t="s">
        <v>2433</v>
      </c>
    </row>
    <row r="27" spans="1:105" ht="12" customHeight="1" x14ac:dyDescent="0.25">
      <c r="A27" s="97" t="s">
        <v>53</v>
      </c>
      <c r="B27" s="98">
        <v>28.13966474803162</v>
      </c>
      <c r="C27" s="98">
        <v>33.350878650297496</v>
      </c>
      <c r="D27" s="98">
        <v>36.117118019926885</v>
      </c>
      <c r="E27" s="98">
        <v>36.841760769864486</v>
      </c>
      <c r="F27" s="98">
        <v>37.972771485029455</v>
      </c>
      <c r="G27" s="98">
        <v>36.145075944367541</v>
      </c>
      <c r="H27" s="98">
        <v>21.191464613601834</v>
      </c>
      <c r="I27" s="98">
        <v>20.21519162002155</v>
      </c>
      <c r="J27" s="98">
        <v>17.777872984754172</v>
      </c>
      <c r="K27" s="98">
        <v>20.93832619182562</v>
      </c>
      <c r="L27" s="98">
        <v>17.309848561522756</v>
      </c>
      <c r="M27" s="98">
        <v>22.632933981136457</v>
      </c>
      <c r="N27" s="98">
        <v>16.738711055097919</v>
      </c>
      <c r="O27" s="98">
        <v>16.191829898362613</v>
      </c>
      <c r="P27" s="98">
        <v>18.838064335205946</v>
      </c>
      <c r="Q27" s="98">
        <v>21.146029547031915</v>
      </c>
      <c r="R27" s="98">
        <v>24.183438151983907</v>
      </c>
      <c r="S27" s="98">
        <v>26.351380529690925</v>
      </c>
      <c r="T27" s="98">
        <v>20.662696863090193</v>
      </c>
      <c r="U27" s="98">
        <v>26.365723765755707</v>
      </c>
      <c r="V27" s="98">
        <v>27.217941523142464</v>
      </c>
      <c r="W27" s="98">
        <v>27.93868271667613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2189.97983404868</v>
      </c>
      <c r="C28" s="122">
        <f t="shared" si="13"/>
        <v>1963.8740109636899</v>
      </c>
      <c r="D28" s="122">
        <f t="shared" si="13"/>
        <v>1899.0069095361514</v>
      </c>
      <c r="E28" s="122">
        <f t="shared" si="13"/>
        <v>2317.8716604429569</v>
      </c>
      <c r="F28" s="122">
        <f t="shared" si="13"/>
        <v>2203.4594498990914</v>
      </c>
      <c r="G28" s="122">
        <f t="shared" si="13"/>
        <v>2356.9848154047886</v>
      </c>
      <c r="H28" s="122">
        <f t="shared" si="13"/>
        <v>3108.9512980663494</v>
      </c>
      <c r="I28" s="122">
        <f t="shared" si="13"/>
        <v>3948.8640907639829</v>
      </c>
      <c r="J28" s="122">
        <f t="shared" si="13"/>
        <v>4323.2742338894295</v>
      </c>
      <c r="K28" s="122">
        <f t="shared" si="13"/>
        <v>4204.7671902715156</v>
      </c>
      <c r="L28" s="122">
        <f t="shared" si="13"/>
        <v>4482.5757163510643</v>
      </c>
      <c r="M28" s="122">
        <f t="shared" si="13"/>
        <v>3899.5362765827131</v>
      </c>
      <c r="N28" s="122">
        <f t="shared" si="13"/>
        <v>4768.4052507361757</v>
      </c>
      <c r="O28" s="122">
        <f t="shared" si="13"/>
        <v>4102.7002943373991</v>
      </c>
      <c r="P28" s="122">
        <f t="shared" si="13"/>
        <v>3907.3527842384683</v>
      </c>
      <c r="Q28" s="122">
        <f t="shared" si="13"/>
        <v>4433.3127082918336</v>
      </c>
      <c r="R28" s="122">
        <f t="shared" si="13"/>
        <v>5139.4698314413899</v>
      </c>
      <c r="S28" s="122">
        <f t="shared" si="13"/>
        <v>4927.760768403642</v>
      </c>
      <c r="T28" s="122">
        <f t="shared" si="13"/>
        <v>5237.7916070548108</v>
      </c>
      <c r="U28" s="122">
        <f t="shared" si="13"/>
        <v>4694.1281304678214</v>
      </c>
      <c r="V28" s="122">
        <f t="shared" si="13"/>
        <v>4262.3987326916576</v>
      </c>
      <c r="W28" s="122">
        <f t="shared" si="13"/>
        <v>4298.540126449845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2189.97983404868</v>
      </c>
      <c r="C29" s="98">
        <f>IF(RES_hhdet_tes!C29=0,0,RES_hhdet_tes!C29*1000*11630/RES_hhdet_num!C24)</f>
        <v>1963.8740109636899</v>
      </c>
      <c r="D29" s="98">
        <f>IF(RES_hhdet_tes!D29=0,0,RES_hhdet_tes!D29*1000*11630/RES_hhdet_num!D24)</f>
        <v>1899.0069095361514</v>
      </c>
      <c r="E29" s="98">
        <f>IF(RES_hhdet_tes!E29=0,0,RES_hhdet_tes!E29*1000*11630/RES_hhdet_num!E24)</f>
        <v>2317.8716604429569</v>
      </c>
      <c r="F29" s="98">
        <f>IF(RES_hhdet_tes!F29=0,0,RES_hhdet_tes!F29*1000*11630/RES_hhdet_num!F24)</f>
        <v>2203.4594498990914</v>
      </c>
      <c r="G29" s="98">
        <f>IF(RES_hhdet_tes!G29=0,0,RES_hhdet_tes!G29*1000*11630/RES_hhdet_num!G24)</f>
        <v>2356.9848154047886</v>
      </c>
      <c r="H29" s="98">
        <f>IF(RES_hhdet_tes!H29=0,0,RES_hhdet_tes!H29*1000*11630/RES_hhdet_num!H24)</f>
        <v>3108.9512980663494</v>
      </c>
      <c r="I29" s="98">
        <f>IF(RES_hhdet_tes!I29=0,0,RES_hhdet_tes!I29*1000*11630/RES_hhdet_num!I24)</f>
        <v>3948.8640907639829</v>
      </c>
      <c r="J29" s="98">
        <f>IF(RES_hhdet_tes!J29=0,0,RES_hhdet_tes!J29*1000*11630/RES_hhdet_num!J24)</f>
        <v>4323.2742338894295</v>
      </c>
      <c r="K29" s="98">
        <f>IF(RES_hhdet_tes!K29=0,0,RES_hhdet_tes!K29*1000*11630/RES_hhdet_num!K24)</f>
        <v>4204.7671902715156</v>
      </c>
      <c r="L29" s="98">
        <f>IF(RES_hhdet_tes!L29=0,0,RES_hhdet_tes!L29*1000*11630/RES_hhdet_num!L24)</f>
        <v>4482.5757163510643</v>
      </c>
      <c r="M29" s="98">
        <f>IF(RES_hhdet_tes!M29=0,0,RES_hhdet_tes!M29*1000*11630/RES_hhdet_num!M24)</f>
        <v>3899.5362765827131</v>
      </c>
      <c r="N29" s="98">
        <f>IF(RES_hhdet_tes!N29=0,0,RES_hhdet_tes!N29*1000*11630/RES_hhdet_num!N24)</f>
        <v>4768.4052507361757</v>
      </c>
      <c r="O29" s="98">
        <f>IF(RES_hhdet_tes!O29=0,0,RES_hhdet_tes!O29*1000*11630/RES_hhdet_num!O24)</f>
        <v>4102.7002943373991</v>
      </c>
      <c r="P29" s="98">
        <f>IF(RES_hhdet_tes!P29=0,0,RES_hhdet_tes!P29*1000*11630/RES_hhdet_num!P24)</f>
        <v>3907.3527842384683</v>
      </c>
      <c r="Q29" s="98">
        <f>IF(RES_hhdet_tes!Q29=0,0,RES_hhdet_tes!Q29*1000*11630/RES_hhdet_num!Q24)</f>
        <v>4433.3127082918336</v>
      </c>
      <c r="R29" s="98">
        <f>IF(RES_hhdet_tes!R29=0,0,RES_hhdet_tes!R29*1000*11630/RES_hhdet_num!R24)</f>
        <v>5139.4698314413899</v>
      </c>
      <c r="S29" s="98">
        <f>IF(RES_hhdet_tes!S29=0,0,RES_hhdet_tes!S29*1000*11630/RES_hhdet_num!S24)</f>
        <v>4927.760768403642</v>
      </c>
      <c r="T29" s="98">
        <f>IF(RES_hhdet_tes!T29=0,0,RES_hhdet_tes!T29*1000*11630/RES_hhdet_num!T24)</f>
        <v>5237.7916070548108</v>
      </c>
      <c r="U29" s="98">
        <f>IF(RES_hhdet_tes!U29=0,0,RES_hhdet_tes!U29*1000*11630/RES_hhdet_num!U24)</f>
        <v>4694.1281304678214</v>
      </c>
      <c r="V29" s="98">
        <f>IF(RES_hhdet_tes!V29=0,0,RES_hhdet_tes!V29*1000*11630/RES_hhdet_num!V24)</f>
        <v>4262.3987326916576</v>
      </c>
      <c r="W29" s="98">
        <f>IF(RES_hhdet_tes!W29=0,0,RES_hhdet_tes!W29*1000*11630/RES_hhdet_num!W24)</f>
        <v>4298.540126449845</v>
      </c>
      <c r="DA29" s="63" t="s">
        <v>2436</v>
      </c>
    </row>
    <row r="30" spans="1:105" ht="12" customHeight="1" x14ac:dyDescent="0.25">
      <c r="A30" s="121" t="s">
        <v>55</v>
      </c>
      <c r="B30" s="122">
        <v>1975.1891119017487</v>
      </c>
      <c r="C30" s="122">
        <v>1848.3604505403077</v>
      </c>
      <c r="D30" s="122">
        <v>1984.1746966751812</v>
      </c>
      <c r="E30" s="122">
        <v>2113.7364937977595</v>
      </c>
      <c r="F30" s="122">
        <v>2218.1368291356862</v>
      </c>
      <c r="G30" s="122">
        <v>2402.2199829595779</v>
      </c>
      <c r="H30" s="122">
        <v>2408.5358222402983</v>
      </c>
      <c r="I30" s="122">
        <v>2719.4770840156534</v>
      </c>
      <c r="J30" s="122">
        <v>2634.0164766415746</v>
      </c>
      <c r="K30" s="122">
        <v>2632.6552531015082</v>
      </c>
      <c r="L30" s="122">
        <v>2611.0153246813206</v>
      </c>
      <c r="M30" s="122">
        <v>2618.695176235778</v>
      </c>
      <c r="N30" s="122">
        <v>2471.6674601710633</v>
      </c>
      <c r="O30" s="122">
        <v>2271.5683482856857</v>
      </c>
      <c r="P30" s="122">
        <v>2273.8554061455416</v>
      </c>
      <c r="Q30" s="122">
        <v>2381.9250496979985</v>
      </c>
      <c r="R30" s="122">
        <v>2481.6086376583239</v>
      </c>
      <c r="S30" s="122">
        <v>2612.0977506860741</v>
      </c>
      <c r="T30" s="122">
        <v>2557.9919591563962</v>
      </c>
      <c r="U30" s="122">
        <v>2531.4304296230766</v>
      </c>
      <c r="V30" s="122">
        <v>2572.0110656796505</v>
      </c>
      <c r="W30" s="122">
        <v>2594.3095338110311</v>
      </c>
      <c r="DA30" s="130" t="s">
        <v>2437</v>
      </c>
    </row>
    <row r="31" spans="1:105" ht="12" customHeight="1" x14ac:dyDescent="0.25">
      <c r="A31" s="97" t="s">
        <v>141</v>
      </c>
      <c r="B31" s="98">
        <v>1941.7200404900104</v>
      </c>
      <c r="C31" s="98">
        <v>1896.8099794427155</v>
      </c>
      <c r="D31" s="98">
        <v>2026.2631393712074</v>
      </c>
      <c r="E31" s="98">
        <v>2141.9575999705007</v>
      </c>
      <c r="F31" s="98">
        <v>2198.9105012226569</v>
      </c>
      <c r="G31" s="98">
        <v>2408.4955831420689</v>
      </c>
      <c r="H31" s="98">
        <v>2450.8423316580133</v>
      </c>
      <c r="I31" s="98">
        <v>2546.1126563349039</v>
      </c>
      <c r="J31" s="98">
        <v>2640.9197017304682</v>
      </c>
      <c r="K31" s="98">
        <v>2654.4535493379972</v>
      </c>
      <c r="L31" s="98">
        <v>2591.3595495771051</v>
      </c>
      <c r="M31" s="98">
        <v>2500.7274408982075</v>
      </c>
      <c r="N31" s="98">
        <v>2364.788474814125</v>
      </c>
      <c r="O31" s="98">
        <v>2500.1740982058291</v>
      </c>
      <c r="P31" s="98">
        <v>2932.0129968491074</v>
      </c>
      <c r="Q31" s="98">
        <v>2579.4654725671576</v>
      </c>
      <c r="R31" s="98">
        <v>2612.1579638717858</v>
      </c>
      <c r="S31" s="98">
        <v>2672.8804521545494</v>
      </c>
      <c r="T31" s="98">
        <v>2660.5156455050833</v>
      </c>
      <c r="U31" s="98">
        <v>2603.8481490759518</v>
      </c>
      <c r="V31" s="98">
        <v>2466.6588864205955</v>
      </c>
      <c r="W31" s="98">
        <v>3128.3990983783015</v>
      </c>
      <c r="DA31" s="63" t="s">
        <v>2438</v>
      </c>
    </row>
    <row r="32" spans="1:105" ht="12" customHeight="1" x14ac:dyDescent="0.25">
      <c r="A32" s="97" t="s">
        <v>140</v>
      </c>
      <c r="B32" s="98">
        <v>1941.7200404900109</v>
      </c>
      <c r="C32" s="98">
        <v>1897.2077130030623</v>
      </c>
      <c r="D32" s="98">
        <v>2026.2663255855086</v>
      </c>
      <c r="E32" s="98">
        <v>2141.7469073985603</v>
      </c>
      <c r="F32" s="98">
        <v>2198.3977414110982</v>
      </c>
      <c r="G32" s="98">
        <v>2407.7215029007871</v>
      </c>
      <c r="H32" s="98">
        <v>2451.6291811000547</v>
      </c>
      <c r="I32" s="98">
        <v>2549.1722372729164</v>
      </c>
      <c r="J32" s="98">
        <v>2643.9867978522116</v>
      </c>
      <c r="K32" s="98">
        <v>2656.5622604974051</v>
      </c>
      <c r="L32" s="98">
        <v>2592.9003685214452</v>
      </c>
      <c r="M32" s="98">
        <v>2503.0225883485791</v>
      </c>
      <c r="N32" s="98">
        <v>2366.841467201657</v>
      </c>
      <c r="O32" s="98">
        <v>2526.7069829092734</v>
      </c>
      <c r="P32" s="98">
        <v>2980.9259120696324</v>
      </c>
      <c r="Q32" s="98">
        <v>2581.6007292850113</v>
      </c>
      <c r="R32" s="98">
        <v>2600.6181660241145</v>
      </c>
      <c r="S32" s="98">
        <v>2650.0940386741704</v>
      </c>
      <c r="T32" s="98">
        <v>2618.5761209850934</v>
      </c>
      <c r="U32" s="98">
        <v>2548.0288296189983</v>
      </c>
      <c r="V32" s="98">
        <v>2435.6486230504715</v>
      </c>
      <c r="W32" s="98">
        <v>3117.4773192040061</v>
      </c>
      <c r="DA32" s="63" t="s">
        <v>2439</v>
      </c>
    </row>
    <row r="33" spans="1:105" ht="12" customHeight="1" x14ac:dyDescent="0.25">
      <c r="A33" s="100" t="s">
        <v>50</v>
      </c>
      <c r="B33" s="101">
        <v>268.23811708050891</v>
      </c>
      <c r="C33" s="101">
        <v>255.20331490819024</v>
      </c>
      <c r="D33" s="101">
        <v>479.32677920732914</v>
      </c>
      <c r="E33" s="101">
        <v>614.9993135459182</v>
      </c>
      <c r="F33" s="101">
        <v>551.46547247053695</v>
      </c>
      <c r="G33" s="101">
        <v>694.08608237755186</v>
      </c>
      <c r="H33" s="101">
        <v>623.31449738606284</v>
      </c>
      <c r="I33" s="101">
        <v>515.65168907054021</v>
      </c>
      <c r="J33" s="101">
        <v>538.75173733215058</v>
      </c>
      <c r="K33" s="101">
        <v>538.88844647885162</v>
      </c>
      <c r="L33" s="101">
        <v>457.44101152443881</v>
      </c>
      <c r="M33" s="101">
        <v>436.95533749712047</v>
      </c>
      <c r="N33" s="101">
        <v>277.70074054666026</v>
      </c>
      <c r="O33" s="101">
        <v>196.32345960840999</v>
      </c>
      <c r="P33" s="101">
        <v>283.25525190282332</v>
      </c>
      <c r="Q33" s="101">
        <v>554.66367098395563</v>
      </c>
      <c r="R33" s="101">
        <v>675.3139465769126</v>
      </c>
      <c r="S33" s="101">
        <v>852.96782590517194</v>
      </c>
      <c r="T33" s="101">
        <v>539.86539659295829</v>
      </c>
      <c r="U33" s="101">
        <v>171.57249523689319</v>
      </c>
      <c r="V33" s="101">
        <v>133.54263658735709</v>
      </c>
      <c r="W33" s="101">
        <v>536.72307480469294</v>
      </c>
      <c r="DA33" s="131" t="s">
        <v>2440</v>
      </c>
    </row>
    <row r="34" spans="1:105" ht="12" customHeight="1" x14ac:dyDescent="0.25">
      <c r="A34" s="103" t="s">
        <v>52</v>
      </c>
      <c r="B34" s="104">
        <v>1673.4819234095021</v>
      </c>
      <c r="C34" s="104">
        <v>1642.0043980948719</v>
      </c>
      <c r="D34" s="104">
        <v>1546.9395463781796</v>
      </c>
      <c r="E34" s="104">
        <v>1526.7475938526425</v>
      </c>
      <c r="F34" s="104">
        <v>1646.932268940561</v>
      </c>
      <c r="G34" s="104">
        <v>1713.6354205232346</v>
      </c>
      <c r="H34" s="104">
        <v>1828.3146837139925</v>
      </c>
      <c r="I34" s="104">
        <v>2033.5205482023764</v>
      </c>
      <c r="J34" s="104">
        <v>2105.2350605200613</v>
      </c>
      <c r="K34" s="104">
        <v>2117.6738140185539</v>
      </c>
      <c r="L34" s="104">
        <v>2135.4593569970061</v>
      </c>
      <c r="M34" s="104">
        <v>2066.067250851459</v>
      </c>
      <c r="N34" s="104">
        <v>2089.1407266549963</v>
      </c>
      <c r="O34" s="104">
        <v>2330.3835233008631</v>
      </c>
      <c r="P34" s="104">
        <v>2697.6706601668093</v>
      </c>
      <c r="Q34" s="104">
        <v>2026.9370583010555</v>
      </c>
      <c r="R34" s="104">
        <v>1925.3042194472016</v>
      </c>
      <c r="S34" s="104">
        <v>1797.1262127689986</v>
      </c>
      <c r="T34" s="104">
        <v>2078.7107243921346</v>
      </c>
      <c r="U34" s="104">
        <v>2376.4563343821051</v>
      </c>
      <c r="V34" s="104">
        <v>2302.1059864631143</v>
      </c>
      <c r="W34" s="104">
        <v>2580.7542443993138</v>
      </c>
      <c r="DA34" s="132" t="s">
        <v>2441</v>
      </c>
    </row>
    <row r="35" spans="1:105" ht="12" customHeight="1" x14ac:dyDescent="0.25">
      <c r="A35" s="106" t="s">
        <v>122</v>
      </c>
      <c r="B35" s="101">
        <v>1977.8729172707062</v>
      </c>
      <c r="C35" s="101">
        <v>1844.6725230195752</v>
      </c>
      <c r="D35" s="101">
        <v>1981.426096394963</v>
      </c>
      <c r="E35" s="101">
        <v>2112.611891981252</v>
      </c>
      <c r="F35" s="101">
        <v>2220.6521719499106</v>
      </c>
      <c r="G35" s="101">
        <v>2403.9848828883109</v>
      </c>
      <c r="H35" s="101">
        <v>2408.9241187295406</v>
      </c>
      <c r="I35" s="101">
        <v>2730.3875722700373</v>
      </c>
      <c r="J35" s="101">
        <v>2638.9161735242883</v>
      </c>
      <c r="K35" s="101">
        <v>2632.5717014231482</v>
      </c>
      <c r="L35" s="101">
        <v>2616.9778713843984</v>
      </c>
      <c r="M35" s="101">
        <v>2632.906829638061</v>
      </c>
      <c r="N35" s="101">
        <v>2487.0735807520196</v>
      </c>
      <c r="O35" s="101">
        <v>2284.2290415453922</v>
      </c>
      <c r="P35" s="101">
        <v>2309.4802311264993</v>
      </c>
      <c r="Q35" s="101">
        <v>2389.411942602404</v>
      </c>
      <c r="R35" s="101">
        <v>2472.1667119705148</v>
      </c>
      <c r="S35" s="101">
        <v>2594.9695191204278</v>
      </c>
      <c r="T35" s="101">
        <v>2528.2729422437242</v>
      </c>
      <c r="U35" s="101">
        <v>2498.2186989785073</v>
      </c>
      <c r="V35" s="101">
        <v>2554.6720490087414</v>
      </c>
      <c r="W35" s="101">
        <v>2561.5247723673065</v>
      </c>
      <c r="DA35" s="131" t="s">
        <v>2442</v>
      </c>
    </row>
    <row r="36" spans="1:105" ht="12" customHeight="1" x14ac:dyDescent="0.25">
      <c r="A36" s="107" t="s">
        <v>121</v>
      </c>
      <c r="B36" s="104">
        <v>1977.8729172707046</v>
      </c>
      <c r="C36" s="104">
        <v>1844.5476355970748</v>
      </c>
      <c r="D36" s="104">
        <v>1981.1821958008477</v>
      </c>
      <c r="E36" s="104">
        <v>2111.9096566173807</v>
      </c>
      <c r="F36" s="104">
        <v>2219.2567072072411</v>
      </c>
      <c r="G36" s="104">
        <v>2401.8837637571664</v>
      </c>
      <c r="H36" s="104">
        <v>2406.4084263733353</v>
      </c>
      <c r="I36" s="104">
        <v>2727.463525217167</v>
      </c>
      <c r="J36" s="104">
        <v>2633.7039688191635</v>
      </c>
      <c r="K36" s="104">
        <v>2631.7608320789873</v>
      </c>
      <c r="L36" s="104">
        <v>2611.7973439151037</v>
      </c>
      <c r="M36" s="104">
        <v>2623.3440772668869</v>
      </c>
      <c r="N36" s="104">
        <v>2476.0217611195462</v>
      </c>
      <c r="O36" s="104">
        <v>2261.5343769804949</v>
      </c>
      <c r="P36" s="104">
        <v>2245.8383818502139</v>
      </c>
      <c r="Q36" s="104">
        <v>2373.232778127996</v>
      </c>
      <c r="R36" s="104">
        <v>2476.2946383606268</v>
      </c>
      <c r="S36" s="104">
        <v>2610.0886795695001</v>
      </c>
      <c r="T36" s="104">
        <v>2554.856683076709</v>
      </c>
      <c r="U36" s="104">
        <v>2529.7113581038298</v>
      </c>
      <c r="V36" s="104">
        <v>2576.3462061939472</v>
      </c>
      <c r="W36" s="104">
        <v>2575.6437334836751</v>
      </c>
      <c r="DA36" s="132" t="s">
        <v>2443</v>
      </c>
    </row>
    <row r="37" spans="1:105" ht="12" customHeight="1" x14ac:dyDescent="0.25">
      <c r="A37" s="108" t="s">
        <v>53</v>
      </c>
      <c r="B37" s="98">
        <v>280.31440478103411</v>
      </c>
      <c r="C37" s="98">
        <v>237.01901571154161</v>
      </c>
      <c r="D37" s="98">
        <v>379.83361626367025</v>
      </c>
      <c r="E37" s="98">
        <v>512.0412794603933</v>
      </c>
      <c r="F37" s="98">
        <v>514.72927364314273</v>
      </c>
      <c r="G37" s="98">
        <v>674.40120760071636</v>
      </c>
      <c r="H37" s="98">
        <v>612.64562086692615</v>
      </c>
      <c r="I37" s="98">
        <v>575.87093521550412</v>
      </c>
      <c r="J37" s="98">
        <v>535.03980687951662</v>
      </c>
      <c r="K37" s="98">
        <v>535.42312265618466</v>
      </c>
      <c r="L37" s="98">
        <v>473.11352153577968</v>
      </c>
      <c r="M37" s="98">
        <v>483.01111297735434</v>
      </c>
      <c r="N37" s="98">
        <v>330.76423421409442</v>
      </c>
      <c r="O37" s="98">
        <v>75.813356355048569</v>
      </c>
      <c r="P37" s="98">
        <v>29.415727933359534</v>
      </c>
      <c r="Q37" s="98">
        <v>99.652327114408095</v>
      </c>
      <c r="R37" s="98">
        <v>154.44941076931215</v>
      </c>
      <c r="S37" s="98">
        <v>272.30341866043483</v>
      </c>
      <c r="T37" s="98">
        <v>211.13146674797312</v>
      </c>
      <c r="U37" s="98">
        <v>170.27730386283361</v>
      </c>
      <c r="V37" s="98">
        <v>218.99613389130337</v>
      </c>
      <c r="W37" s="98">
        <v>230.67046566373523</v>
      </c>
      <c r="DA37" s="63" t="s">
        <v>2444</v>
      </c>
    </row>
    <row r="38" spans="1:105" ht="12" customHeight="1" x14ac:dyDescent="0.25">
      <c r="A38" s="108" t="s">
        <v>52</v>
      </c>
      <c r="B38" s="98">
        <v>1697.5585124896704</v>
      </c>
      <c r="C38" s="98">
        <v>1607.5286198855331</v>
      </c>
      <c r="D38" s="98">
        <v>1601.3485795371773</v>
      </c>
      <c r="E38" s="98">
        <v>1599.8683771569872</v>
      </c>
      <c r="F38" s="98">
        <v>1704.5274335640986</v>
      </c>
      <c r="G38" s="98">
        <v>1727.4825561564501</v>
      </c>
      <c r="H38" s="98">
        <v>1793.762805506409</v>
      </c>
      <c r="I38" s="98">
        <v>2151.5925900016628</v>
      </c>
      <c r="J38" s="98">
        <v>2098.6641619396469</v>
      </c>
      <c r="K38" s="98">
        <v>2096.3377094228026</v>
      </c>
      <c r="L38" s="98">
        <v>2138.6838223793243</v>
      </c>
      <c r="M38" s="98">
        <v>2140.3329642895324</v>
      </c>
      <c r="N38" s="98">
        <v>2145.2575269054519</v>
      </c>
      <c r="O38" s="98">
        <v>2185.7210206254458</v>
      </c>
      <c r="P38" s="98">
        <v>2216.422653916854</v>
      </c>
      <c r="Q38" s="98">
        <v>2273.5804510135881</v>
      </c>
      <c r="R38" s="98">
        <v>2321.8452275913151</v>
      </c>
      <c r="S38" s="98">
        <v>2337.7852609090655</v>
      </c>
      <c r="T38" s="98">
        <v>2343.7252163287358</v>
      </c>
      <c r="U38" s="98">
        <v>2359.4340542409959</v>
      </c>
      <c r="V38" s="98">
        <v>2357.3500723026441</v>
      </c>
      <c r="W38" s="98">
        <v>2344.9732678199398</v>
      </c>
      <c r="DA38" s="63" t="s">
        <v>2445</v>
      </c>
    </row>
    <row r="39" spans="1:105" ht="12" customHeight="1" x14ac:dyDescent="0.25">
      <c r="A39" s="121" t="s">
        <v>54</v>
      </c>
      <c r="B39" s="122">
        <v>661.86618846615579</v>
      </c>
      <c r="C39" s="122">
        <v>700.5609849031357</v>
      </c>
      <c r="D39" s="122">
        <v>709.51304624174406</v>
      </c>
      <c r="E39" s="122">
        <v>717.48296458962045</v>
      </c>
      <c r="F39" s="122">
        <v>740.02857884656089</v>
      </c>
      <c r="G39" s="122">
        <v>713.03458119518473</v>
      </c>
      <c r="H39" s="122">
        <v>656.43168520524705</v>
      </c>
      <c r="I39" s="122">
        <v>639.21116803877192</v>
      </c>
      <c r="J39" s="122">
        <v>586.23415993628146</v>
      </c>
      <c r="K39" s="122">
        <v>589.78608565000116</v>
      </c>
      <c r="L39" s="122">
        <v>571.37385779661008</v>
      </c>
      <c r="M39" s="122">
        <v>606.74284036750316</v>
      </c>
      <c r="N39" s="122">
        <v>530.9445553013843</v>
      </c>
      <c r="O39" s="122">
        <v>549.07806761710344</v>
      </c>
      <c r="P39" s="122">
        <v>602.72596678678269</v>
      </c>
      <c r="Q39" s="122">
        <v>589.63391155350928</v>
      </c>
      <c r="R39" s="122">
        <v>590.25551684597349</v>
      </c>
      <c r="S39" s="122">
        <v>624.98975796026536</v>
      </c>
      <c r="T39" s="122">
        <v>590.42626111218647</v>
      </c>
      <c r="U39" s="122">
        <v>683.806306207278</v>
      </c>
      <c r="V39" s="122">
        <v>706.27862514364199</v>
      </c>
      <c r="W39" s="122">
        <v>696.89576212351813</v>
      </c>
      <c r="DA39" s="130" t="s">
        <v>2446</v>
      </c>
    </row>
    <row r="40" spans="1:105" ht="12" customHeight="1" x14ac:dyDescent="0.25">
      <c r="A40" s="97" t="s">
        <v>50</v>
      </c>
      <c r="B40" s="98">
        <v>681.34328234279724</v>
      </c>
      <c r="C40" s="98">
        <v>693.48804824759668</v>
      </c>
      <c r="D40" s="98">
        <v>696.85223871940809</v>
      </c>
      <c r="E40" s="98">
        <v>726.41484976322101</v>
      </c>
      <c r="F40" s="98">
        <v>743.46716469853664</v>
      </c>
      <c r="G40" s="98">
        <v>715.46650661019635</v>
      </c>
      <c r="H40" s="98">
        <v>644.38922135448877</v>
      </c>
      <c r="I40" s="98">
        <v>652.69944276821275</v>
      </c>
      <c r="J40" s="98">
        <v>591.93791883268477</v>
      </c>
      <c r="K40" s="98">
        <v>584.30515026029161</v>
      </c>
      <c r="L40" s="98">
        <v>570.72684851951249</v>
      </c>
      <c r="M40" s="98">
        <v>586.29786893058122</v>
      </c>
      <c r="N40" s="98">
        <v>557.79582823899113</v>
      </c>
      <c r="O40" s="98">
        <v>560.80620444430838</v>
      </c>
      <c r="P40" s="98">
        <v>569.9236523905156</v>
      </c>
      <c r="Q40" s="98">
        <v>594.82800940719574</v>
      </c>
      <c r="R40" s="98">
        <v>600.55864938800914</v>
      </c>
      <c r="S40" s="98">
        <v>611.50695596593062</v>
      </c>
      <c r="T40" s="98">
        <v>625.24766280134827</v>
      </c>
      <c r="U40" s="98">
        <v>684.04695176095493</v>
      </c>
      <c r="V40" s="98">
        <v>652.58464119704422</v>
      </c>
      <c r="W40" s="98">
        <v>703.70266468733928</v>
      </c>
      <c r="DA40" s="63" t="s">
        <v>2447</v>
      </c>
    </row>
    <row r="41" spans="1:105" ht="12" customHeight="1" x14ac:dyDescent="0.25">
      <c r="A41" s="109" t="s">
        <v>120</v>
      </c>
      <c r="B41" s="33">
        <v>612.98970760590498</v>
      </c>
      <c r="C41" s="33">
        <v>716.26370309622132</v>
      </c>
      <c r="D41" s="33">
        <v>734.99036630903913</v>
      </c>
      <c r="E41" s="33">
        <v>700.56850313173925</v>
      </c>
      <c r="F41" s="33">
        <v>733.98717108794949</v>
      </c>
      <c r="G41" s="33">
        <v>708.96521462014016</v>
      </c>
      <c r="H41" s="33">
        <v>675.68895178272919</v>
      </c>
      <c r="I41" s="33">
        <v>617.5074020657031</v>
      </c>
      <c r="J41" s="33">
        <v>576.62134254222462</v>
      </c>
      <c r="K41" s="33">
        <v>598.80195981968052</v>
      </c>
      <c r="L41" s="33">
        <v>572.44063870609318</v>
      </c>
      <c r="M41" s="33">
        <v>640.96644742623766</v>
      </c>
      <c r="N41" s="33">
        <v>483.93662800452228</v>
      </c>
      <c r="O41" s="33">
        <v>529.88346816754165</v>
      </c>
      <c r="P41" s="33">
        <v>653.72962424726563</v>
      </c>
      <c r="Q41" s="33">
        <v>581.78371110864998</v>
      </c>
      <c r="R41" s="33">
        <v>575.2300012474492</v>
      </c>
      <c r="S41" s="33">
        <v>644.00575972337333</v>
      </c>
      <c r="T41" s="33">
        <v>545.44658235241332</v>
      </c>
      <c r="U41" s="33">
        <v>683.51113653299649</v>
      </c>
      <c r="V41" s="33">
        <v>765.77243003177091</v>
      </c>
      <c r="W41" s="33">
        <v>690.19861037841565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8078.0833218077205</v>
      </c>
      <c r="C43" s="117">
        <f t="shared" si="14"/>
        <v>7748.7646036996339</v>
      </c>
      <c r="D43" s="117">
        <f t="shared" si="14"/>
        <v>7972.1105362485723</v>
      </c>
      <c r="E43" s="117">
        <f t="shared" si="14"/>
        <v>8574.3165686027787</v>
      </c>
      <c r="F43" s="117">
        <f t="shared" si="14"/>
        <v>8112.2759236242218</v>
      </c>
      <c r="G43" s="117">
        <f t="shared" si="14"/>
        <v>7929.6363245580724</v>
      </c>
      <c r="H43" s="117">
        <f t="shared" si="14"/>
        <v>9055.8233175779696</v>
      </c>
      <c r="I43" s="117">
        <f t="shared" si="14"/>
        <v>10053.500880095629</v>
      </c>
      <c r="J43" s="117">
        <f t="shared" si="14"/>
        <v>9842.1647925952984</v>
      </c>
      <c r="K43" s="117">
        <f t="shared" si="14"/>
        <v>10090.898892190286</v>
      </c>
      <c r="L43" s="117">
        <f t="shared" si="14"/>
        <v>9930.5623939967954</v>
      </c>
      <c r="M43" s="117">
        <f t="shared" si="14"/>
        <v>9729.8925995608824</v>
      </c>
      <c r="N43" s="117">
        <f t="shared" si="14"/>
        <v>10409.936094068971</v>
      </c>
      <c r="O43" s="117">
        <f t="shared" si="14"/>
        <v>9053.8545157816698</v>
      </c>
      <c r="P43" s="117">
        <f t="shared" si="14"/>
        <v>8447.1944913875977</v>
      </c>
      <c r="Q43" s="117">
        <f t="shared" si="14"/>
        <v>9302.3415527934194</v>
      </c>
      <c r="R43" s="117">
        <f t="shared" ref="R43:V43" si="15">R44+R47+R49+R58</f>
        <v>10061.991479315811</v>
      </c>
      <c r="S43" s="117">
        <f t="shared" si="15"/>
        <v>10166.460278846256</v>
      </c>
      <c r="T43" s="117">
        <f t="shared" si="15"/>
        <v>10260.78954925857</v>
      </c>
      <c r="U43" s="117">
        <f t="shared" si="15"/>
        <v>10769.630525629384</v>
      </c>
      <c r="V43" s="117">
        <f t="shared" si="15"/>
        <v>10978.506759718166</v>
      </c>
      <c r="W43" s="117">
        <f t="shared" ref="W43" si="16">W44+W47+W49+W58</f>
        <v>10695.243414053697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3247.9130414754363</v>
      </c>
      <c r="C44" s="122">
        <f t="shared" si="17"/>
        <v>3261.3570806213997</v>
      </c>
      <c r="D44" s="122">
        <f t="shared" si="17"/>
        <v>3357.3897526217411</v>
      </c>
      <c r="E44" s="122">
        <f t="shared" si="17"/>
        <v>3426.8650324275345</v>
      </c>
      <c r="F44" s="122">
        <f t="shared" si="17"/>
        <v>2979.5487353644471</v>
      </c>
      <c r="G44" s="122">
        <f t="shared" si="17"/>
        <v>2465.9305587425733</v>
      </c>
      <c r="H44" s="122">
        <f t="shared" si="17"/>
        <v>2868.5054562101109</v>
      </c>
      <c r="I44" s="122">
        <f t="shared" si="17"/>
        <v>2608.2835002155998</v>
      </c>
      <c r="J44" s="122">
        <f t="shared" si="17"/>
        <v>2184.5740518615376</v>
      </c>
      <c r="K44" s="122">
        <f t="shared" si="17"/>
        <v>2449.6661575696289</v>
      </c>
      <c r="L44" s="122">
        <f t="shared" si="17"/>
        <v>2014.8560019957963</v>
      </c>
      <c r="M44" s="122">
        <f t="shared" si="17"/>
        <v>2361.2225620086865</v>
      </c>
      <c r="N44" s="122">
        <f t="shared" si="17"/>
        <v>2333.7539876498481</v>
      </c>
      <c r="O44" s="122">
        <f t="shared" si="17"/>
        <v>1924.9612012052435</v>
      </c>
      <c r="P44" s="122">
        <f t="shared" si="17"/>
        <v>1744.0009810844733</v>
      </c>
      <c r="Q44" s="122">
        <f t="shared" si="17"/>
        <v>2200.1275260575935</v>
      </c>
      <c r="R44" s="122">
        <f t="shared" ref="R44:V44" si="18">SUM(R45:R46)</f>
        <v>2327.1729949015185</v>
      </c>
      <c r="S44" s="122">
        <f t="shared" si="18"/>
        <v>2512.0786535939542</v>
      </c>
      <c r="T44" s="122">
        <f t="shared" si="18"/>
        <v>2196.3710987839181</v>
      </c>
      <c r="U44" s="122">
        <f t="shared" si="18"/>
        <v>2738.9646782472946</v>
      </c>
      <c r="V44" s="122">
        <f t="shared" si="18"/>
        <v>2929.9404545448801</v>
      </c>
      <c r="W44" s="122">
        <f t="shared" ref="W44" si="19">SUM(W45:W46)</f>
        <v>2603.584503023465</v>
      </c>
      <c r="DA44" s="130" t="s">
        <v>2450</v>
      </c>
    </row>
    <row r="45" spans="1:105" ht="12" customHeight="1" x14ac:dyDescent="0.25">
      <c r="A45" s="97" t="s">
        <v>216</v>
      </c>
      <c r="B45" s="98">
        <v>3219.5664236870057</v>
      </c>
      <c r="C45" s="98">
        <v>3227.8241773892178</v>
      </c>
      <c r="D45" s="98">
        <v>3320.2083084364635</v>
      </c>
      <c r="E45" s="98">
        <v>3391.0333339386561</v>
      </c>
      <c r="F45" s="98">
        <v>2945.7258998524271</v>
      </c>
      <c r="G45" s="98">
        <v>2438.4301473829983</v>
      </c>
      <c r="H45" s="98">
        <v>2839.7395936903918</v>
      </c>
      <c r="I45" s="98">
        <v>2584.928748287261</v>
      </c>
      <c r="J45" s="98">
        <v>2166.3082151448421</v>
      </c>
      <c r="K45" s="98">
        <v>2428.104268345312</v>
      </c>
      <c r="L45" s="98">
        <v>1997.8601746399077</v>
      </c>
      <c r="M45" s="98">
        <v>2338.5190689187066</v>
      </c>
      <c r="N45" s="98">
        <v>2316.3390046899735</v>
      </c>
      <c r="O45" s="98">
        <v>1908.2344742227519</v>
      </c>
      <c r="P45" s="98">
        <v>1724.6580072178062</v>
      </c>
      <c r="Q45" s="98">
        <v>2178.0602939167711</v>
      </c>
      <c r="R45" s="98">
        <v>2303.9696579019574</v>
      </c>
      <c r="S45" s="98">
        <v>2484.3142941183328</v>
      </c>
      <c r="T45" s="98">
        <v>2174.6650666829369</v>
      </c>
      <c r="U45" s="98">
        <v>2711.9785744436122</v>
      </c>
      <c r="V45" s="98">
        <v>2901.1298418016986</v>
      </c>
      <c r="W45" s="98">
        <v>2578.0060365313493</v>
      </c>
      <c r="DA45" s="63" t="s">
        <v>2451</v>
      </c>
    </row>
    <row r="46" spans="1:105" ht="12" customHeight="1" x14ac:dyDescent="0.25">
      <c r="A46" s="97" t="s">
        <v>53</v>
      </c>
      <c r="B46" s="98">
        <v>28.346617788430631</v>
      </c>
      <c r="C46" s="98">
        <v>33.532903232182036</v>
      </c>
      <c r="D46" s="98">
        <v>37.181444185277591</v>
      </c>
      <c r="E46" s="98">
        <v>35.831698488878587</v>
      </c>
      <c r="F46" s="98">
        <v>33.82283551201995</v>
      </c>
      <c r="G46" s="98">
        <v>27.50041135957531</v>
      </c>
      <c r="H46" s="98">
        <v>28.765862519718898</v>
      </c>
      <c r="I46" s="98">
        <v>23.354751928338768</v>
      </c>
      <c r="J46" s="98">
        <v>18.265836716695421</v>
      </c>
      <c r="K46" s="98">
        <v>21.561889224317007</v>
      </c>
      <c r="L46" s="98">
        <v>16.995827355888586</v>
      </c>
      <c r="M46" s="98">
        <v>22.70349308997972</v>
      </c>
      <c r="N46" s="98">
        <v>17.414982959874507</v>
      </c>
      <c r="O46" s="98">
        <v>16.726726982491453</v>
      </c>
      <c r="P46" s="98">
        <v>19.342973866666995</v>
      </c>
      <c r="Q46" s="98">
        <v>22.067232140822487</v>
      </c>
      <c r="R46" s="98">
        <v>23.203336999561049</v>
      </c>
      <c r="S46" s="98">
        <v>27.764359475621259</v>
      </c>
      <c r="T46" s="98">
        <v>21.706032100981382</v>
      </c>
      <c r="U46" s="98">
        <v>26.986103803682273</v>
      </c>
      <c r="V46" s="98">
        <v>28.810612743181458</v>
      </c>
      <c r="W46" s="98">
        <v>25.578466492115698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2189.9418138720976</v>
      </c>
      <c r="C47" s="122">
        <f t="shared" si="20"/>
        <v>1942.5296592948205</v>
      </c>
      <c r="D47" s="122">
        <f t="shared" si="20"/>
        <v>1923.3439491471145</v>
      </c>
      <c r="E47" s="122">
        <f t="shared" si="20"/>
        <v>2315.2625522597418</v>
      </c>
      <c r="F47" s="122">
        <f t="shared" si="20"/>
        <v>2174.9172887411928</v>
      </c>
      <c r="G47" s="122">
        <f t="shared" si="20"/>
        <v>2355.7750813100442</v>
      </c>
      <c r="H47" s="122">
        <f t="shared" si="20"/>
        <v>3120.1255038143195</v>
      </c>
      <c r="I47" s="122">
        <f t="shared" si="20"/>
        <v>4082.0191525721721</v>
      </c>
      <c r="J47" s="122">
        <f t="shared" si="20"/>
        <v>4442.9713701588935</v>
      </c>
      <c r="K47" s="122">
        <f t="shared" si="20"/>
        <v>4424.6073992290776</v>
      </c>
      <c r="L47" s="122">
        <f t="shared" si="20"/>
        <v>4736.0635747727865</v>
      </c>
      <c r="M47" s="122">
        <f t="shared" si="20"/>
        <v>4146.2697175411004</v>
      </c>
      <c r="N47" s="122">
        <f t="shared" si="20"/>
        <v>5073.3985099594111</v>
      </c>
      <c r="O47" s="122">
        <f t="shared" si="20"/>
        <v>4300.1457710949135</v>
      </c>
      <c r="P47" s="122">
        <f t="shared" si="20"/>
        <v>3822.6179660983203</v>
      </c>
      <c r="Q47" s="122">
        <f t="shared" si="20"/>
        <v>4126.6096001632259</v>
      </c>
      <c r="R47" s="122">
        <f t="shared" si="20"/>
        <v>4667.5220398916163</v>
      </c>
      <c r="S47" s="122">
        <f t="shared" si="20"/>
        <v>4426.748319495975</v>
      </c>
      <c r="T47" s="122">
        <f t="shared" si="20"/>
        <v>4943.7821152292236</v>
      </c>
      <c r="U47" s="122">
        <f t="shared" si="20"/>
        <v>4762.5258268031548</v>
      </c>
      <c r="V47" s="122">
        <f t="shared" si="20"/>
        <v>4722.0349492064088</v>
      </c>
      <c r="W47" s="122">
        <f t="shared" si="20"/>
        <v>4830.8073035993757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2189.9418138720976</v>
      </c>
      <c r="C48" s="98">
        <f>IF(RES_hhdet_tes!C48=0,0,RES_hhdet_tes!C48*1000*11630/RES_hhdet_num!C43)</f>
        <v>1942.5296592948205</v>
      </c>
      <c r="D48" s="98">
        <f>IF(RES_hhdet_tes!D48=0,0,RES_hhdet_tes!D48*1000*11630/RES_hhdet_num!D43)</f>
        <v>1923.3439491471145</v>
      </c>
      <c r="E48" s="98">
        <f>IF(RES_hhdet_tes!E48=0,0,RES_hhdet_tes!E48*1000*11630/RES_hhdet_num!E43)</f>
        <v>2315.2625522597418</v>
      </c>
      <c r="F48" s="98">
        <f>IF(RES_hhdet_tes!F48=0,0,RES_hhdet_tes!F48*1000*11630/RES_hhdet_num!F43)</f>
        <v>2174.9172887411928</v>
      </c>
      <c r="G48" s="98">
        <f>IF(RES_hhdet_tes!G48=0,0,RES_hhdet_tes!G48*1000*11630/RES_hhdet_num!G43)</f>
        <v>2355.7750813100442</v>
      </c>
      <c r="H48" s="98">
        <f>IF(RES_hhdet_tes!H48=0,0,RES_hhdet_tes!H48*1000*11630/RES_hhdet_num!H43)</f>
        <v>3120.1255038143195</v>
      </c>
      <c r="I48" s="98">
        <f>IF(RES_hhdet_tes!I48=0,0,RES_hhdet_tes!I48*1000*11630/RES_hhdet_num!I43)</f>
        <v>4082.0191525721721</v>
      </c>
      <c r="J48" s="98">
        <f>IF(RES_hhdet_tes!J48=0,0,RES_hhdet_tes!J48*1000*11630/RES_hhdet_num!J43)</f>
        <v>4442.9713701588935</v>
      </c>
      <c r="K48" s="98">
        <f>IF(RES_hhdet_tes!K48=0,0,RES_hhdet_tes!K48*1000*11630/RES_hhdet_num!K43)</f>
        <v>4424.6073992290776</v>
      </c>
      <c r="L48" s="98">
        <f>IF(RES_hhdet_tes!L48=0,0,RES_hhdet_tes!L48*1000*11630/RES_hhdet_num!L43)</f>
        <v>4736.0635747727865</v>
      </c>
      <c r="M48" s="98">
        <f>IF(RES_hhdet_tes!M48=0,0,RES_hhdet_tes!M48*1000*11630/RES_hhdet_num!M43)</f>
        <v>4146.2697175411004</v>
      </c>
      <c r="N48" s="98">
        <f>IF(RES_hhdet_tes!N48=0,0,RES_hhdet_tes!N48*1000*11630/RES_hhdet_num!N43)</f>
        <v>5073.3985099594111</v>
      </c>
      <c r="O48" s="98">
        <f>IF(RES_hhdet_tes!O48=0,0,RES_hhdet_tes!O48*1000*11630/RES_hhdet_num!O43)</f>
        <v>4300.1457710949135</v>
      </c>
      <c r="P48" s="98">
        <f>IF(RES_hhdet_tes!P48=0,0,RES_hhdet_tes!P48*1000*11630/RES_hhdet_num!P43)</f>
        <v>3822.6179660983203</v>
      </c>
      <c r="Q48" s="98">
        <f>IF(RES_hhdet_tes!Q48=0,0,RES_hhdet_tes!Q48*1000*11630/RES_hhdet_num!Q43)</f>
        <v>4126.6096001632259</v>
      </c>
      <c r="R48" s="98">
        <f>IF(RES_hhdet_tes!R48=0,0,RES_hhdet_tes!R48*1000*11630/RES_hhdet_num!R43)</f>
        <v>4667.5220398916163</v>
      </c>
      <c r="S48" s="98">
        <f>IF(RES_hhdet_tes!S48=0,0,RES_hhdet_tes!S48*1000*11630/RES_hhdet_num!S43)</f>
        <v>4426.748319495975</v>
      </c>
      <c r="T48" s="98">
        <f>IF(RES_hhdet_tes!T48=0,0,RES_hhdet_tes!T48*1000*11630/RES_hhdet_num!T43)</f>
        <v>4943.7821152292236</v>
      </c>
      <c r="U48" s="98">
        <f>IF(RES_hhdet_tes!U48=0,0,RES_hhdet_tes!U48*1000*11630/RES_hhdet_num!U43)</f>
        <v>4762.5258268031548</v>
      </c>
      <c r="V48" s="98">
        <f>IF(RES_hhdet_tes!V48=0,0,RES_hhdet_tes!V48*1000*11630/RES_hhdet_num!V43)</f>
        <v>4722.0349492064088</v>
      </c>
      <c r="W48" s="98">
        <f>IF(RES_hhdet_tes!W48=0,0,RES_hhdet_tes!W48*1000*11630/RES_hhdet_num!W43)</f>
        <v>4830.8073035993757</v>
      </c>
      <c r="DA48" s="63" t="s">
        <v>2454</v>
      </c>
    </row>
    <row r="49" spans="1:105" ht="12" customHeight="1" x14ac:dyDescent="0.25">
      <c r="A49" s="121" t="s">
        <v>55</v>
      </c>
      <c r="B49" s="122">
        <v>1978.3630664961925</v>
      </c>
      <c r="C49" s="122">
        <v>1844.2782349965266</v>
      </c>
      <c r="D49" s="122">
        <v>1981.8979519711065</v>
      </c>
      <c r="E49" s="122">
        <v>2114.6832632214746</v>
      </c>
      <c r="F49" s="122">
        <v>2217.7784817698152</v>
      </c>
      <c r="G49" s="122">
        <v>2394.8941457652445</v>
      </c>
      <c r="H49" s="122">
        <v>2411.1393641666323</v>
      </c>
      <c r="I49" s="122">
        <v>2723.4254999711429</v>
      </c>
      <c r="J49" s="122">
        <v>2628.1353190483451</v>
      </c>
      <c r="K49" s="122">
        <v>2627.082710884587</v>
      </c>
      <c r="L49" s="122">
        <v>2608.2952650950556</v>
      </c>
      <c r="M49" s="122">
        <v>2616.3549769265678</v>
      </c>
      <c r="N49" s="122">
        <v>2471.1588982184535</v>
      </c>
      <c r="O49" s="122">
        <v>2279.4516061157105</v>
      </c>
      <c r="P49" s="122">
        <v>2277.2358703301438</v>
      </c>
      <c r="Q49" s="122">
        <v>2386.1573429062437</v>
      </c>
      <c r="R49" s="122">
        <v>2477.4790279681101</v>
      </c>
      <c r="S49" s="122">
        <v>2602.0679134702295</v>
      </c>
      <c r="T49" s="122">
        <v>2531.1912647216386</v>
      </c>
      <c r="U49" s="122">
        <v>2584.3377410714252</v>
      </c>
      <c r="V49" s="122">
        <v>2620.2065247066917</v>
      </c>
      <c r="W49" s="122">
        <v>2563.8753270900907</v>
      </c>
      <c r="DA49" s="130" t="s">
        <v>2455</v>
      </c>
    </row>
    <row r="50" spans="1:105" ht="12" customHeight="1" x14ac:dyDescent="0.25">
      <c r="A50" s="97" t="s">
        <v>138</v>
      </c>
      <c r="B50" s="98">
        <v>1988.8559702431071</v>
      </c>
      <c r="C50" s="98">
        <v>1838.8802791176779</v>
      </c>
      <c r="D50" s="98">
        <v>1995.9716049324816</v>
      </c>
      <c r="E50" s="98">
        <v>2174.7379978648864</v>
      </c>
      <c r="F50" s="98">
        <v>2183.4006431639841</v>
      </c>
      <c r="G50" s="98">
        <v>2250.9126403190289</v>
      </c>
      <c r="H50" s="98">
        <v>2548.7077111406879</v>
      </c>
      <c r="I50" s="98">
        <v>2727.4486248067628</v>
      </c>
      <c r="J50" s="98">
        <v>2636.2116581923724</v>
      </c>
      <c r="K50" s="98">
        <v>2638.1149300282086</v>
      </c>
      <c r="L50" s="98">
        <v>2597.1981082387988</v>
      </c>
      <c r="M50" s="98">
        <v>2488.68784694237</v>
      </c>
      <c r="N50" s="98">
        <v>2363.2911774492245</v>
      </c>
      <c r="O50" s="98">
        <v>2556.0969127001517</v>
      </c>
      <c r="P50" s="98">
        <v>2757.1429912930266</v>
      </c>
      <c r="Q50" s="98">
        <v>2558.9051437164285</v>
      </c>
      <c r="R50" s="98">
        <v>2480.235035868508</v>
      </c>
      <c r="S50" s="98">
        <v>2499.8226304217933</v>
      </c>
      <c r="T50" s="98">
        <v>2296.5692777836371</v>
      </c>
      <c r="U50" s="98">
        <v>3044.939568060935</v>
      </c>
      <c r="V50" s="98">
        <v>2980.7996534303315</v>
      </c>
      <c r="W50" s="98">
        <v>2514.9668664534979</v>
      </c>
      <c r="DA50" s="63" t="s">
        <v>2456</v>
      </c>
    </row>
    <row r="51" spans="1:105" ht="12" customHeight="1" x14ac:dyDescent="0.25">
      <c r="A51" s="97" t="s">
        <v>137</v>
      </c>
      <c r="B51" s="98">
        <v>1988.8559702431071</v>
      </c>
      <c r="C51" s="98">
        <v>1839.1151413966281</v>
      </c>
      <c r="D51" s="98">
        <v>1995.955947685562</v>
      </c>
      <c r="E51" s="98">
        <v>2174.5671613269728</v>
      </c>
      <c r="F51" s="98">
        <v>2183.0485086733347</v>
      </c>
      <c r="G51" s="98">
        <v>2250.5362665230919</v>
      </c>
      <c r="H51" s="98">
        <v>2548.0812082297989</v>
      </c>
      <c r="I51" s="98">
        <v>2726.8191125202561</v>
      </c>
      <c r="J51" s="98">
        <v>2635.645100182443</v>
      </c>
      <c r="K51" s="98">
        <v>2637.5992384375645</v>
      </c>
      <c r="L51" s="98">
        <v>2596.9236419608951</v>
      </c>
      <c r="M51" s="98">
        <v>2488.4218114866617</v>
      </c>
      <c r="N51" s="98">
        <v>2364.5951799610671</v>
      </c>
      <c r="O51" s="98">
        <v>2579.4347149885793</v>
      </c>
      <c r="P51" s="98">
        <v>2869.9350117083777</v>
      </c>
      <c r="Q51" s="98">
        <v>2570.8789761025814</v>
      </c>
      <c r="R51" s="98">
        <v>2485.3249221435362</v>
      </c>
      <c r="S51" s="98">
        <v>2499.6778594209118</v>
      </c>
      <c r="T51" s="98">
        <v>2288.6036377898181</v>
      </c>
      <c r="U51" s="98">
        <v>3024.6978953270254</v>
      </c>
      <c r="V51" s="98">
        <v>2958.7502200114623</v>
      </c>
      <c r="W51" s="98">
        <v>2493.1141565547546</v>
      </c>
      <c r="DA51" s="63" t="s">
        <v>2457</v>
      </c>
    </row>
    <row r="52" spans="1:105" ht="12" customHeight="1" x14ac:dyDescent="0.25">
      <c r="A52" s="100" t="s">
        <v>216</v>
      </c>
      <c r="B52" s="101">
        <v>283.59772023163663</v>
      </c>
      <c r="C52" s="101">
        <v>235.01788734486325</v>
      </c>
      <c r="D52" s="101">
        <v>472.66299383094679</v>
      </c>
      <c r="E52" s="101">
        <v>640.68370949556765</v>
      </c>
      <c r="F52" s="101">
        <v>581.99542338490699</v>
      </c>
      <c r="G52" s="101">
        <v>702.07921489152591</v>
      </c>
      <c r="H52" s="101">
        <v>662.34238281520288</v>
      </c>
      <c r="I52" s="101">
        <v>577.72976147148745</v>
      </c>
      <c r="J52" s="101">
        <v>535.96056835555248</v>
      </c>
      <c r="K52" s="101">
        <v>537.09193501066841</v>
      </c>
      <c r="L52" s="101">
        <v>468.56059408424136</v>
      </c>
      <c r="M52" s="101">
        <v>438.67838658546833</v>
      </c>
      <c r="N52" s="101">
        <v>292.33321772060702</v>
      </c>
      <c r="O52" s="101">
        <v>227.17741055917628</v>
      </c>
      <c r="P52" s="101">
        <v>27.504947894632153</v>
      </c>
      <c r="Q52" s="101">
        <v>467.52895628075919</v>
      </c>
      <c r="R52" s="101">
        <v>595.2021475347899</v>
      </c>
      <c r="S52" s="101">
        <v>805.29236296419742</v>
      </c>
      <c r="T52" s="101">
        <v>488.65029920833348</v>
      </c>
      <c r="U52" s="101">
        <v>364.70665444561143</v>
      </c>
      <c r="V52" s="101">
        <v>424.28919845310696</v>
      </c>
      <c r="W52" s="101">
        <v>259.79327479120673</v>
      </c>
      <c r="DA52" s="131" t="s">
        <v>2458</v>
      </c>
    </row>
    <row r="53" spans="1:105" ht="12" customHeight="1" x14ac:dyDescent="0.25">
      <c r="A53" s="103" t="s">
        <v>52</v>
      </c>
      <c r="B53" s="104">
        <v>1705.2582500114706</v>
      </c>
      <c r="C53" s="104">
        <v>1604.097254051765</v>
      </c>
      <c r="D53" s="104">
        <v>1523.2929538546155</v>
      </c>
      <c r="E53" s="104">
        <v>1533.8834518314052</v>
      </c>
      <c r="F53" s="104">
        <v>1601.0530852884274</v>
      </c>
      <c r="G53" s="104">
        <v>1548.4570516315659</v>
      </c>
      <c r="H53" s="104">
        <v>1885.7388254145956</v>
      </c>
      <c r="I53" s="104">
        <v>2149.0893510487685</v>
      </c>
      <c r="J53" s="104">
        <v>2099.6845318268906</v>
      </c>
      <c r="K53" s="104">
        <v>2100.5073034268962</v>
      </c>
      <c r="L53" s="104">
        <v>2128.363047876654</v>
      </c>
      <c r="M53" s="104">
        <v>2049.7434249011935</v>
      </c>
      <c r="N53" s="104">
        <v>2072.26196224046</v>
      </c>
      <c r="O53" s="104">
        <v>2352.2573044294031</v>
      </c>
      <c r="P53" s="104">
        <v>2842.4300638137456</v>
      </c>
      <c r="Q53" s="104">
        <v>2103.3500198218221</v>
      </c>
      <c r="R53" s="104">
        <v>1890.1227746087466</v>
      </c>
      <c r="S53" s="104">
        <v>1694.3854964567147</v>
      </c>
      <c r="T53" s="104">
        <v>1799.9533385814846</v>
      </c>
      <c r="U53" s="104">
        <v>2659.9912408814139</v>
      </c>
      <c r="V53" s="104">
        <v>2534.4610215583552</v>
      </c>
      <c r="W53" s="104">
        <v>2233.3208817635477</v>
      </c>
      <c r="DA53" s="132" t="s">
        <v>2459</v>
      </c>
    </row>
    <row r="54" spans="1:105" ht="12" customHeight="1" x14ac:dyDescent="0.25">
      <c r="A54" s="106" t="s">
        <v>122</v>
      </c>
      <c r="B54" s="101">
        <v>1977.8729172707062</v>
      </c>
      <c r="C54" s="101">
        <v>1844.6166113534541</v>
      </c>
      <c r="D54" s="101">
        <v>1981.3598631766204</v>
      </c>
      <c r="E54" s="101">
        <v>2112.5408046124176</v>
      </c>
      <c r="F54" s="101">
        <v>2220.557330419987</v>
      </c>
      <c r="G54" s="101">
        <v>2403.876379178515</v>
      </c>
      <c r="H54" s="101">
        <v>2404.7995362170532</v>
      </c>
      <c r="I54" s="101">
        <v>2725.0760243282966</v>
      </c>
      <c r="J54" s="101">
        <v>2632.8521560184722</v>
      </c>
      <c r="K54" s="101">
        <v>2631.4382524470648</v>
      </c>
      <c r="L54" s="101">
        <v>2616.2494009171751</v>
      </c>
      <c r="M54" s="101">
        <v>2632.6553673472931</v>
      </c>
      <c r="N54" s="101">
        <v>2488.5761289248408</v>
      </c>
      <c r="O54" s="101">
        <v>2290.8821390209546</v>
      </c>
      <c r="P54" s="101">
        <v>2317.2995814817523</v>
      </c>
      <c r="Q54" s="101">
        <v>2397.3685932418816</v>
      </c>
      <c r="R54" s="101">
        <v>2480.6201546313309</v>
      </c>
      <c r="S54" s="101">
        <v>2603.8516588199195</v>
      </c>
      <c r="T54" s="101">
        <v>2537.1643833150174</v>
      </c>
      <c r="U54" s="101">
        <v>2504.7987963652477</v>
      </c>
      <c r="V54" s="101">
        <v>2560.4631906145128</v>
      </c>
      <c r="W54" s="101">
        <v>2565.2016023851434</v>
      </c>
      <c r="DA54" s="131" t="s">
        <v>2460</v>
      </c>
    </row>
    <row r="55" spans="1:105" ht="12" customHeight="1" x14ac:dyDescent="0.25">
      <c r="A55" s="107" t="s">
        <v>121</v>
      </c>
      <c r="B55" s="104">
        <v>1977.8729172707042</v>
      </c>
      <c r="C55" s="104">
        <v>1844.5219864276974</v>
      </c>
      <c r="D55" s="104">
        <v>1981.2638184263838</v>
      </c>
      <c r="E55" s="104">
        <v>2112.01963828424</v>
      </c>
      <c r="F55" s="104">
        <v>2219.2948193666084</v>
      </c>
      <c r="G55" s="104">
        <v>2401.2992701591879</v>
      </c>
      <c r="H55" s="104">
        <v>2404.7806805301107</v>
      </c>
      <c r="I55" s="104">
        <v>2723.2328550923794</v>
      </c>
      <c r="J55" s="104">
        <v>2627.7576029622974</v>
      </c>
      <c r="K55" s="104">
        <v>2626.5710393600311</v>
      </c>
      <c r="L55" s="104">
        <v>2608.7932212662158</v>
      </c>
      <c r="M55" s="104">
        <v>2622.4504795752573</v>
      </c>
      <c r="N55" s="104">
        <v>2476.7458798833004</v>
      </c>
      <c r="O55" s="104">
        <v>2263.2478337318666</v>
      </c>
      <c r="P55" s="104">
        <v>2247.5725320007232</v>
      </c>
      <c r="Q55" s="104">
        <v>2374.6190777436705</v>
      </c>
      <c r="R55" s="104">
        <v>2477.1414500525657</v>
      </c>
      <c r="S55" s="104">
        <v>2610.0404102347375</v>
      </c>
      <c r="T55" s="104">
        <v>2554.9851777419103</v>
      </c>
      <c r="U55" s="104">
        <v>2527.5982576231204</v>
      </c>
      <c r="V55" s="104">
        <v>2572.1405248469191</v>
      </c>
      <c r="W55" s="104">
        <v>2570.9475514934124</v>
      </c>
      <c r="DA55" s="132" t="s">
        <v>2461</v>
      </c>
    </row>
    <row r="56" spans="1:105" ht="12" customHeight="1" x14ac:dyDescent="0.25">
      <c r="A56" s="108" t="s">
        <v>53</v>
      </c>
      <c r="B56" s="98">
        <v>280.31440478103406</v>
      </c>
      <c r="C56" s="98">
        <v>237.01571986774644</v>
      </c>
      <c r="D56" s="98">
        <v>379.84926500970283</v>
      </c>
      <c r="E56" s="98">
        <v>512.06794497292583</v>
      </c>
      <c r="F56" s="98">
        <v>514.73811328933812</v>
      </c>
      <c r="G56" s="98">
        <v>674.23709341906454</v>
      </c>
      <c r="H56" s="98">
        <v>612.23121433817312</v>
      </c>
      <c r="I56" s="98">
        <v>574.97768038777713</v>
      </c>
      <c r="J56" s="98">
        <v>533.83179623087835</v>
      </c>
      <c r="K56" s="98">
        <v>534.3672763233219</v>
      </c>
      <c r="L56" s="98">
        <v>472.56934032323124</v>
      </c>
      <c r="M56" s="98">
        <v>482.84658342923672</v>
      </c>
      <c r="N56" s="98">
        <v>330.86096704259137</v>
      </c>
      <c r="O56" s="98">
        <v>75.870796519837896</v>
      </c>
      <c r="P56" s="98">
        <v>29.438441628803993</v>
      </c>
      <c r="Q56" s="98">
        <v>99.710538000442014</v>
      </c>
      <c r="R56" s="98">
        <v>154.50222741109104</v>
      </c>
      <c r="S56" s="98">
        <v>272.29838285265862</v>
      </c>
      <c r="T56" s="98">
        <v>211.14208545207202</v>
      </c>
      <c r="U56" s="98">
        <v>170.13506903770497</v>
      </c>
      <c r="V56" s="98">
        <v>218.63864002919578</v>
      </c>
      <c r="W56" s="98">
        <v>230.24988323905748</v>
      </c>
      <c r="DA56" s="63" t="s">
        <v>2462</v>
      </c>
    </row>
    <row r="57" spans="1:105" ht="12" customHeight="1" x14ac:dyDescent="0.25">
      <c r="A57" s="108" t="s">
        <v>52</v>
      </c>
      <c r="B57" s="98">
        <v>1697.5585124896702</v>
      </c>
      <c r="C57" s="98">
        <v>1607.5062665599507</v>
      </c>
      <c r="D57" s="98">
        <v>1601.414553416681</v>
      </c>
      <c r="E57" s="98">
        <v>1599.9516933113139</v>
      </c>
      <c r="F57" s="98">
        <v>1704.5567060772701</v>
      </c>
      <c r="G57" s="98">
        <v>1727.0621767401235</v>
      </c>
      <c r="H57" s="98">
        <v>1792.5494661919374</v>
      </c>
      <c r="I57" s="98">
        <v>2148.2551747046027</v>
      </c>
      <c r="J57" s="98">
        <v>2093.925806731419</v>
      </c>
      <c r="K57" s="98">
        <v>2092.203763036709</v>
      </c>
      <c r="L57" s="98">
        <v>2136.2238809429846</v>
      </c>
      <c r="M57" s="98">
        <v>2139.6038961460213</v>
      </c>
      <c r="N57" s="98">
        <v>2145.8849128407087</v>
      </c>
      <c r="O57" s="98">
        <v>2187.3770372120289</v>
      </c>
      <c r="P57" s="98">
        <v>2218.1340903719188</v>
      </c>
      <c r="Q57" s="98">
        <v>2274.9085397432286</v>
      </c>
      <c r="R57" s="98">
        <v>2322.639222641475</v>
      </c>
      <c r="S57" s="98">
        <v>2337.742027382079</v>
      </c>
      <c r="T57" s="98">
        <v>2343.8430922898383</v>
      </c>
      <c r="U57" s="98">
        <v>2357.4631885854155</v>
      </c>
      <c r="V57" s="98">
        <v>2353.5018848177233</v>
      </c>
      <c r="W57" s="98">
        <v>2340.6976682543545</v>
      </c>
      <c r="DA57" s="63" t="s">
        <v>2463</v>
      </c>
    </row>
    <row r="58" spans="1:105" ht="12" customHeight="1" x14ac:dyDescent="0.25">
      <c r="A58" s="121" t="s">
        <v>54</v>
      </c>
      <c r="B58" s="122">
        <v>661.86539996399404</v>
      </c>
      <c r="C58" s="122">
        <v>700.59962878688748</v>
      </c>
      <c r="D58" s="122">
        <v>709.47888250861024</v>
      </c>
      <c r="E58" s="122">
        <v>717.50572069402733</v>
      </c>
      <c r="F58" s="122">
        <v>740.0314177487669</v>
      </c>
      <c r="G58" s="122">
        <v>713.03653874020983</v>
      </c>
      <c r="H58" s="122">
        <v>656.05299338690816</v>
      </c>
      <c r="I58" s="122">
        <v>639.7727273367143</v>
      </c>
      <c r="J58" s="122">
        <v>586.48405152652242</v>
      </c>
      <c r="K58" s="122">
        <v>589.5426245069923</v>
      </c>
      <c r="L58" s="122">
        <v>571.34755213315634</v>
      </c>
      <c r="M58" s="122">
        <v>606.04534308452833</v>
      </c>
      <c r="N58" s="122">
        <v>531.62469824125958</v>
      </c>
      <c r="O58" s="122">
        <v>549.29593736580284</v>
      </c>
      <c r="P58" s="122">
        <v>603.33967387465952</v>
      </c>
      <c r="Q58" s="122">
        <v>589.44708366635655</v>
      </c>
      <c r="R58" s="122">
        <v>589.81741655456528</v>
      </c>
      <c r="S58" s="122">
        <v>625.56539228609711</v>
      </c>
      <c r="T58" s="122">
        <v>589.44507052379083</v>
      </c>
      <c r="U58" s="122">
        <v>683.80227950750862</v>
      </c>
      <c r="V58" s="122">
        <v>706.3248312601861</v>
      </c>
      <c r="W58" s="122">
        <v>696.97628034076411</v>
      </c>
      <c r="DA58" s="130" t="s">
        <v>2464</v>
      </c>
    </row>
    <row r="59" spans="1:105" ht="12" customHeight="1" x14ac:dyDescent="0.25">
      <c r="A59" s="97" t="s">
        <v>50</v>
      </c>
      <c r="B59" s="98">
        <v>681.34328234279712</v>
      </c>
      <c r="C59" s="98">
        <v>693.48804824759657</v>
      </c>
      <c r="D59" s="98">
        <v>696.85223871940832</v>
      </c>
      <c r="E59" s="98">
        <v>726.41484976322113</v>
      </c>
      <c r="F59" s="98">
        <v>743.46716469853675</v>
      </c>
      <c r="G59" s="98">
        <v>715.46650661019657</v>
      </c>
      <c r="H59" s="98">
        <v>644.38922135448843</v>
      </c>
      <c r="I59" s="98">
        <v>652.69944276821343</v>
      </c>
      <c r="J59" s="98">
        <v>591.93791883268443</v>
      </c>
      <c r="K59" s="98">
        <v>584.3051502602915</v>
      </c>
      <c r="L59" s="98">
        <v>570.7268485195118</v>
      </c>
      <c r="M59" s="98">
        <v>586.29786893058019</v>
      </c>
      <c r="N59" s="98">
        <v>557.79582823899295</v>
      </c>
      <c r="O59" s="98">
        <v>560.80620444430849</v>
      </c>
      <c r="P59" s="98">
        <v>569.92365239051708</v>
      </c>
      <c r="Q59" s="98">
        <v>594.82800940719824</v>
      </c>
      <c r="R59" s="98">
        <v>600.55864938800642</v>
      </c>
      <c r="S59" s="98">
        <v>611.50695596593482</v>
      </c>
      <c r="T59" s="98">
        <v>625.24766280134827</v>
      </c>
      <c r="U59" s="98">
        <v>684.04695176095663</v>
      </c>
      <c r="V59" s="98">
        <v>652.58464119704115</v>
      </c>
      <c r="W59" s="98">
        <v>703.70266468734394</v>
      </c>
      <c r="DA59" s="63" t="s">
        <v>2465</v>
      </c>
    </row>
    <row r="60" spans="1:105" ht="12" customHeight="1" x14ac:dyDescent="0.25">
      <c r="A60" s="109" t="s">
        <v>120</v>
      </c>
      <c r="B60" s="33">
        <v>612.98970760590498</v>
      </c>
      <c r="C60" s="33">
        <v>716.26370309622109</v>
      </c>
      <c r="D60" s="33">
        <v>734.99036630903925</v>
      </c>
      <c r="E60" s="33">
        <v>700.56850313173936</v>
      </c>
      <c r="F60" s="33">
        <v>733.98717108794995</v>
      </c>
      <c r="G60" s="33">
        <v>708.96521462014005</v>
      </c>
      <c r="H60" s="33">
        <v>675.6889517827293</v>
      </c>
      <c r="I60" s="33">
        <v>617.50740206570356</v>
      </c>
      <c r="J60" s="33">
        <v>576.62134254222462</v>
      </c>
      <c r="K60" s="33">
        <v>598.80195981968029</v>
      </c>
      <c r="L60" s="33">
        <v>572.44063870609284</v>
      </c>
      <c r="M60" s="33">
        <v>640.96644742623698</v>
      </c>
      <c r="N60" s="33">
        <v>483.93662800452267</v>
      </c>
      <c r="O60" s="33">
        <v>529.88346816754108</v>
      </c>
      <c r="P60" s="33">
        <v>653.7296242472695</v>
      </c>
      <c r="Q60" s="33">
        <v>581.7837111086518</v>
      </c>
      <c r="R60" s="33">
        <v>575.23000124744851</v>
      </c>
      <c r="S60" s="33">
        <v>644.00575972337447</v>
      </c>
      <c r="T60" s="33">
        <v>545.44658235241252</v>
      </c>
      <c r="U60" s="33">
        <v>683.51113653299467</v>
      </c>
      <c r="V60" s="33">
        <v>765.772430031765</v>
      </c>
      <c r="W60" s="33">
        <v>690.19861037841906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2468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2469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</v>
      </c>
      <c r="C67" s="98">
        <f>IF(RES_hhdet_tes!C67=0,0,RES_hhdet_tes!C67*1000*11630/RES_hhdet_num!C62)</f>
        <v>0</v>
      </c>
      <c r="D67" s="98">
        <f>IF(RES_hhdet_tes!D67=0,0,RES_hhdet_tes!D67*1000*11630/RES_hhdet_num!D62)</f>
        <v>0</v>
      </c>
      <c r="E67" s="98">
        <f>IF(RES_hhdet_tes!E67=0,0,RES_hhdet_tes!E67*1000*11630/RES_hhdet_num!E62)</f>
        <v>0</v>
      </c>
      <c r="F67" s="98">
        <f>IF(RES_hhdet_tes!F67=0,0,RES_hhdet_tes!F67*1000*11630/RES_hhdet_num!F62)</f>
        <v>0</v>
      </c>
      <c r="G67" s="98">
        <f>IF(RES_hhdet_tes!G67=0,0,RES_hhdet_tes!G67*1000*11630/RES_hhdet_num!G62)</f>
        <v>0</v>
      </c>
      <c r="H67" s="98">
        <f>IF(RES_hhdet_tes!H67=0,0,RES_hhdet_tes!H67*1000*11630/RES_hhdet_num!H62)</f>
        <v>0</v>
      </c>
      <c r="I67" s="98">
        <f>IF(RES_hhdet_tes!I67=0,0,RES_hhdet_tes!I67*1000*11630/RES_hhdet_num!I62)</f>
        <v>0</v>
      </c>
      <c r="J67" s="98">
        <f>IF(RES_hhdet_tes!J67=0,0,RES_hhdet_tes!J67*1000*11630/RES_hhdet_num!J62)</f>
        <v>0</v>
      </c>
      <c r="K67" s="98">
        <f>IF(RES_hhdet_tes!K67=0,0,RES_hhdet_tes!K67*1000*11630/RES_hhdet_num!K62)</f>
        <v>0</v>
      </c>
      <c r="L67" s="98">
        <f>IF(RES_hhdet_tes!L67=0,0,RES_hhdet_tes!L67*1000*11630/RES_hhdet_num!L62)</f>
        <v>0</v>
      </c>
      <c r="M67" s="98">
        <f>IF(RES_hhdet_tes!M67=0,0,RES_hhdet_tes!M67*1000*11630/RES_hhdet_num!M62)</f>
        <v>0</v>
      </c>
      <c r="N67" s="98">
        <f>IF(RES_hhdet_tes!N67=0,0,RES_hhdet_tes!N67*1000*11630/RES_hhdet_num!N62)</f>
        <v>0</v>
      </c>
      <c r="O67" s="98">
        <f>IF(RES_hhdet_tes!O67=0,0,RES_hhdet_tes!O67*1000*11630/RES_hhdet_num!O62)</f>
        <v>0</v>
      </c>
      <c r="P67" s="98">
        <f>IF(RES_hhdet_tes!P67=0,0,RES_hhdet_tes!P67*1000*11630/RES_hhdet_num!P62)</f>
        <v>0</v>
      </c>
      <c r="Q67" s="98">
        <f>IF(RES_hhdet_tes!Q67=0,0,RES_hhdet_tes!Q67*1000*11630/RES_hhdet_num!Q62)</f>
        <v>0</v>
      </c>
      <c r="R67" s="98">
        <f>IF(RES_hhdet_tes!R67=0,0,RES_hhdet_tes!R67*1000*11630/RES_hhdet_num!R62)</f>
        <v>0</v>
      </c>
      <c r="S67" s="98">
        <f>IF(RES_hhdet_tes!S67=0,0,RES_hhdet_tes!S67*1000*11630/RES_hhdet_num!S62)</f>
        <v>0</v>
      </c>
      <c r="T67" s="98">
        <f>IF(RES_hhdet_tes!T67=0,0,RES_hhdet_tes!T67*1000*11630/RES_hhdet_num!T62)</f>
        <v>0</v>
      </c>
      <c r="U67" s="98">
        <f>IF(RES_hhdet_tes!U67=0,0,RES_hhdet_tes!U67*1000*11630/RES_hhdet_num!U62)</f>
        <v>0</v>
      </c>
      <c r="V67" s="98">
        <f>IF(RES_hhdet_tes!V67=0,0,RES_hhdet_tes!V67*1000*11630/RES_hhdet_num!V62)</f>
        <v>0</v>
      </c>
      <c r="W67" s="98">
        <f>IF(RES_hhdet_tes!W67=0,0,RES_hhdet_tes!W67*1000*11630/RES_hhdet_num!W62)</f>
        <v>0</v>
      </c>
      <c r="DA67" s="63" t="s">
        <v>2472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2473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2477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2481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2482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2483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8020.05083086578</v>
      </c>
      <c r="C81" s="117">
        <f t="shared" si="28"/>
        <v>7584.094856310433</v>
      </c>
      <c r="D81" s="117">
        <f t="shared" si="28"/>
        <v>7905.8716576500492</v>
      </c>
      <c r="E81" s="117">
        <f t="shared" si="28"/>
        <v>8187.2090162696477</v>
      </c>
      <c r="F81" s="117">
        <f t="shared" si="28"/>
        <v>8106.5702615321061</v>
      </c>
      <c r="G81" s="117">
        <f t="shared" si="28"/>
        <v>8452.7313661447552</v>
      </c>
      <c r="H81" s="117">
        <f t="shared" si="28"/>
        <v>8750.7840950921927</v>
      </c>
      <c r="I81" s="117">
        <f t="shared" si="28"/>
        <v>9711.406007672078</v>
      </c>
      <c r="J81" s="117">
        <f t="shared" si="28"/>
        <v>10214.415781931826</v>
      </c>
      <c r="K81" s="117">
        <f t="shared" si="28"/>
        <v>10447.455457391487</v>
      </c>
      <c r="L81" s="117">
        <f t="shared" si="28"/>
        <v>9834.6504184898586</v>
      </c>
      <c r="M81" s="117">
        <f t="shared" si="28"/>
        <v>9538.8675810729565</v>
      </c>
      <c r="N81" s="117">
        <f t="shared" si="28"/>
        <v>10502.684066301315</v>
      </c>
      <c r="O81" s="117">
        <f t="shared" si="28"/>
        <v>9030.5170598924633</v>
      </c>
      <c r="P81" s="117">
        <f t="shared" si="28"/>
        <v>8073.6292335175913</v>
      </c>
      <c r="Q81" s="117">
        <f t="shared" si="28"/>
        <v>8853.7239883094262</v>
      </c>
      <c r="R81" s="117">
        <f t="shared" ref="R81:V81" si="29">R82+R85+R87+R100</f>
        <v>9499.6279316400814</v>
      </c>
      <c r="S81" s="117">
        <f t="shared" si="29"/>
        <v>9737.6979259940144</v>
      </c>
      <c r="T81" s="117">
        <f t="shared" si="29"/>
        <v>10290.091147215728</v>
      </c>
      <c r="U81" s="117">
        <f t="shared" si="29"/>
        <v>10737.033353943421</v>
      </c>
      <c r="V81" s="117">
        <f t="shared" si="29"/>
        <v>11181.045765851955</v>
      </c>
      <c r="W81" s="117">
        <f t="shared" ref="W81" si="30">W82+W85+W87+W100</f>
        <v>11102.499040133938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3193.7969597947126</v>
      </c>
      <c r="C82" s="122">
        <f t="shared" si="31"/>
        <v>3149.5139965516009</v>
      </c>
      <c r="D82" s="122">
        <f t="shared" si="31"/>
        <v>3433.3340855088913</v>
      </c>
      <c r="E82" s="122">
        <f t="shared" si="31"/>
        <v>3049.6228451110937</v>
      </c>
      <c r="F82" s="122">
        <f t="shared" si="31"/>
        <v>2859.3274924079487</v>
      </c>
      <c r="G82" s="122">
        <f t="shared" si="31"/>
        <v>2729.3247646179207</v>
      </c>
      <c r="H82" s="122">
        <f t="shared" si="31"/>
        <v>2331.2918572685762</v>
      </c>
      <c r="I82" s="122">
        <f t="shared" si="31"/>
        <v>2149.3863129968786</v>
      </c>
      <c r="J82" s="122">
        <f t="shared" si="31"/>
        <v>2468.1550288263888</v>
      </c>
      <c r="K82" s="122">
        <f t="shared" si="31"/>
        <v>2863.528588140292</v>
      </c>
      <c r="L82" s="122">
        <f t="shared" si="31"/>
        <v>1831.6182570919802</v>
      </c>
      <c r="M82" s="122">
        <f t="shared" si="31"/>
        <v>2173.3661634117311</v>
      </c>
      <c r="N82" s="122">
        <f t="shared" si="31"/>
        <v>2335.258825329026</v>
      </c>
      <c r="O82" s="122">
        <f t="shared" si="31"/>
        <v>1921.5454567106215</v>
      </c>
      <c r="P82" s="122">
        <f t="shared" si="31"/>
        <v>1438.8272951235122</v>
      </c>
      <c r="Q82" s="122">
        <f t="shared" si="31"/>
        <v>2190.3021091578412</v>
      </c>
      <c r="R82" s="122">
        <f t="shared" ref="R82:V82" si="32">SUM(R83:R84)</f>
        <v>2220.4573756822751</v>
      </c>
      <c r="S82" s="122">
        <f t="shared" si="32"/>
        <v>2476.924000192626</v>
      </c>
      <c r="T82" s="122">
        <f t="shared" si="32"/>
        <v>2546.7126080228331</v>
      </c>
      <c r="U82" s="122">
        <f t="shared" si="32"/>
        <v>2691.8370679765153</v>
      </c>
      <c r="V82" s="122">
        <f t="shared" si="32"/>
        <v>2908.668574202246</v>
      </c>
      <c r="W82" s="122">
        <f t="shared" ref="W82" si="33">SUM(W83:W84)</f>
        <v>2702.6824794027766</v>
      </c>
      <c r="DA82" s="130" t="s">
        <v>2486</v>
      </c>
    </row>
    <row r="83" spans="1:105" ht="12" customHeight="1" x14ac:dyDescent="0.25">
      <c r="A83" s="97" t="s">
        <v>204</v>
      </c>
      <c r="B83" s="98">
        <v>3182.5885411344061</v>
      </c>
      <c r="C83" s="98">
        <v>3136.4804125169667</v>
      </c>
      <c r="D83" s="98">
        <v>3418.023354041909</v>
      </c>
      <c r="E83" s="98">
        <v>3036.7874358349172</v>
      </c>
      <c r="F83" s="98">
        <v>2846.2552073446209</v>
      </c>
      <c r="G83" s="98">
        <v>2717.0676200246826</v>
      </c>
      <c r="H83" s="98">
        <v>2321.883812855523</v>
      </c>
      <c r="I83" s="98">
        <v>2141.6464290867052</v>
      </c>
      <c r="J83" s="98">
        <v>2459.8586329908849</v>
      </c>
      <c r="K83" s="98">
        <v>2853.3931835714402</v>
      </c>
      <c r="L83" s="98">
        <v>1825.4067517223139</v>
      </c>
      <c r="M83" s="98">
        <v>2164.9587696691601</v>
      </c>
      <c r="N83" s="98">
        <v>2328.256990841136</v>
      </c>
      <c r="O83" s="98">
        <v>1914.8316348180399</v>
      </c>
      <c r="P83" s="98">
        <v>1432.4012327977332</v>
      </c>
      <c r="Q83" s="98">
        <v>2181.4614327125896</v>
      </c>
      <c r="R83" s="98">
        <v>2211.5483518117712</v>
      </c>
      <c r="S83" s="98">
        <v>2465.9005721059016</v>
      </c>
      <c r="T83" s="98">
        <v>2536.5852185641866</v>
      </c>
      <c r="U83" s="98">
        <v>2681.1652721105988</v>
      </c>
      <c r="V83" s="98">
        <v>2897.1600982364203</v>
      </c>
      <c r="W83" s="98">
        <v>2691.9986877814222</v>
      </c>
      <c r="DA83" s="63" t="s">
        <v>2487</v>
      </c>
    </row>
    <row r="84" spans="1:105" ht="12" customHeight="1" x14ac:dyDescent="0.25">
      <c r="A84" s="97" t="s">
        <v>53</v>
      </c>
      <c r="B84" s="98">
        <v>11.208418660306723</v>
      </c>
      <c r="C84" s="98">
        <v>13.033584034634186</v>
      </c>
      <c r="D84" s="98">
        <v>15.310731466982169</v>
      </c>
      <c r="E84" s="98">
        <v>12.835409276176689</v>
      </c>
      <c r="F84" s="98">
        <v>13.072285063327872</v>
      </c>
      <c r="G84" s="98">
        <v>12.257144593238145</v>
      </c>
      <c r="H84" s="98">
        <v>9.4080444130532861</v>
      </c>
      <c r="I84" s="98">
        <v>7.739883910173317</v>
      </c>
      <c r="J84" s="98">
        <v>8.2963958355041285</v>
      </c>
      <c r="K84" s="98">
        <v>10.13540456885173</v>
      </c>
      <c r="L84" s="98">
        <v>6.2115053696663418</v>
      </c>
      <c r="M84" s="98">
        <v>8.4073937425709158</v>
      </c>
      <c r="N84" s="98">
        <v>7.0018344878898953</v>
      </c>
      <c r="O84" s="98">
        <v>6.7138218925816062</v>
      </c>
      <c r="P84" s="98">
        <v>6.4260623257788936</v>
      </c>
      <c r="Q84" s="98">
        <v>8.8406764452516828</v>
      </c>
      <c r="R84" s="98">
        <v>8.9090238705037645</v>
      </c>
      <c r="S84" s="98">
        <v>11.023428086724563</v>
      </c>
      <c r="T84" s="98">
        <v>10.127389458646539</v>
      </c>
      <c r="U84" s="98">
        <v>10.67179586591665</v>
      </c>
      <c r="V84" s="98">
        <v>11.508475965825802</v>
      </c>
      <c r="W84" s="98">
        <v>10.683791621354358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2189.9137552373836</v>
      </c>
      <c r="C85" s="122">
        <f t="shared" si="34"/>
        <v>1885.9226579494477</v>
      </c>
      <c r="D85" s="122">
        <f t="shared" si="34"/>
        <v>1778.4404773448707</v>
      </c>
      <c r="E85" s="122">
        <f t="shared" si="34"/>
        <v>2310.3521920168814</v>
      </c>
      <c r="F85" s="122">
        <f t="shared" si="34"/>
        <v>2293.4731009473653</v>
      </c>
      <c r="G85" s="122">
        <f t="shared" si="34"/>
        <v>2612.4238271924196</v>
      </c>
      <c r="H85" s="122">
        <f t="shared" si="34"/>
        <v>3365.2228477426788</v>
      </c>
      <c r="I85" s="122">
        <f t="shared" si="34"/>
        <v>4219.8087502471944</v>
      </c>
      <c r="J85" s="122">
        <f t="shared" si="34"/>
        <v>4535.4818928580271</v>
      </c>
      <c r="K85" s="122">
        <f t="shared" si="34"/>
        <v>4368.4459107660641</v>
      </c>
      <c r="L85" s="122">
        <f t="shared" si="34"/>
        <v>4833.0838216090806</v>
      </c>
      <c r="M85" s="122">
        <f t="shared" si="34"/>
        <v>4148.5650417598499</v>
      </c>
      <c r="N85" s="122">
        <f t="shared" si="34"/>
        <v>5168.1439756709897</v>
      </c>
      <c r="O85" s="122">
        <f t="shared" si="34"/>
        <v>4285.3399566067474</v>
      </c>
      <c r="P85" s="122">
        <f t="shared" si="34"/>
        <v>3752.4084055474309</v>
      </c>
      <c r="Q85" s="122">
        <f t="shared" si="34"/>
        <v>3695.8324061041039</v>
      </c>
      <c r="R85" s="122">
        <f t="shared" si="34"/>
        <v>4215.5402764635019</v>
      </c>
      <c r="S85" s="122">
        <f t="shared" si="34"/>
        <v>4033.5265169207169</v>
      </c>
      <c r="T85" s="122">
        <f t="shared" si="34"/>
        <v>4608.774017461823</v>
      </c>
      <c r="U85" s="122">
        <f t="shared" si="34"/>
        <v>4841.8609913753044</v>
      </c>
      <c r="V85" s="122">
        <f t="shared" si="34"/>
        <v>5006.5444482536877</v>
      </c>
      <c r="W85" s="122">
        <f t="shared" si="34"/>
        <v>5118.4749314900519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2189.9137552373836</v>
      </c>
      <c r="C86" s="98">
        <f>IF(RES_hhdet_tes!C86=0,0,RES_hhdet_tes!C86*1000*11630/RES_hhdet_num!C81)</f>
        <v>1885.9226579494477</v>
      </c>
      <c r="D86" s="98">
        <f>IF(RES_hhdet_tes!D86=0,0,RES_hhdet_tes!D86*1000*11630/RES_hhdet_num!D81)</f>
        <v>1778.4404773448707</v>
      </c>
      <c r="E86" s="98">
        <f>IF(RES_hhdet_tes!E86=0,0,RES_hhdet_tes!E86*1000*11630/RES_hhdet_num!E81)</f>
        <v>2310.3521920168814</v>
      </c>
      <c r="F86" s="98">
        <f>IF(RES_hhdet_tes!F86=0,0,RES_hhdet_tes!F86*1000*11630/RES_hhdet_num!F81)</f>
        <v>2293.4731009473653</v>
      </c>
      <c r="G86" s="98">
        <f>IF(RES_hhdet_tes!G86=0,0,RES_hhdet_tes!G86*1000*11630/RES_hhdet_num!G81)</f>
        <v>2612.4238271924196</v>
      </c>
      <c r="H86" s="98">
        <f>IF(RES_hhdet_tes!H86=0,0,RES_hhdet_tes!H86*1000*11630/RES_hhdet_num!H81)</f>
        <v>3365.2228477426788</v>
      </c>
      <c r="I86" s="98">
        <f>IF(RES_hhdet_tes!I86=0,0,RES_hhdet_tes!I86*1000*11630/RES_hhdet_num!I81)</f>
        <v>4219.8087502471944</v>
      </c>
      <c r="J86" s="98">
        <f>IF(RES_hhdet_tes!J86=0,0,RES_hhdet_tes!J86*1000*11630/RES_hhdet_num!J81)</f>
        <v>4535.4818928580271</v>
      </c>
      <c r="K86" s="98">
        <f>IF(RES_hhdet_tes!K86=0,0,RES_hhdet_tes!K86*1000*11630/RES_hhdet_num!K81)</f>
        <v>4368.4459107660641</v>
      </c>
      <c r="L86" s="98">
        <f>IF(RES_hhdet_tes!L86=0,0,RES_hhdet_tes!L86*1000*11630/RES_hhdet_num!L81)</f>
        <v>4833.0838216090806</v>
      </c>
      <c r="M86" s="98">
        <f>IF(RES_hhdet_tes!M86=0,0,RES_hhdet_tes!M86*1000*11630/RES_hhdet_num!M81)</f>
        <v>4148.5650417598499</v>
      </c>
      <c r="N86" s="98">
        <f>IF(RES_hhdet_tes!N86=0,0,RES_hhdet_tes!N86*1000*11630/RES_hhdet_num!N81)</f>
        <v>5168.1439756709897</v>
      </c>
      <c r="O86" s="98">
        <f>IF(RES_hhdet_tes!O86=0,0,RES_hhdet_tes!O86*1000*11630/RES_hhdet_num!O81)</f>
        <v>4285.3399566067474</v>
      </c>
      <c r="P86" s="98">
        <f>IF(RES_hhdet_tes!P86=0,0,RES_hhdet_tes!P86*1000*11630/RES_hhdet_num!P81)</f>
        <v>3752.4084055474309</v>
      </c>
      <c r="Q86" s="98">
        <f>IF(RES_hhdet_tes!Q86=0,0,RES_hhdet_tes!Q86*1000*11630/RES_hhdet_num!Q81)</f>
        <v>3695.8324061041039</v>
      </c>
      <c r="R86" s="98">
        <f>IF(RES_hhdet_tes!R86=0,0,RES_hhdet_tes!R86*1000*11630/RES_hhdet_num!R81)</f>
        <v>4215.5402764635019</v>
      </c>
      <c r="S86" s="98">
        <f>IF(RES_hhdet_tes!S86=0,0,RES_hhdet_tes!S86*1000*11630/RES_hhdet_num!S81)</f>
        <v>4033.5265169207169</v>
      </c>
      <c r="T86" s="98">
        <f>IF(RES_hhdet_tes!T86=0,0,RES_hhdet_tes!T86*1000*11630/RES_hhdet_num!T81)</f>
        <v>4608.774017461823</v>
      </c>
      <c r="U86" s="98">
        <f>IF(RES_hhdet_tes!U86=0,0,RES_hhdet_tes!U86*1000*11630/RES_hhdet_num!U81)</f>
        <v>4841.8609913753044</v>
      </c>
      <c r="V86" s="98">
        <f>IF(RES_hhdet_tes!V86=0,0,RES_hhdet_tes!V86*1000*11630/RES_hhdet_num!V81)</f>
        <v>5006.5444482536877</v>
      </c>
      <c r="W86" s="98">
        <f>IF(RES_hhdet_tes!W86=0,0,RES_hhdet_tes!W86*1000*11630/RES_hhdet_num!W81)</f>
        <v>5118.4749314900519</v>
      </c>
      <c r="DA86" s="63" t="s">
        <v>2490</v>
      </c>
    </row>
    <row r="87" spans="1:105" ht="12" customHeight="1" x14ac:dyDescent="0.25">
      <c r="A87" s="121" t="s">
        <v>55</v>
      </c>
      <c r="B87" s="122">
        <v>1974.4759111318322</v>
      </c>
      <c r="C87" s="122">
        <v>1847.9546322703825</v>
      </c>
      <c r="D87" s="122">
        <v>1984.2531536507345</v>
      </c>
      <c r="E87" s="122">
        <v>2109.9823469471803</v>
      </c>
      <c r="F87" s="122">
        <v>2213.8480427077566</v>
      </c>
      <c r="G87" s="122">
        <v>2397.978589977603</v>
      </c>
      <c r="H87" s="122">
        <v>2398.4814768509964</v>
      </c>
      <c r="I87" s="122">
        <v>2701.8171800060454</v>
      </c>
      <c r="J87" s="122">
        <v>2624.0582700650884</v>
      </c>
      <c r="K87" s="122">
        <v>2626.0067948279375</v>
      </c>
      <c r="L87" s="122">
        <v>2598.6070834755983</v>
      </c>
      <c r="M87" s="122">
        <v>2611.028752480061</v>
      </c>
      <c r="N87" s="122">
        <v>2467.4773841018746</v>
      </c>
      <c r="O87" s="122">
        <v>2274.4489856608084</v>
      </c>
      <c r="P87" s="122">
        <v>2277.9742671419885</v>
      </c>
      <c r="Q87" s="122">
        <v>2378.3877710688243</v>
      </c>
      <c r="R87" s="122">
        <v>2474.248166668046</v>
      </c>
      <c r="S87" s="122">
        <v>2601.188137427227</v>
      </c>
      <c r="T87" s="122">
        <v>2546.0152415299785</v>
      </c>
      <c r="U87" s="122">
        <v>2519.5353499242456</v>
      </c>
      <c r="V87" s="122">
        <v>2559.8063346481331</v>
      </c>
      <c r="W87" s="122">
        <v>2584.314747462061</v>
      </c>
      <c r="DA87" s="130" t="s">
        <v>2491</v>
      </c>
    </row>
    <row r="88" spans="1:105" ht="12" customHeight="1" x14ac:dyDescent="0.25">
      <c r="A88" s="97" t="s">
        <v>132</v>
      </c>
      <c r="B88" s="98">
        <v>1891.5282176354037</v>
      </c>
      <c r="C88" s="98">
        <v>1812.5662029654766</v>
      </c>
      <c r="D88" s="98">
        <v>2026.0477019622429</v>
      </c>
      <c r="E88" s="98">
        <v>1829.2944825695986</v>
      </c>
      <c r="F88" s="98">
        <v>1984.9871541597456</v>
      </c>
      <c r="G88" s="98">
        <v>2366.5709302542</v>
      </c>
      <c r="H88" s="98">
        <v>2026.7726812489166</v>
      </c>
      <c r="I88" s="98">
        <v>2272.1345404231406</v>
      </c>
      <c r="J88" s="98">
        <v>2934.5676741745469</v>
      </c>
      <c r="K88" s="98">
        <v>3093.5767657838251</v>
      </c>
      <c r="L88" s="98">
        <v>2402.8254061043813</v>
      </c>
      <c r="M88" s="98">
        <v>2514.0514467826811</v>
      </c>
      <c r="N88" s="98">
        <v>2389.737605745403</v>
      </c>
      <c r="O88" s="98">
        <v>2507.808754540999</v>
      </c>
      <c r="P88" s="98">
        <v>2819.9451302799271</v>
      </c>
      <c r="Q88" s="98">
        <v>2579.8213254216753</v>
      </c>
      <c r="R88" s="98">
        <v>2647.0339521213568</v>
      </c>
      <c r="S88" s="98">
        <v>2720.789752588149</v>
      </c>
      <c r="T88" s="98">
        <v>2676.6098931793349</v>
      </c>
      <c r="U88" s="98">
        <v>2783.8360085423601</v>
      </c>
      <c r="V88" s="98">
        <v>2742.9513958569037</v>
      </c>
      <c r="W88" s="98">
        <v>2609.1247248432383</v>
      </c>
      <c r="DA88" s="63" t="s">
        <v>2492</v>
      </c>
    </row>
    <row r="89" spans="1:105" ht="12" customHeight="1" x14ac:dyDescent="0.25">
      <c r="A89" s="97" t="s">
        <v>131</v>
      </c>
      <c r="B89" s="98">
        <v>1891.5282176354037</v>
      </c>
      <c r="C89" s="98">
        <v>1817.3600095207548</v>
      </c>
      <c r="D89" s="98">
        <v>2025.5258125023893</v>
      </c>
      <c r="E89" s="98">
        <v>1826.792657244054</v>
      </c>
      <c r="F89" s="98">
        <v>1981.6929284747741</v>
      </c>
      <c r="G89" s="98">
        <v>2365.7301791194282</v>
      </c>
      <c r="H89" s="98">
        <v>2253.4682144758103</v>
      </c>
      <c r="I89" s="98">
        <v>2270.5191194025929</v>
      </c>
      <c r="J89" s="98">
        <v>2932.5455477475402</v>
      </c>
      <c r="K89" s="98">
        <v>3092.5956022512687</v>
      </c>
      <c r="L89" s="98">
        <v>2403.3996077049251</v>
      </c>
      <c r="M89" s="98">
        <v>2514.0597581895099</v>
      </c>
      <c r="N89" s="98">
        <v>2391.6712156775757</v>
      </c>
      <c r="O89" s="98">
        <v>2530.9923907577972</v>
      </c>
      <c r="P89" s="98">
        <v>2855.0319906443265</v>
      </c>
      <c r="Q89" s="98">
        <v>2592.5561336965347</v>
      </c>
      <c r="R89" s="98">
        <v>2654.9664334167123</v>
      </c>
      <c r="S89" s="98">
        <v>2725.0724247548433</v>
      </c>
      <c r="T89" s="98">
        <v>2680.0216570191037</v>
      </c>
      <c r="U89" s="98">
        <v>2784.7344135125059</v>
      </c>
      <c r="V89" s="98">
        <v>2741.4217213242464</v>
      </c>
      <c r="W89" s="98">
        <v>2603.7927018455089</v>
      </c>
      <c r="DA89" s="63" t="s">
        <v>2493</v>
      </c>
    </row>
    <row r="90" spans="1:105" ht="12" customHeight="1" x14ac:dyDescent="0.25">
      <c r="A90" s="100" t="s">
        <v>204</v>
      </c>
      <c r="B90" s="101">
        <v>111.18595062070077</v>
      </c>
      <c r="C90" s="101">
        <v>254.87015553064228</v>
      </c>
      <c r="D90" s="101">
        <v>456.24306245774869</v>
      </c>
      <c r="E90" s="101">
        <v>488.98111321835012</v>
      </c>
      <c r="F90" s="101">
        <v>38.060282004489032</v>
      </c>
      <c r="G90" s="101">
        <v>628.17034835517723</v>
      </c>
      <c r="H90" s="101">
        <v>20.308526372170864</v>
      </c>
      <c r="I90" s="101">
        <v>152.35780333007119</v>
      </c>
      <c r="J90" s="101">
        <v>521.7081333722175</v>
      </c>
      <c r="K90" s="101">
        <v>663.51820227667815</v>
      </c>
      <c r="L90" s="101">
        <v>392.12595089329591</v>
      </c>
      <c r="M90" s="101">
        <v>406.79795869924669</v>
      </c>
      <c r="N90" s="101">
        <v>273.07308182691548</v>
      </c>
      <c r="O90" s="101">
        <v>216.07354330339246</v>
      </c>
      <c r="P90" s="101">
        <v>114.58537327401908</v>
      </c>
      <c r="Q90" s="101">
        <v>556.09657279609314</v>
      </c>
      <c r="R90" s="101">
        <v>780.71771257345029</v>
      </c>
      <c r="S90" s="101">
        <v>1045.713209034071</v>
      </c>
      <c r="T90" s="101">
        <v>853.07523632178925</v>
      </c>
      <c r="U90" s="101">
        <v>727.26404648923108</v>
      </c>
      <c r="V90" s="101">
        <v>781.53919008667447</v>
      </c>
      <c r="W90" s="101">
        <v>641.31186555468923</v>
      </c>
      <c r="DA90" s="131" t="s">
        <v>2494</v>
      </c>
    </row>
    <row r="91" spans="1:105" ht="12" customHeight="1" x14ac:dyDescent="0.25">
      <c r="A91" s="103" t="s">
        <v>52</v>
      </c>
      <c r="B91" s="104">
        <v>1780.3422670147031</v>
      </c>
      <c r="C91" s="104">
        <v>1562.4898539901124</v>
      </c>
      <c r="D91" s="104">
        <v>1569.2827500446408</v>
      </c>
      <c r="E91" s="104">
        <v>1337.8115440257041</v>
      </c>
      <c r="F91" s="104">
        <v>1943.6326464702852</v>
      </c>
      <c r="G91" s="104">
        <v>1737.5598307642513</v>
      </c>
      <c r="H91" s="104">
        <v>2233.1596881036394</v>
      </c>
      <c r="I91" s="104">
        <v>2118.1613160725219</v>
      </c>
      <c r="J91" s="104">
        <v>2410.8374143753222</v>
      </c>
      <c r="K91" s="104">
        <v>2429.0773999745907</v>
      </c>
      <c r="L91" s="104">
        <v>2011.2736568116291</v>
      </c>
      <c r="M91" s="104">
        <v>2107.261799490263</v>
      </c>
      <c r="N91" s="104">
        <v>2118.5981338506604</v>
      </c>
      <c r="O91" s="104">
        <v>2314.9188474544053</v>
      </c>
      <c r="P91" s="104">
        <v>2740.4466173703076</v>
      </c>
      <c r="Q91" s="104">
        <v>2036.4595609004421</v>
      </c>
      <c r="R91" s="104">
        <v>1874.2487208432624</v>
      </c>
      <c r="S91" s="104">
        <v>1679.3592157207722</v>
      </c>
      <c r="T91" s="104">
        <v>1826.9464206973148</v>
      </c>
      <c r="U91" s="104">
        <v>2057.4703670232748</v>
      </c>
      <c r="V91" s="104">
        <v>1959.8825312375723</v>
      </c>
      <c r="W91" s="104">
        <v>1962.4808362908198</v>
      </c>
      <c r="DA91" s="132" t="s">
        <v>2495</v>
      </c>
    </row>
    <row r="92" spans="1:105" ht="12" customHeight="1" x14ac:dyDescent="0.25">
      <c r="A92" s="106" t="s">
        <v>124</v>
      </c>
      <c r="B92" s="101">
        <v>1941.7200404900109</v>
      </c>
      <c r="C92" s="101">
        <v>1896.7430700498178</v>
      </c>
      <c r="D92" s="101">
        <v>2026.0630800549538</v>
      </c>
      <c r="E92" s="101">
        <v>2141.3919465757872</v>
      </c>
      <c r="F92" s="101">
        <v>2197.368131071888</v>
      </c>
      <c r="G92" s="101">
        <v>2404.7420322287385</v>
      </c>
      <c r="H92" s="101">
        <v>2444.7874674428344</v>
      </c>
      <c r="I92" s="101">
        <v>2536.6422811526609</v>
      </c>
      <c r="J92" s="101">
        <v>2628.0481821234748</v>
      </c>
      <c r="K92" s="101">
        <v>2642.0858290507158</v>
      </c>
      <c r="L92" s="101">
        <v>2583.0746736772862</v>
      </c>
      <c r="M92" s="101">
        <v>2496.0269066508367</v>
      </c>
      <c r="N92" s="101">
        <v>2363.1997958929865</v>
      </c>
      <c r="O92" s="101">
        <v>2500.0980521150636</v>
      </c>
      <c r="P92" s="101">
        <v>2930.7300149938746</v>
      </c>
      <c r="Q92" s="101">
        <v>2568.1847409540687</v>
      </c>
      <c r="R92" s="101">
        <v>2598.2777733860603</v>
      </c>
      <c r="S92" s="101">
        <v>2656.4459102332421</v>
      </c>
      <c r="T92" s="101">
        <v>2642.8573037552892</v>
      </c>
      <c r="U92" s="101">
        <v>2585.427901439406</v>
      </c>
      <c r="V92" s="101">
        <v>2451.1674713676971</v>
      </c>
      <c r="W92" s="101">
        <v>3111.6474050443339</v>
      </c>
      <c r="DA92" s="131" t="s">
        <v>2496</v>
      </c>
    </row>
    <row r="93" spans="1:105" ht="12" customHeight="1" x14ac:dyDescent="0.25">
      <c r="A93" s="107" t="s">
        <v>123</v>
      </c>
      <c r="B93" s="104">
        <v>1941.7200404900109</v>
      </c>
      <c r="C93" s="104">
        <v>1897.1194357333204</v>
      </c>
      <c r="D93" s="104">
        <v>2026.1471878315899</v>
      </c>
      <c r="E93" s="104">
        <v>2141.6102286280743</v>
      </c>
      <c r="F93" s="104">
        <v>2198.2262616854046</v>
      </c>
      <c r="G93" s="104">
        <v>2407.5000497681544</v>
      </c>
      <c r="H93" s="104">
        <v>2443.8002669843522</v>
      </c>
      <c r="I93" s="104">
        <v>2533.3431326500263</v>
      </c>
      <c r="J93" s="104">
        <v>2626.074163460858</v>
      </c>
      <c r="K93" s="104">
        <v>2641.2433197158166</v>
      </c>
      <c r="L93" s="104">
        <v>2581.5029358679894</v>
      </c>
      <c r="M93" s="104">
        <v>2492.663579757424</v>
      </c>
      <c r="N93" s="104">
        <v>2361.8583707235189</v>
      </c>
      <c r="O93" s="104">
        <v>2527.8632235126242</v>
      </c>
      <c r="P93" s="104">
        <v>2981.5687517359283</v>
      </c>
      <c r="Q93" s="104">
        <v>2582.5412286119995</v>
      </c>
      <c r="R93" s="104">
        <v>2602.2920168834239</v>
      </c>
      <c r="S93" s="104">
        <v>2652.8277733524433</v>
      </c>
      <c r="T93" s="104">
        <v>2622.0036241298462</v>
      </c>
      <c r="U93" s="104">
        <v>2549.7553829967792</v>
      </c>
      <c r="V93" s="104">
        <v>2433.8211146009871</v>
      </c>
      <c r="W93" s="104">
        <v>3116.7894060932276</v>
      </c>
      <c r="DA93" s="132" t="s">
        <v>2497</v>
      </c>
    </row>
    <row r="94" spans="1:105" ht="12" customHeight="1" x14ac:dyDescent="0.25">
      <c r="A94" s="108" t="s">
        <v>50</v>
      </c>
      <c r="B94" s="98">
        <v>268.23811708050886</v>
      </c>
      <c r="C94" s="98">
        <v>255.19144027173644</v>
      </c>
      <c r="D94" s="98">
        <v>479.29859637906674</v>
      </c>
      <c r="E94" s="98">
        <v>614.96006644826366</v>
      </c>
      <c r="F94" s="98">
        <v>551.42245698422755</v>
      </c>
      <c r="G94" s="98">
        <v>694.02224296046245</v>
      </c>
      <c r="H94" s="98">
        <v>621.32403500099758</v>
      </c>
      <c r="I94" s="98">
        <v>512.44974593938502</v>
      </c>
      <c r="J94" s="98">
        <v>535.10177096076893</v>
      </c>
      <c r="K94" s="98">
        <v>535.78097170882859</v>
      </c>
      <c r="L94" s="98">
        <v>455.43026973695083</v>
      </c>
      <c r="M94" s="98">
        <v>435.14695425832974</v>
      </c>
      <c r="N94" s="98">
        <v>277.11607545549532</v>
      </c>
      <c r="O94" s="98">
        <v>196.41329873772926</v>
      </c>
      <c r="P94" s="98">
        <v>283.31633618233303</v>
      </c>
      <c r="Q94" s="98">
        <v>554.86573972500742</v>
      </c>
      <c r="R94" s="98">
        <v>675.74860278463632</v>
      </c>
      <c r="S94" s="98">
        <v>853.84771457745978</v>
      </c>
      <c r="T94" s="98">
        <v>540.57203648390396</v>
      </c>
      <c r="U94" s="98">
        <v>171.68875336856817</v>
      </c>
      <c r="V94" s="98">
        <v>133.44243728339342</v>
      </c>
      <c r="W94" s="98">
        <v>536.60463967198439</v>
      </c>
      <c r="DA94" s="63" t="s">
        <v>2498</v>
      </c>
    </row>
    <row r="95" spans="1:105" ht="12" customHeight="1" x14ac:dyDescent="0.25">
      <c r="A95" s="108" t="s">
        <v>52</v>
      </c>
      <c r="B95" s="98">
        <v>1673.4819234095016</v>
      </c>
      <c r="C95" s="98">
        <v>1641.9279954615838</v>
      </c>
      <c r="D95" s="98">
        <v>1546.8485914525231</v>
      </c>
      <c r="E95" s="98">
        <v>1526.6501621798106</v>
      </c>
      <c r="F95" s="98">
        <v>1646.8038047011769</v>
      </c>
      <c r="G95" s="98">
        <v>1713.4778068076921</v>
      </c>
      <c r="H95" s="98">
        <v>1822.4762319833546</v>
      </c>
      <c r="I95" s="98">
        <v>2020.8933867106416</v>
      </c>
      <c r="J95" s="98">
        <v>2090.9723925000899</v>
      </c>
      <c r="K95" s="98">
        <v>2105.4623480069886</v>
      </c>
      <c r="L95" s="98">
        <v>2126.0726661310391</v>
      </c>
      <c r="M95" s="98">
        <v>2057.5166254990941</v>
      </c>
      <c r="N95" s="98">
        <v>2084.7422952680231</v>
      </c>
      <c r="O95" s="98">
        <v>2331.4499247748945</v>
      </c>
      <c r="P95" s="98">
        <v>2698.2524155535957</v>
      </c>
      <c r="Q95" s="98">
        <v>2027.6754888869923</v>
      </c>
      <c r="R95" s="98">
        <v>1926.5434140987877</v>
      </c>
      <c r="S95" s="98">
        <v>1798.9800587749833</v>
      </c>
      <c r="T95" s="98">
        <v>2081.4315876459423</v>
      </c>
      <c r="U95" s="98">
        <v>2378.0666296282116</v>
      </c>
      <c r="V95" s="98">
        <v>2300.3786773175939</v>
      </c>
      <c r="W95" s="98">
        <v>2580.1847664212432</v>
      </c>
      <c r="DA95" s="63" t="s">
        <v>2499</v>
      </c>
    </row>
    <row r="96" spans="1:105" ht="12" customHeight="1" x14ac:dyDescent="0.25">
      <c r="A96" s="106" t="s">
        <v>122</v>
      </c>
      <c r="B96" s="101">
        <v>1977.8729172707062</v>
      </c>
      <c r="C96" s="101">
        <v>1844.5298704405809</v>
      </c>
      <c r="D96" s="101">
        <v>1981.2826482847702</v>
      </c>
      <c r="E96" s="101">
        <v>2112.42369991342</v>
      </c>
      <c r="F96" s="101">
        <v>2220.461456918345</v>
      </c>
      <c r="G96" s="101">
        <v>2403.7082549406805</v>
      </c>
      <c r="H96" s="101">
        <v>2400.3529568141394</v>
      </c>
      <c r="I96" s="101">
        <v>2719.8925292147997</v>
      </c>
      <c r="J96" s="101">
        <v>2628.2786012543452</v>
      </c>
      <c r="K96" s="101">
        <v>2626.0959121209371</v>
      </c>
      <c r="L96" s="101">
        <v>2610.6517356444692</v>
      </c>
      <c r="M96" s="101">
        <v>2626.1003873572326</v>
      </c>
      <c r="N96" s="101">
        <v>2482.1605345465559</v>
      </c>
      <c r="O96" s="101">
        <v>2287.9870940570222</v>
      </c>
      <c r="P96" s="101">
        <v>2312.5500707866663</v>
      </c>
      <c r="Q96" s="101">
        <v>2392.5369018397364</v>
      </c>
      <c r="R96" s="101">
        <v>2475.6785129836767</v>
      </c>
      <c r="S96" s="101">
        <v>2598.8034502382939</v>
      </c>
      <c r="T96" s="101">
        <v>2532.0486118607555</v>
      </c>
      <c r="U96" s="101">
        <v>2498.7382727469089</v>
      </c>
      <c r="V96" s="101">
        <v>2553.4982400337058</v>
      </c>
      <c r="W96" s="101">
        <v>2559.3537536314311</v>
      </c>
      <c r="DA96" s="131" t="s">
        <v>2500</v>
      </c>
    </row>
    <row r="97" spans="1:105" ht="12" customHeight="1" x14ac:dyDescent="0.25">
      <c r="A97" s="107" t="s">
        <v>121</v>
      </c>
      <c r="B97" s="104">
        <v>1977.8729172707049</v>
      </c>
      <c r="C97" s="104">
        <v>1844.4730664640267</v>
      </c>
      <c r="D97" s="104">
        <v>1980.939718255725</v>
      </c>
      <c r="E97" s="104">
        <v>2111.2211083838843</v>
      </c>
      <c r="F97" s="104">
        <v>2217.4655983146517</v>
      </c>
      <c r="G97" s="104">
        <v>2398.0511843931076</v>
      </c>
      <c r="H97" s="104">
        <v>2401.0891650532349</v>
      </c>
      <c r="I97" s="104">
        <v>2716.1669169124916</v>
      </c>
      <c r="J97" s="104">
        <v>2619.2046191743152</v>
      </c>
      <c r="K97" s="104">
        <v>2618.1789701271377</v>
      </c>
      <c r="L97" s="104">
        <v>2602.2395450997383</v>
      </c>
      <c r="M97" s="104">
        <v>2617.1916478606081</v>
      </c>
      <c r="N97" s="104">
        <v>2473.0015091758632</v>
      </c>
      <c r="O97" s="104">
        <v>2260.4549126585566</v>
      </c>
      <c r="P97" s="104">
        <v>2243.5982633597323</v>
      </c>
      <c r="Q97" s="104">
        <v>2366.3727751827969</v>
      </c>
      <c r="R97" s="104">
        <v>2466.6307038371074</v>
      </c>
      <c r="S97" s="104">
        <v>2597.7062351052323</v>
      </c>
      <c r="T97" s="104">
        <v>2541.1450693219626</v>
      </c>
      <c r="U97" s="104">
        <v>2514.5701649466932</v>
      </c>
      <c r="V97" s="104">
        <v>2562.0191414971046</v>
      </c>
      <c r="W97" s="104">
        <v>2564.9074136073032</v>
      </c>
      <c r="DA97" s="132" t="s">
        <v>2501</v>
      </c>
    </row>
    <row r="98" spans="1:105" ht="12" customHeight="1" x14ac:dyDescent="0.25">
      <c r="A98" s="108" t="s">
        <v>53</v>
      </c>
      <c r="B98" s="98">
        <v>280.31440478103411</v>
      </c>
      <c r="C98" s="98">
        <v>237.00943379444908</v>
      </c>
      <c r="D98" s="98">
        <v>379.78712830157264</v>
      </c>
      <c r="E98" s="98">
        <v>511.87433807758106</v>
      </c>
      <c r="F98" s="98">
        <v>514.31384798449585</v>
      </c>
      <c r="G98" s="98">
        <v>673.32509551305054</v>
      </c>
      <c r="H98" s="98">
        <v>611.29139432820114</v>
      </c>
      <c r="I98" s="98">
        <v>573.48579300222423</v>
      </c>
      <c r="J98" s="98">
        <v>532.09424833318678</v>
      </c>
      <c r="K98" s="98">
        <v>532.65993732068409</v>
      </c>
      <c r="L98" s="98">
        <v>471.38217592958148</v>
      </c>
      <c r="M98" s="98">
        <v>481.87832532635736</v>
      </c>
      <c r="N98" s="98">
        <v>330.36076792111851</v>
      </c>
      <c r="O98" s="98">
        <v>75.777169501492466</v>
      </c>
      <c r="P98" s="98">
        <v>29.386387123892977</v>
      </c>
      <c r="Q98" s="98">
        <v>99.364274773398137</v>
      </c>
      <c r="R98" s="98">
        <v>153.84665980028461</v>
      </c>
      <c r="S98" s="98">
        <v>271.01159207025592</v>
      </c>
      <c r="T98" s="98">
        <v>209.99834912822658</v>
      </c>
      <c r="U98" s="98">
        <v>169.25813559298135</v>
      </c>
      <c r="V98" s="98">
        <v>217.77829609796805</v>
      </c>
      <c r="W98" s="98">
        <v>229.70893830915551</v>
      </c>
      <c r="DA98" s="63" t="s">
        <v>2502</v>
      </c>
    </row>
    <row r="99" spans="1:105" ht="12" customHeight="1" x14ac:dyDescent="0.25">
      <c r="A99" s="108" t="s">
        <v>52</v>
      </c>
      <c r="B99" s="98">
        <v>1697.5585124896709</v>
      </c>
      <c r="C99" s="98">
        <v>1607.4636326695775</v>
      </c>
      <c r="D99" s="98">
        <v>1601.1525899541523</v>
      </c>
      <c r="E99" s="98">
        <v>1599.3467703063027</v>
      </c>
      <c r="F99" s="98">
        <v>1703.1517503301557</v>
      </c>
      <c r="G99" s="98">
        <v>1724.7260888800574</v>
      </c>
      <c r="H99" s="98">
        <v>1789.7977707250334</v>
      </c>
      <c r="I99" s="98">
        <v>2142.6811239102672</v>
      </c>
      <c r="J99" s="98">
        <v>2087.1103708411283</v>
      </c>
      <c r="K99" s="98">
        <v>2085.5190328064537</v>
      </c>
      <c r="L99" s="98">
        <v>2130.8573691701567</v>
      </c>
      <c r="M99" s="98">
        <v>2135.3133225342513</v>
      </c>
      <c r="N99" s="98">
        <v>2142.6407412547451</v>
      </c>
      <c r="O99" s="98">
        <v>2184.677743157064</v>
      </c>
      <c r="P99" s="98">
        <v>2214.2118762358391</v>
      </c>
      <c r="Q99" s="98">
        <v>2267.0085004093989</v>
      </c>
      <c r="R99" s="98">
        <v>2312.7840440368232</v>
      </c>
      <c r="S99" s="98">
        <v>2326.6946430349763</v>
      </c>
      <c r="T99" s="98">
        <v>2331.1467201937357</v>
      </c>
      <c r="U99" s="98">
        <v>2345.3120293537122</v>
      </c>
      <c r="V99" s="98">
        <v>2344.2408453991361</v>
      </c>
      <c r="W99" s="98">
        <v>2335.198475298148</v>
      </c>
      <c r="DA99" s="63" t="s">
        <v>2503</v>
      </c>
    </row>
    <row r="100" spans="1:105" ht="12" customHeight="1" x14ac:dyDescent="0.25">
      <c r="A100" s="121" t="s">
        <v>54</v>
      </c>
      <c r="B100" s="122">
        <v>661.8642047018518</v>
      </c>
      <c r="C100" s="122">
        <v>700.70356953900114</v>
      </c>
      <c r="D100" s="122">
        <v>709.84394114555198</v>
      </c>
      <c r="E100" s="122">
        <v>717.25163219449257</v>
      </c>
      <c r="F100" s="122">
        <v>739.92162546903546</v>
      </c>
      <c r="G100" s="122">
        <v>713.00418435681308</v>
      </c>
      <c r="H100" s="122">
        <v>655.78791322994016</v>
      </c>
      <c r="I100" s="122">
        <v>640.39376442195828</v>
      </c>
      <c r="J100" s="122">
        <v>586.72059018232164</v>
      </c>
      <c r="K100" s="122">
        <v>589.47416365719323</v>
      </c>
      <c r="L100" s="122">
        <v>571.34125631320057</v>
      </c>
      <c r="M100" s="122">
        <v>605.90762342131495</v>
      </c>
      <c r="N100" s="122">
        <v>531.80388119942484</v>
      </c>
      <c r="O100" s="122">
        <v>549.18266091428575</v>
      </c>
      <c r="P100" s="122">
        <v>604.41926570466092</v>
      </c>
      <c r="Q100" s="122">
        <v>589.20170197865616</v>
      </c>
      <c r="R100" s="122">
        <v>589.38211282625889</v>
      </c>
      <c r="S100" s="122">
        <v>626.05927145344481</v>
      </c>
      <c r="T100" s="122">
        <v>588.58928020109329</v>
      </c>
      <c r="U100" s="122">
        <v>683.79994466735604</v>
      </c>
      <c r="V100" s="122">
        <v>706.02640874788926</v>
      </c>
      <c r="W100" s="122">
        <v>697.02688177904929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681.34328234279701</v>
      </c>
      <c r="C102" s="98">
        <v>693.48804824759645</v>
      </c>
      <c r="D102" s="98">
        <v>696.85223871940832</v>
      </c>
      <c r="E102" s="98">
        <v>726.4148497632209</v>
      </c>
      <c r="F102" s="98">
        <v>743.46716469853664</v>
      </c>
      <c r="G102" s="98">
        <v>715.46650661019646</v>
      </c>
      <c r="H102" s="98">
        <v>644.3892213544882</v>
      </c>
      <c r="I102" s="98">
        <v>652.69944276821286</v>
      </c>
      <c r="J102" s="98">
        <v>591.93791883268443</v>
      </c>
      <c r="K102" s="98">
        <v>584.30515026029138</v>
      </c>
      <c r="L102" s="98">
        <v>570.72684851951237</v>
      </c>
      <c r="M102" s="98">
        <v>586.29786893058122</v>
      </c>
      <c r="N102" s="98">
        <v>557.79582823899091</v>
      </c>
      <c r="O102" s="98">
        <v>560.80620444430804</v>
      </c>
      <c r="P102" s="98">
        <v>569.92365239051503</v>
      </c>
      <c r="Q102" s="98">
        <v>594.82800940719699</v>
      </c>
      <c r="R102" s="98">
        <v>600.55864938800948</v>
      </c>
      <c r="S102" s="98">
        <v>611.50695596593096</v>
      </c>
      <c r="T102" s="98">
        <v>625.24766280134781</v>
      </c>
      <c r="U102" s="98">
        <v>684.04695176095561</v>
      </c>
      <c r="V102" s="98">
        <v>652.58464119704274</v>
      </c>
      <c r="W102" s="98">
        <v>703.70266468734087</v>
      </c>
      <c r="DA102" s="63" t="s">
        <v>2506</v>
      </c>
    </row>
    <row r="103" spans="1:105" ht="12" customHeight="1" x14ac:dyDescent="0.25">
      <c r="A103" s="109" t="s">
        <v>120</v>
      </c>
      <c r="B103" s="33">
        <v>612.98970760590487</v>
      </c>
      <c r="C103" s="33">
        <v>716.26370309622121</v>
      </c>
      <c r="D103" s="33">
        <v>734.99036630903936</v>
      </c>
      <c r="E103" s="33">
        <v>700.56850313173936</v>
      </c>
      <c r="F103" s="33">
        <v>733.98717108794983</v>
      </c>
      <c r="G103" s="33">
        <v>708.96521462013993</v>
      </c>
      <c r="H103" s="33">
        <v>675.68895178272965</v>
      </c>
      <c r="I103" s="33">
        <v>617.5074020657031</v>
      </c>
      <c r="J103" s="33">
        <v>576.62134254222462</v>
      </c>
      <c r="K103" s="33">
        <v>598.80195981968075</v>
      </c>
      <c r="L103" s="33">
        <v>572.44063870609307</v>
      </c>
      <c r="M103" s="33">
        <v>640.96644742623812</v>
      </c>
      <c r="N103" s="33">
        <v>483.93662800452307</v>
      </c>
      <c r="O103" s="33">
        <v>529.88346816754199</v>
      </c>
      <c r="P103" s="33">
        <v>653.72962424726563</v>
      </c>
      <c r="Q103" s="33">
        <v>581.7837111086485</v>
      </c>
      <c r="R103" s="33">
        <v>575.23000124744908</v>
      </c>
      <c r="S103" s="33">
        <v>644.00575972337367</v>
      </c>
      <c r="T103" s="33">
        <v>545.44658235241286</v>
      </c>
      <c r="U103" s="33">
        <v>683.51113653299649</v>
      </c>
      <c r="V103" s="33">
        <v>765.77243003176875</v>
      </c>
      <c r="W103" s="33">
        <v>690.19861037841486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2527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2528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DA129" s="63" t="s">
        <v>2531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12081.138043169323</v>
      </c>
      <c r="C143" s="117">
        <f t="shared" si="49"/>
        <v>10535.559504001478</v>
      </c>
      <c r="D143" s="117">
        <f t="shared" si="49"/>
        <v>10801.737969380994</v>
      </c>
      <c r="E143" s="117">
        <f t="shared" si="49"/>
        <v>11783.408526655341</v>
      </c>
      <c r="F143" s="117">
        <f t="shared" si="49"/>
        <v>10546.395037599506</v>
      </c>
      <c r="G143" s="117">
        <f t="shared" si="49"/>
        <v>10096.595519410286</v>
      </c>
      <c r="H143" s="117">
        <f t="shared" si="49"/>
        <v>10170.409361926579</v>
      </c>
      <c r="I143" s="117">
        <f t="shared" si="49"/>
        <v>12046.685737792071</v>
      </c>
      <c r="J143" s="117">
        <f t="shared" si="49"/>
        <v>12068.983137586352</v>
      </c>
      <c r="K143" s="117">
        <f t="shared" si="49"/>
        <v>10634.641378569202</v>
      </c>
      <c r="L143" s="117">
        <f t="shared" si="49"/>
        <v>11521.58035634416</v>
      </c>
      <c r="M143" s="117">
        <f t="shared" si="49"/>
        <v>10666.239755987206</v>
      </c>
      <c r="N143" s="117">
        <f t="shared" si="49"/>
        <v>11843.937234243425</v>
      </c>
      <c r="O143" s="117">
        <f t="shared" si="49"/>
        <v>10227.983268160606</v>
      </c>
      <c r="P143" s="117">
        <f t="shared" si="49"/>
        <v>9789.9373975250073</v>
      </c>
      <c r="Q143" s="117">
        <f t="shared" si="49"/>
        <v>10244.450267497316</v>
      </c>
      <c r="R143" s="117">
        <f t="shared" ref="R143:V143" si="50">R144+R146+R148+R157</f>
        <v>10831.992072956285</v>
      </c>
      <c r="S143" s="117">
        <f t="shared" si="50"/>
        <v>10101.875633521488</v>
      </c>
      <c r="T143" s="117">
        <f t="shared" si="50"/>
        <v>13034.898785271576</v>
      </c>
      <c r="U143" s="117">
        <f t="shared" si="50"/>
        <v>13298.270988537042</v>
      </c>
      <c r="V143" s="117">
        <f t="shared" si="50"/>
        <v>12846.805073084914</v>
      </c>
      <c r="W143" s="117">
        <f t="shared" ref="W143" si="51">W144+W146+W148+W157</f>
        <v>12739.178902079304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3182.6207651815439</v>
      </c>
      <c r="C144" s="122">
        <f t="shared" si="52"/>
        <v>3042.9553878903075</v>
      </c>
      <c r="D144" s="122">
        <f t="shared" si="52"/>
        <v>3168.2586115882427</v>
      </c>
      <c r="E144" s="122">
        <f t="shared" si="52"/>
        <v>3679.2290262401057</v>
      </c>
      <c r="F144" s="122">
        <f t="shared" si="52"/>
        <v>2942.4550116017954</v>
      </c>
      <c r="G144" s="122">
        <f t="shared" si="52"/>
        <v>2109.7969282519666</v>
      </c>
      <c r="H144" s="122">
        <f t="shared" si="52"/>
        <v>2161.0034234681975</v>
      </c>
      <c r="I144" s="122">
        <f t="shared" si="52"/>
        <v>2683.1901671989654</v>
      </c>
      <c r="J144" s="122">
        <f t="shared" si="52"/>
        <v>1993.0649396569527</v>
      </c>
      <c r="K144" s="122">
        <f t="shared" si="52"/>
        <v>1733.8784485937854</v>
      </c>
      <c r="L144" s="122">
        <f t="shared" si="52"/>
        <v>2212.0289389469858</v>
      </c>
      <c r="M144" s="122">
        <f t="shared" si="52"/>
        <v>2181.2153225832189</v>
      </c>
      <c r="N144" s="122">
        <f t="shared" si="52"/>
        <v>2278.129010281611</v>
      </c>
      <c r="O144" s="122">
        <f t="shared" si="52"/>
        <v>1935.8790326552783</v>
      </c>
      <c r="P144" s="122">
        <f t="shared" si="52"/>
        <v>1899.6277589743815</v>
      </c>
      <c r="Q144" s="122">
        <f t="shared" si="52"/>
        <v>1783.8313038275001</v>
      </c>
      <c r="R144" s="122">
        <f t="shared" si="52"/>
        <v>1417.1171088746582</v>
      </c>
      <c r="S144" s="122">
        <f t="shared" si="52"/>
        <v>834.34551565571508</v>
      </c>
      <c r="T144" s="122">
        <f t="shared" si="52"/>
        <v>3341.6785559164582</v>
      </c>
      <c r="U144" s="122">
        <f t="shared" si="52"/>
        <v>3003.2159195264026</v>
      </c>
      <c r="V144" s="122">
        <f t="shared" si="52"/>
        <v>2788.4067201616158</v>
      </c>
      <c r="W144" s="122">
        <f t="shared" si="52"/>
        <v>2803.9170118120724</v>
      </c>
      <c r="DA144" s="130" t="s">
        <v>2545</v>
      </c>
    </row>
    <row r="145" spans="1:105" ht="12" customHeight="1" x14ac:dyDescent="0.25">
      <c r="A145" s="97" t="s">
        <v>53</v>
      </c>
      <c r="B145" s="98">
        <v>3182.6207651815439</v>
      </c>
      <c r="C145" s="98">
        <v>3042.9553878903075</v>
      </c>
      <c r="D145" s="98">
        <v>3168.2586115882427</v>
      </c>
      <c r="E145" s="98">
        <v>3679.2290262401057</v>
      </c>
      <c r="F145" s="98">
        <v>2942.4550116017954</v>
      </c>
      <c r="G145" s="98">
        <v>2109.7969282519666</v>
      </c>
      <c r="H145" s="98">
        <v>2161.0034234681975</v>
      </c>
      <c r="I145" s="98">
        <v>2683.1901671989654</v>
      </c>
      <c r="J145" s="98">
        <v>1993.0649396569527</v>
      </c>
      <c r="K145" s="98">
        <v>1733.8784485937854</v>
      </c>
      <c r="L145" s="98">
        <v>2212.0289389469858</v>
      </c>
      <c r="M145" s="98">
        <v>2181.2153225832189</v>
      </c>
      <c r="N145" s="98">
        <v>2278.129010281611</v>
      </c>
      <c r="O145" s="98">
        <v>1935.8790326552783</v>
      </c>
      <c r="P145" s="98">
        <v>1899.6277589743815</v>
      </c>
      <c r="Q145" s="98">
        <v>1783.8313038275001</v>
      </c>
      <c r="R145" s="98">
        <v>1417.1171088746582</v>
      </c>
      <c r="S145" s="98">
        <v>834.34551565571508</v>
      </c>
      <c r="T145" s="98">
        <v>3341.6785559164582</v>
      </c>
      <c r="U145" s="98">
        <v>3003.2159195264026</v>
      </c>
      <c r="V145" s="98">
        <v>2788.4067201616158</v>
      </c>
      <c r="W145" s="98">
        <v>2803.9170118120724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6261.3225439134458</v>
      </c>
      <c r="C146" s="122">
        <f t="shared" si="53"/>
        <v>4943.5786348925849</v>
      </c>
      <c r="D146" s="122">
        <f t="shared" si="53"/>
        <v>4939.8791868683602</v>
      </c>
      <c r="E146" s="122">
        <f t="shared" si="53"/>
        <v>5275.1850092918885</v>
      </c>
      <c r="F146" s="122">
        <f t="shared" si="53"/>
        <v>4647.9826646389211</v>
      </c>
      <c r="G146" s="122">
        <f t="shared" si="53"/>
        <v>4876.0731580635893</v>
      </c>
      <c r="H146" s="122">
        <f t="shared" si="53"/>
        <v>4951.0255656157615</v>
      </c>
      <c r="I146" s="122">
        <f t="shared" si="53"/>
        <v>6015.910106397163</v>
      </c>
      <c r="J146" s="122">
        <f t="shared" si="53"/>
        <v>6871.8460150054398</v>
      </c>
      <c r="K146" s="122">
        <f t="shared" si="53"/>
        <v>5695.5757617569425</v>
      </c>
      <c r="L146" s="122">
        <f t="shared" si="53"/>
        <v>6142.4794170128671</v>
      </c>
      <c r="M146" s="122">
        <f t="shared" si="53"/>
        <v>5272.7421260196879</v>
      </c>
      <c r="N146" s="122">
        <f t="shared" si="53"/>
        <v>6572.7593383463509</v>
      </c>
      <c r="O146" s="122">
        <f t="shared" si="53"/>
        <v>5477.7066697502878</v>
      </c>
      <c r="P146" s="122">
        <f t="shared" si="53"/>
        <v>5019.8417696543947</v>
      </c>
      <c r="Q146" s="122">
        <f t="shared" si="53"/>
        <v>5496.8951301945926</v>
      </c>
      <c r="R146" s="122">
        <f t="shared" si="53"/>
        <v>6354.8676112838002</v>
      </c>
      <c r="S146" s="122">
        <f t="shared" si="53"/>
        <v>6048.6395665583159</v>
      </c>
      <c r="T146" s="122">
        <f t="shared" si="53"/>
        <v>6576.0848102104492</v>
      </c>
      <c r="U146" s="122">
        <f t="shared" si="53"/>
        <v>7110.9931045374296</v>
      </c>
      <c r="V146" s="122">
        <f t="shared" si="53"/>
        <v>6809.608886392969</v>
      </c>
      <c r="W146" s="122">
        <f t="shared" si="53"/>
        <v>6668.9246182191355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6261.3225439134458</v>
      </c>
      <c r="C147" s="98">
        <f>IF(RES_hhdet_tes!C147=0,0,RES_hhdet_tes!C147*1000*11630/RES_hhdet_num!C143)</f>
        <v>4943.5786348925849</v>
      </c>
      <c r="D147" s="98">
        <f>IF(RES_hhdet_tes!D147=0,0,RES_hhdet_tes!D147*1000*11630/RES_hhdet_num!D143)</f>
        <v>4939.8791868683602</v>
      </c>
      <c r="E147" s="98">
        <f>IF(RES_hhdet_tes!E147=0,0,RES_hhdet_tes!E147*1000*11630/RES_hhdet_num!E143)</f>
        <v>5275.1850092918885</v>
      </c>
      <c r="F147" s="98">
        <f>IF(RES_hhdet_tes!F147=0,0,RES_hhdet_tes!F147*1000*11630/RES_hhdet_num!F143)</f>
        <v>4647.9826646389211</v>
      </c>
      <c r="G147" s="98">
        <f>IF(RES_hhdet_tes!G147=0,0,RES_hhdet_tes!G147*1000*11630/RES_hhdet_num!G143)</f>
        <v>4876.0731580635893</v>
      </c>
      <c r="H147" s="98">
        <f>IF(RES_hhdet_tes!H147=0,0,RES_hhdet_tes!H147*1000*11630/RES_hhdet_num!H143)</f>
        <v>4951.0255656157615</v>
      </c>
      <c r="I147" s="98">
        <f>IF(RES_hhdet_tes!I147=0,0,RES_hhdet_tes!I147*1000*11630/RES_hhdet_num!I143)</f>
        <v>6015.910106397163</v>
      </c>
      <c r="J147" s="98">
        <f>IF(RES_hhdet_tes!J147=0,0,RES_hhdet_tes!J147*1000*11630/RES_hhdet_num!J143)</f>
        <v>6871.8460150054398</v>
      </c>
      <c r="K147" s="98">
        <f>IF(RES_hhdet_tes!K147=0,0,RES_hhdet_tes!K147*1000*11630/RES_hhdet_num!K143)</f>
        <v>5695.5757617569425</v>
      </c>
      <c r="L147" s="98">
        <f>IF(RES_hhdet_tes!L147=0,0,RES_hhdet_tes!L147*1000*11630/RES_hhdet_num!L143)</f>
        <v>6142.4794170128671</v>
      </c>
      <c r="M147" s="98">
        <f>IF(RES_hhdet_tes!M147=0,0,RES_hhdet_tes!M147*1000*11630/RES_hhdet_num!M143)</f>
        <v>5272.7421260196879</v>
      </c>
      <c r="N147" s="98">
        <f>IF(RES_hhdet_tes!N147=0,0,RES_hhdet_tes!N147*1000*11630/RES_hhdet_num!N143)</f>
        <v>6572.7593383463509</v>
      </c>
      <c r="O147" s="98">
        <f>IF(RES_hhdet_tes!O147=0,0,RES_hhdet_tes!O147*1000*11630/RES_hhdet_num!O143)</f>
        <v>5477.7066697502878</v>
      </c>
      <c r="P147" s="98">
        <f>IF(RES_hhdet_tes!P147=0,0,RES_hhdet_tes!P147*1000*11630/RES_hhdet_num!P143)</f>
        <v>5019.8417696543947</v>
      </c>
      <c r="Q147" s="98">
        <f>IF(RES_hhdet_tes!Q147=0,0,RES_hhdet_tes!Q147*1000*11630/RES_hhdet_num!Q143)</f>
        <v>5496.8951301945926</v>
      </c>
      <c r="R147" s="98">
        <f>IF(RES_hhdet_tes!R147=0,0,RES_hhdet_tes!R147*1000*11630/RES_hhdet_num!R143)</f>
        <v>6354.8676112838002</v>
      </c>
      <c r="S147" s="98">
        <f>IF(RES_hhdet_tes!S147=0,0,RES_hhdet_tes!S147*1000*11630/RES_hhdet_num!S143)</f>
        <v>6048.6395665583159</v>
      </c>
      <c r="T147" s="98">
        <f>IF(RES_hhdet_tes!T147=0,0,RES_hhdet_tes!T147*1000*11630/RES_hhdet_num!T143)</f>
        <v>6576.0848102104492</v>
      </c>
      <c r="U147" s="98">
        <f>IF(RES_hhdet_tes!U147=0,0,RES_hhdet_tes!U147*1000*11630/RES_hhdet_num!U143)</f>
        <v>7110.9931045374296</v>
      </c>
      <c r="V147" s="98">
        <f>IF(RES_hhdet_tes!V147=0,0,RES_hhdet_tes!V147*1000*11630/RES_hhdet_num!V143)</f>
        <v>6809.608886392969</v>
      </c>
      <c r="W147" s="98">
        <f>IF(RES_hhdet_tes!W147=0,0,RES_hhdet_tes!W147*1000*11630/RES_hhdet_num!W143)</f>
        <v>6668.9246182191355</v>
      </c>
      <c r="DA147" s="63" t="s">
        <v>2548</v>
      </c>
    </row>
    <row r="148" spans="1:105" ht="12" customHeight="1" x14ac:dyDescent="0.25">
      <c r="A148" s="121" t="s">
        <v>55</v>
      </c>
      <c r="B148" s="122">
        <v>1975.2458916222802</v>
      </c>
      <c r="C148" s="122">
        <v>1848.1835381452572</v>
      </c>
      <c r="D148" s="122">
        <v>1983.1733444188437</v>
      </c>
      <c r="E148" s="122">
        <v>2112.0752539732634</v>
      </c>
      <c r="F148" s="122">
        <v>2216.1030932480026</v>
      </c>
      <c r="G148" s="122">
        <v>2397.7430960962124</v>
      </c>
      <c r="H148" s="122">
        <v>2402.6580513737558</v>
      </c>
      <c r="I148" s="122">
        <v>2707.0671496319519</v>
      </c>
      <c r="J148" s="122">
        <v>2617.3043483256024</v>
      </c>
      <c r="K148" s="122">
        <v>2615.5349741305972</v>
      </c>
      <c r="L148" s="122">
        <v>2595.7021004908247</v>
      </c>
      <c r="M148" s="122">
        <v>2605.6941459982986</v>
      </c>
      <c r="N148" s="122">
        <v>2461.6559096804785</v>
      </c>
      <c r="O148" s="122">
        <v>2265.2484951500483</v>
      </c>
      <c r="P148" s="122">
        <v>2266.9820149497814</v>
      </c>
      <c r="Q148" s="122">
        <v>2374.263599395666</v>
      </c>
      <c r="R148" s="122">
        <v>2470.1866269951456</v>
      </c>
      <c r="S148" s="122">
        <v>2593.0365242753278</v>
      </c>
      <c r="T148" s="122">
        <v>2529.7173878573894</v>
      </c>
      <c r="U148" s="122">
        <v>2500.2647789532684</v>
      </c>
      <c r="V148" s="122">
        <v>2542.4598406074961</v>
      </c>
      <c r="W148" s="122">
        <v>2569.2320511347807</v>
      </c>
      <c r="DA148" s="130" t="s">
        <v>2549</v>
      </c>
    </row>
    <row r="149" spans="1:105" ht="12" customHeight="1" x14ac:dyDescent="0.25">
      <c r="A149" s="97" t="s">
        <v>124</v>
      </c>
      <c r="B149" s="98">
        <v>1941.7200404900111</v>
      </c>
      <c r="C149" s="98">
        <v>1896.5927300047283</v>
      </c>
      <c r="D149" s="98">
        <v>2025.6466191675397</v>
      </c>
      <c r="E149" s="98">
        <v>2140.799304603609</v>
      </c>
      <c r="F149" s="98">
        <v>2197.1422978305072</v>
      </c>
      <c r="G149" s="98">
        <v>2404.1752540675448</v>
      </c>
      <c r="H149" s="98">
        <v>2444.3073907489556</v>
      </c>
      <c r="I149" s="98">
        <v>2535.7138975770099</v>
      </c>
      <c r="J149" s="98">
        <v>2625.7839487134283</v>
      </c>
      <c r="K149" s="98">
        <v>2637.6276464682887</v>
      </c>
      <c r="L149" s="98">
        <v>2575.8153013166957</v>
      </c>
      <c r="M149" s="98">
        <v>2487.8616213901178</v>
      </c>
      <c r="N149" s="98">
        <v>2355.2465585359878</v>
      </c>
      <c r="O149" s="98">
        <v>2492.839294318228</v>
      </c>
      <c r="P149" s="98">
        <v>2923.2900564082961</v>
      </c>
      <c r="Q149" s="98">
        <v>2569.417778094627</v>
      </c>
      <c r="R149" s="98">
        <v>2598.8778865102595</v>
      </c>
      <c r="S149" s="98">
        <v>2651.9929218345146</v>
      </c>
      <c r="T149" s="98">
        <v>2630.1809557254969</v>
      </c>
      <c r="U149" s="98">
        <v>2569.4958421239612</v>
      </c>
      <c r="V149" s="98">
        <v>2435.9387941847267</v>
      </c>
      <c r="W149" s="98">
        <v>3093.8806988359379</v>
      </c>
      <c r="DA149" s="63" t="s">
        <v>2550</v>
      </c>
    </row>
    <row r="150" spans="1:105" ht="12" customHeight="1" x14ac:dyDescent="0.25">
      <c r="A150" s="97" t="s">
        <v>123</v>
      </c>
      <c r="B150" s="98">
        <v>1941.7200404900111</v>
      </c>
      <c r="C150" s="98">
        <v>1897.423023417067</v>
      </c>
      <c r="D150" s="98">
        <v>2026.5331941542861</v>
      </c>
      <c r="E150" s="98">
        <v>2142.086247794251</v>
      </c>
      <c r="F150" s="98">
        <v>0</v>
      </c>
      <c r="G150" s="98">
        <v>0</v>
      </c>
      <c r="H150" s="98">
        <v>2435.3393797330955</v>
      </c>
      <c r="I150" s="98">
        <v>2530.5746462671877</v>
      </c>
      <c r="J150" s="98">
        <v>2622.6916247734293</v>
      </c>
      <c r="K150" s="98">
        <v>2636.5927657875018</v>
      </c>
      <c r="L150" s="98">
        <v>2575.6922698843737</v>
      </c>
      <c r="M150" s="98">
        <v>2486.9810608972407</v>
      </c>
      <c r="N150" s="98">
        <v>2353.9226091083387</v>
      </c>
      <c r="O150" s="98">
        <v>2522.6150107103044</v>
      </c>
      <c r="P150" s="98">
        <v>2976.0404469776731</v>
      </c>
      <c r="Q150" s="98">
        <v>2577.7658626344069</v>
      </c>
      <c r="R150" s="98">
        <v>2597.2626706951082</v>
      </c>
      <c r="S150" s="98">
        <v>2648.2323982517564</v>
      </c>
      <c r="T150" s="98">
        <v>2617.5640548477722</v>
      </c>
      <c r="U150" s="98">
        <v>2539.9427758948041</v>
      </c>
      <c r="V150" s="98">
        <v>2410.7666773700284</v>
      </c>
      <c r="W150" s="98">
        <v>3100.8459689234451</v>
      </c>
      <c r="DA150" s="63" t="s">
        <v>2551</v>
      </c>
    </row>
    <row r="151" spans="1:105" ht="12" customHeight="1" x14ac:dyDescent="0.25">
      <c r="A151" s="100" t="s">
        <v>50</v>
      </c>
      <c r="B151" s="101">
        <v>268.23811708050886</v>
      </c>
      <c r="C151" s="101">
        <v>255.2322774361262</v>
      </c>
      <c r="D151" s="101">
        <v>479.38990874263686</v>
      </c>
      <c r="E151" s="101">
        <v>615.09675461595612</v>
      </c>
      <c r="F151" s="101">
        <v>0</v>
      </c>
      <c r="G151" s="101">
        <v>0</v>
      </c>
      <c r="H151" s="101">
        <v>619.17289659674236</v>
      </c>
      <c r="I151" s="101">
        <v>511.88973094369106</v>
      </c>
      <c r="J151" s="101">
        <v>534.41252826261098</v>
      </c>
      <c r="K151" s="101">
        <v>534.83759845574809</v>
      </c>
      <c r="L151" s="101">
        <v>454.40514861874465</v>
      </c>
      <c r="M151" s="101">
        <v>434.15495084695692</v>
      </c>
      <c r="N151" s="101">
        <v>276.18497512288917</v>
      </c>
      <c r="O151" s="101">
        <v>196.00551607789492</v>
      </c>
      <c r="P151" s="101">
        <v>282.79102243650817</v>
      </c>
      <c r="Q151" s="101">
        <v>553.83973985082969</v>
      </c>
      <c r="R151" s="101">
        <v>674.44261036041007</v>
      </c>
      <c r="S151" s="101">
        <v>852.36863230654865</v>
      </c>
      <c r="T151" s="101">
        <v>539.65674140733142</v>
      </c>
      <c r="U151" s="101">
        <v>171.02801771844722</v>
      </c>
      <c r="V151" s="101">
        <v>132.17840013791877</v>
      </c>
      <c r="W151" s="101">
        <v>533.85972455487763</v>
      </c>
      <c r="DA151" s="131" t="s">
        <v>2552</v>
      </c>
    </row>
    <row r="152" spans="1:105" ht="12" customHeight="1" x14ac:dyDescent="0.25">
      <c r="A152" s="103" t="s">
        <v>52</v>
      </c>
      <c r="B152" s="104">
        <v>1673.4819234095019</v>
      </c>
      <c r="C152" s="104">
        <v>1642.1907459809408</v>
      </c>
      <c r="D152" s="104">
        <v>1547.1432854116495</v>
      </c>
      <c r="E152" s="104">
        <v>1526.9894931782947</v>
      </c>
      <c r="F152" s="104">
        <v>0</v>
      </c>
      <c r="G152" s="104">
        <v>0</v>
      </c>
      <c r="H152" s="104">
        <v>1816.1664831363532</v>
      </c>
      <c r="I152" s="104">
        <v>2018.6849153234969</v>
      </c>
      <c r="J152" s="104">
        <v>2088.2790965108184</v>
      </c>
      <c r="K152" s="104">
        <v>2101.7551673317539</v>
      </c>
      <c r="L152" s="104">
        <v>2121.2871212656287</v>
      </c>
      <c r="M152" s="104">
        <v>2052.8261100502837</v>
      </c>
      <c r="N152" s="104">
        <v>2077.73763398545</v>
      </c>
      <c r="O152" s="104">
        <v>2326.6094946324092</v>
      </c>
      <c r="P152" s="104">
        <v>2693.2494245411644</v>
      </c>
      <c r="Q152" s="104">
        <v>2023.9261227835773</v>
      </c>
      <c r="R152" s="104">
        <v>1922.8200603346982</v>
      </c>
      <c r="S152" s="104">
        <v>1795.8637659452081</v>
      </c>
      <c r="T152" s="104">
        <v>2077.9073134404407</v>
      </c>
      <c r="U152" s="104">
        <v>2368.9147581763568</v>
      </c>
      <c r="V152" s="104">
        <v>2278.5882772321097</v>
      </c>
      <c r="W152" s="104">
        <v>2566.9862443685674</v>
      </c>
      <c r="DA152" s="132" t="s">
        <v>2553</v>
      </c>
    </row>
    <row r="153" spans="1:105" ht="12" customHeight="1" x14ac:dyDescent="0.25">
      <c r="A153" s="106" t="s">
        <v>122</v>
      </c>
      <c r="B153" s="101">
        <v>1977.872917270706</v>
      </c>
      <c r="C153" s="101">
        <v>1845.0218762742545</v>
      </c>
      <c r="D153" s="101">
        <v>1981.8488908250054</v>
      </c>
      <c r="E153" s="101">
        <v>2113.1280759387328</v>
      </c>
      <c r="F153" s="101">
        <v>0</v>
      </c>
      <c r="G153" s="101">
        <v>0</v>
      </c>
      <c r="H153" s="101">
        <v>2398.503495452695</v>
      </c>
      <c r="I153" s="101">
        <v>2718.5660223256837</v>
      </c>
      <c r="J153" s="101">
        <v>2627.3279673689162</v>
      </c>
      <c r="K153" s="101">
        <v>2621.7785909033842</v>
      </c>
      <c r="L153" s="101">
        <v>2606.8106768170283</v>
      </c>
      <c r="M153" s="101">
        <v>2623.6835154598402</v>
      </c>
      <c r="N153" s="101">
        <v>2476.5120797888235</v>
      </c>
      <c r="O153" s="101">
        <v>2283.8671058622972</v>
      </c>
      <c r="P153" s="101">
        <v>2308.356177247249</v>
      </c>
      <c r="Q153" s="101">
        <v>2388.2906998315243</v>
      </c>
      <c r="R153" s="101">
        <v>2471.4401799615771</v>
      </c>
      <c r="S153" s="101">
        <v>2594.4769903818406</v>
      </c>
      <c r="T153" s="101">
        <v>2527.4630912809298</v>
      </c>
      <c r="U153" s="101">
        <v>2476.4809929669927</v>
      </c>
      <c r="V153" s="101">
        <v>2527.2012307742561</v>
      </c>
      <c r="W153" s="101">
        <v>2541.302230706784</v>
      </c>
      <c r="DA153" s="131" t="s">
        <v>2554</v>
      </c>
    </row>
    <row r="154" spans="1:105" ht="12" customHeight="1" x14ac:dyDescent="0.25">
      <c r="A154" s="107" t="s">
        <v>121</v>
      </c>
      <c r="B154" s="104">
        <v>1977.8729172707042</v>
      </c>
      <c r="C154" s="104">
        <v>1844.417165113701</v>
      </c>
      <c r="D154" s="104">
        <v>1980.4307242893597</v>
      </c>
      <c r="E154" s="104">
        <v>2110.4580208502375</v>
      </c>
      <c r="F154" s="104">
        <v>2217.0090698208523</v>
      </c>
      <c r="G154" s="104">
        <v>2397.4588466909136</v>
      </c>
      <c r="H154" s="104">
        <v>2400.3902733787322</v>
      </c>
      <c r="I154" s="104">
        <v>2715.0246479628267</v>
      </c>
      <c r="J154" s="104">
        <v>2616.9536382842452</v>
      </c>
      <c r="K154" s="104">
        <v>2614.7024042053285</v>
      </c>
      <c r="L154" s="104">
        <v>2596.4354755303793</v>
      </c>
      <c r="M154" s="104">
        <v>2610.1481890122132</v>
      </c>
      <c r="N154" s="104">
        <v>2466.0028214979693</v>
      </c>
      <c r="O154" s="104">
        <v>2254.8580485853977</v>
      </c>
      <c r="P154" s="104">
        <v>2238.9694778936159</v>
      </c>
      <c r="Q154" s="104">
        <v>2365.1547622504063</v>
      </c>
      <c r="R154" s="104">
        <v>2464.7405859922205</v>
      </c>
      <c r="S154" s="104">
        <v>2590.8691995441854</v>
      </c>
      <c r="T154" s="104">
        <v>2526.5493300672374</v>
      </c>
      <c r="U154" s="104">
        <v>2498.1796643982734</v>
      </c>
      <c r="V154" s="104">
        <v>2546.1212791512626</v>
      </c>
      <c r="W154" s="104">
        <v>2552.0544005508177</v>
      </c>
      <c r="DA154" s="132" t="s">
        <v>2555</v>
      </c>
    </row>
    <row r="155" spans="1:105" ht="12" customHeight="1" x14ac:dyDescent="0.25">
      <c r="A155" s="108" t="s">
        <v>53</v>
      </c>
      <c r="B155" s="98">
        <v>280.31440478103411</v>
      </c>
      <c r="C155" s="98">
        <v>237.00225063323623</v>
      </c>
      <c r="D155" s="98">
        <v>379.68954362747729</v>
      </c>
      <c r="E155" s="98">
        <v>511.68932433144664</v>
      </c>
      <c r="F155" s="98">
        <v>514.20796182033666</v>
      </c>
      <c r="G155" s="98">
        <v>673.15877886288808</v>
      </c>
      <c r="H155" s="98">
        <v>611.11346404872234</v>
      </c>
      <c r="I155" s="98">
        <v>573.24461672902066</v>
      </c>
      <c r="J155" s="98">
        <v>531.63695913327206</v>
      </c>
      <c r="K155" s="98">
        <v>531.95264136913545</v>
      </c>
      <c r="L155" s="98">
        <v>470.33079887707163</v>
      </c>
      <c r="M155" s="98">
        <v>480.58148099432543</v>
      </c>
      <c r="N155" s="98">
        <v>329.42583446995394</v>
      </c>
      <c r="O155" s="98">
        <v>75.589545977053348</v>
      </c>
      <c r="P155" s="98">
        <v>29.325759834309924</v>
      </c>
      <c r="Q155" s="98">
        <v>99.313130265245874</v>
      </c>
      <c r="R155" s="98">
        <v>153.72877092595419</v>
      </c>
      <c r="S155" s="98">
        <v>270.29830283554571</v>
      </c>
      <c r="T155" s="98">
        <v>208.79216803105066</v>
      </c>
      <c r="U155" s="98">
        <v>168.15487524139797</v>
      </c>
      <c r="V155" s="98">
        <v>216.4269364155991</v>
      </c>
      <c r="W155" s="98">
        <v>228.55784335437622</v>
      </c>
      <c r="DA155" s="63" t="s">
        <v>2556</v>
      </c>
    </row>
    <row r="156" spans="1:105" ht="12" customHeight="1" x14ac:dyDescent="0.25">
      <c r="A156" s="108" t="s">
        <v>52</v>
      </c>
      <c r="B156" s="98">
        <v>1697.55851248967</v>
      </c>
      <c r="C156" s="98">
        <v>1607.4149144804649</v>
      </c>
      <c r="D156" s="98">
        <v>1600.7411806618825</v>
      </c>
      <c r="E156" s="98">
        <v>1598.7686965187909</v>
      </c>
      <c r="F156" s="98">
        <v>1702.8011080005153</v>
      </c>
      <c r="G156" s="98">
        <v>1724.3000678280255</v>
      </c>
      <c r="H156" s="98">
        <v>1789.2768093300097</v>
      </c>
      <c r="I156" s="98">
        <v>2141.7800312338068</v>
      </c>
      <c r="J156" s="98">
        <v>2085.3166791509734</v>
      </c>
      <c r="K156" s="98">
        <v>2082.7497628361934</v>
      </c>
      <c r="L156" s="98">
        <v>2126.1046766533073</v>
      </c>
      <c r="M156" s="98">
        <v>2129.5667080178878</v>
      </c>
      <c r="N156" s="98">
        <v>2136.576987028016</v>
      </c>
      <c r="O156" s="98">
        <v>2179.2685026083445</v>
      </c>
      <c r="P156" s="98">
        <v>2209.6437180593061</v>
      </c>
      <c r="Q156" s="98">
        <v>2265.8416319851603</v>
      </c>
      <c r="R156" s="98">
        <v>2311.0118150662665</v>
      </c>
      <c r="S156" s="98">
        <v>2320.5708967086393</v>
      </c>
      <c r="T156" s="98">
        <v>2317.7571620361873</v>
      </c>
      <c r="U156" s="98">
        <v>2330.0247891568756</v>
      </c>
      <c r="V156" s="98">
        <v>2329.6943427356641</v>
      </c>
      <c r="W156" s="98">
        <v>2323.4965571964417</v>
      </c>
      <c r="DA156" s="63" t="s">
        <v>2557</v>
      </c>
    </row>
    <row r="157" spans="1:105" ht="12" customHeight="1" x14ac:dyDescent="0.25">
      <c r="A157" s="121" t="s">
        <v>54</v>
      </c>
      <c r="B157" s="122">
        <v>661.94884245205265</v>
      </c>
      <c r="C157" s="122">
        <v>700.84194307332803</v>
      </c>
      <c r="D157" s="122">
        <v>710.42682650554821</v>
      </c>
      <c r="E157" s="122">
        <v>716.91923715008318</v>
      </c>
      <c r="F157" s="122">
        <v>739.85426811078833</v>
      </c>
      <c r="G157" s="122">
        <v>712.98233699851824</v>
      </c>
      <c r="H157" s="122">
        <v>655.7223214688637</v>
      </c>
      <c r="I157" s="122">
        <v>640.51831456399145</v>
      </c>
      <c r="J157" s="122">
        <v>586.76783459835701</v>
      </c>
      <c r="K157" s="122">
        <v>589.65219408787664</v>
      </c>
      <c r="L157" s="122">
        <v>571.36989989348388</v>
      </c>
      <c r="M157" s="122">
        <v>606.58816138600093</v>
      </c>
      <c r="N157" s="122">
        <v>531.3929759349852</v>
      </c>
      <c r="O157" s="122">
        <v>549.14907060499161</v>
      </c>
      <c r="P157" s="122">
        <v>603.48585394644988</v>
      </c>
      <c r="Q157" s="122">
        <v>589.46023407955693</v>
      </c>
      <c r="R157" s="122">
        <v>589.82072580268198</v>
      </c>
      <c r="S157" s="122">
        <v>625.85402703212935</v>
      </c>
      <c r="T157" s="122">
        <v>587.41803128728179</v>
      </c>
      <c r="U157" s="122">
        <v>683.79718551994358</v>
      </c>
      <c r="V157" s="122">
        <v>706.32962592283138</v>
      </c>
      <c r="W157" s="122">
        <v>697.10522091331552</v>
      </c>
      <c r="DA157" s="130" t="s">
        <v>2558</v>
      </c>
    </row>
    <row r="158" spans="1:105" ht="12" customHeight="1" x14ac:dyDescent="0.25">
      <c r="A158" s="97" t="s">
        <v>50</v>
      </c>
      <c r="B158" s="98">
        <v>681.34328234279735</v>
      </c>
      <c r="C158" s="98">
        <v>693.48804824759657</v>
      </c>
      <c r="D158" s="98">
        <v>696.85223871940832</v>
      </c>
      <c r="E158" s="98">
        <v>726.4148497632209</v>
      </c>
      <c r="F158" s="98">
        <v>743.46716469853652</v>
      </c>
      <c r="G158" s="98">
        <v>715.46650661019646</v>
      </c>
      <c r="H158" s="98">
        <v>644.38922135448843</v>
      </c>
      <c r="I158" s="98">
        <v>652.6994427682132</v>
      </c>
      <c r="J158" s="98">
        <v>591.93791883268534</v>
      </c>
      <c r="K158" s="98">
        <v>584.3051502602915</v>
      </c>
      <c r="L158" s="98">
        <v>570.72684851951249</v>
      </c>
      <c r="M158" s="98">
        <v>586.29786893058053</v>
      </c>
      <c r="N158" s="98">
        <v>557.79582823899227</v>
      </c>
      <c r="O158" s="98">
        <v>560.80620444430724</v>
      </c>
      <c r="P158" s="98">
        <v>569.92365239051651</v>
      </c>
      <c r="Q158" s="98">
        <v>594.82800940719642</v>
      </c>
      <c r="R158" s="98">
        <v>600.55864938800823</v>
      </c>
      <c r="S158" s="98">
        <v>611.50695596593255</v>
      </c>
      <c r="T158" s="98">
        <v>625.24766280134895</v>
      </c>
      <c r="U158" s="98">
        <v>684.04695176095629</v>
      </c>
      <c r="V158" s="98">
        <v>652.58464119704138</v>
      </c>
      <c r="W158" s="98">
        <v>703.70266468734258</v>
      </c>
      <c r="DA158" s="63" t="s">
        <v>2559</v>
      </c>
    </row>
    <row r="159" spans="1:105" ht="12" customHeight="1" x14ac:dyDescent="0.25">
      <c r="A159" s="109" t="s">
        <v>120</v>
      </c>
      <c r="B159" s="33">
        <v>612.98970760590498</v>
      </c>
      <c r="C159" s="33">
        <v>716.26370309622121</v>
      </c>
      <c r="D159" s="33">
        <v>734.99036630903925</v>
      </c>
      <c r="E159" s="33">
        <v>700.56850313173936</v>
      </c>
      <c r="F159" s="33">
        <v>733.9871710879496</v>
      </c>
      <c r="G159" s="33">
        <v>708.96521462013993</v>
      </c>
      <c r="H159" s="33">
        <v>675.68895178272919</v>
      </c>
      <c r="I159" s="33">
        <v>617.50740206570356</v>
      </c>
      <c r="J159" s="33">
        <v>576.62134254222462</v>
      </c>
      <c r="K159" s="33">
        <v>598.80195981968075</v>
      </c>
      <c r="L159" s="33">
        <v>572.44063870609341</v>
      </c>
      <c r="M159" s="33">
        <v>640.96644742623812</v>
      </c>
      <c r="N159" s="33">
        <v>483.93662800452182</v>
      </c>
      <c r="O159" s="33">
        <v>529.88346816754085</v>
      </c>
      <c r="P159" s="33">
        <v>653.72962424726575</v>
      </c>
      <c r="Q159" s="33">
        <v>581.78371110865055</v>
      </c>
      <c r="R159" s="33">
        <v>575.23000124744726</v>
      </c>
      <c r="S159" s="33">
        <v>644.00575972337447</v>
      </c>
      <c r="T159" s="33">
        <v>545.44658235241218</v>
      </c>
      <c r="U159" s="33">
        <v>683.51113653299626</v>
      </c>
      <c r="V159" s="33">
        <v>765.77243003176659</v>
      </c>
      <c r="W159" s="33">
        <v>690.19861037841576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11949.641486679411</v>
      </c>
      <c r="C161" s="117">
        <f t="shared" si="54"/>
        <v>10086.432594365215</v>
      </c>
      <c r="D161" s="117">
        <f t="shared" si="54"/>
        <v>10254.249357732078</v>
      </c>
      <c r="E161" s="117">
        <f t="shared" si="54"/>
        <v>10888.223495889475</v>
      </c>
      <c r="F161" s="117">
        <f t="shared" si="54"/>
        <v>9919.7054941149927</v>
      </c>
      <c r="G161" s="117">
        <f t="shared" si="54"/>
        <v>10024.916276917493</v>
      </c>
      <c r="H161" s="117">
        <f t="shared" si="54"/>
        <v>11060.072317988537</v>
      </c>
      <c r="I161" s="117">
        <f t="shared" si="54"/>
        <v>12232.658164483895</v>
      </c>
      <c r="J161" s="117">
        <f t="shared" si="54"/>
        <v>11635.570607155405</v>
      </c>
      <c r="K161" s="117">
        <f t="shared" si="54"/>
        <v>11046.448371871447</v>
      </c>
      <c r="L161" s="117">
        <f t="shared" si="54"/>
        <v>11471.355918128449</v>
      </c>
      <c r="M161" s="117">
        <f t="shared" si="54"/>
        <v>10830.679670975896</v>
      </c>
      <c r="N161" s="117">
        <f t="shared" si="54"/>
        <v>10691.15877080919</v>
      </c>
      <c r="O161" s="117">
        <f t="shared" si="54"/>
        <v>8886.09854602216</v>
      </c>
      <c r="P161" s="117">
        <f t="shared" si="54"/>
        <v>8758.247166487743</v>
      </c>
      <c r="Q161" s="117">
        <f t="shared" si="54"/>
        <v>10228.037122579704</v>
      </c>
      <c r="R161" s="117">
        <f t="shared" ref="R161:V161" si="55">R162+R164+R166+R175</f>
        <v>11118.218428901628</v>
      </c>
      <c r="S161" s="117">
        <f t="shared" si="55"/>
        <v>11455.972365539903</v>
      </c>
      <c r="T161" s="117">
        <f t="shared" si="55"/>
        <v>11689.746665405282</v>
      </c>
      <c r="U161" s="117">
        <f t="shared" si="55"/>
        <v>12922.125397861688</v>
      </c>
      <c r="V161" s="117">
        <f t="shared" si="55"/>
        <v>12896.495762153514</v>
      </c>
      <c r="W161" s="117">
        <f t="shared" ref="W161" si="56">W162+W164+W166+W175</f>
        <v>12679.634044434655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3051.2670143512469</v>
      </c>
      <c r="C162" s="122">
        <f t="shared" si="57"/>
        <v>3101.1245647746173</v>
      </c>
      <c r="D162" s="122">
        <f t="shared" si="57"/>
        <v>3411.6432039322021</v>
      </c>
      <c r="E162" s="122">
        <f t="shared" si="57"/>
        <v>3407.4486473116249</v>
      </c>
      <c r="F162" s="122">
        <f t="shared" si="57"/>
        <v>3075.6614200681101</v>
      </c>
      <c r="G162" s="122">
        <f t="shared" si="57"/>
        <v>2557.6961608669012</v>
      </c>
      <c r="H162" s="122">
        <f t="shared" si="57"/>
        <v>2667.7637672811384</v>
      </c>
      <c r="I162" s="122">
        <f t="shared" si="57"/>
        <v>3114.4963222466158</v>
      </c>
      <c r="J162" s="122">
        <f t="shared" si="57"/>
        <v>2545.6581616180483</v>
      </c>
      <c r="K162" s="122">
        <f t="shared" si="57"/>
        <v>2332.3534118591674</v>
      </c>
      <c r="L162" s="122">
        <f t="shared" si="57"/>
        <v>2184.0074445197715</v>
      </c>
      <c r="M162" s="122">
        <f t="shared" si="57"/>
        <v>2162.3804707659865</v>
      </c>
      <c r="N162" s="122">
        <f t="shared" si="57"/>
        <v>1003.9839210934588</v>
      </c>
      <c r="O162" s="122">
        <f t="shared" si="57"/>
        <v>449.06846516645368</v>
      </c>
      <c r="P162" s="122">
        <f t="shared" si="57"/>
        <v>1000.2847261575697</v>
      </c>
      <c r="Q162" s="122">
        <f t="shared" si="57"/>
        <v>2035.4753023181097</v>
      </c>
      <c r="R162" s="122">
        <f t="shared" si="57"/>
        <v>2073.8352332246445</v>
      </c>
      <c r="S162" s="122">
        <f t="shared" si="57"/>
        <v>2469.9835097510754</v>
      </c>
      <c r="T162" s="122">
        <f t="shared" si="57"/>
        <v>2196.6767094336324</v>
      </c>
      <c r="U162" s="122">
        <f t="shared" si="57"/>
        <v>2839.1103100417236</v>
      </c>
      <c r="V162" s="122">
        <f t="shared" si="57"/>
        <v>2948.4635729446472</v>
      </c>
      <c r="W162" s="122">
        <f t="shared" si="57"/>
        <v>2738.7676859989024</v>
      </c>
      <c r="DA162" s="130" t="s">
        <v>2562</v>
      </c>
    </row>
    <row r="163" spans="1:105" ht="12" customHeight="1" x14ac:dyDescent="0.25">
      <c r="A163" s="97" t="s">
        <v>53</v>
      </c>
      <c r="B163" s="33">
        <v>3051.2670143512469</v>
      </c>
      <c r="C163" s="33">
        <v>3101.1245647746173</v>
      </c>
      <c r="D163" s="33">
        <v>3411.6432039322021</v>
      </c>
      <c r="E163" s="33">
        <v>3407.4486473116249</v>
      </c>
      <c r="F163" s="33">
        <v>3075.6614200681101</v>
      </c>
      <c r="G163" s="33">
        <v>2557.6961608669012</v>
      </c>
      <c r="H163" s="33">
        <v>2667.7637672811384</v>
      </c>
      <c r="I163" s="33">
        <v>3114.4963222466158</v>
      </c>
      <c r="J163" s="33">
        <v>2545.6581616180483</v>
      </c>
      <c r="K163" s="33">
        <v>2332.3534118591674</v>
      </c>
      <c r="L163" s="33">
        <v>2184.0074445197715</v>
      </c>
      <c r="M163" s="33">
        <v>2162.3804707659865</v>
      </c>
      <c r="N163" s="33">
        <v>1003.9839210934588</v>
      </c>
      <c r="O163" s="33">
        <v>449.06846516645368</v>
      </c>
      <c r="P163" s="33">
        <v>1000.2847261575697</v>
      </c>
      <c r="Q163" s="33">
        <v>2035.4753023181097</v>
      </c>
      <c r="R163" s="33">
        <v>2073.8352332246445</v>
      </c>
      <c r="S163" s="33">
        <v>2469.9835097510754</v>
      </c>
      <c r="T163" s="33">
        <v>2196.6767094336324</v>
      </c>
      <c r="U163" s="33">
        <v>2839.1103100417236</v>
      </c>
      <c r="V163" s="33">
        <v>2948.4635729446472</v>
      </c>
      <c r="W163" s="33">
        <v>2738.7676859989024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6261.3225439134458</v>
      </c>
      <c r="C164" s="122">
        <f t="shared" si="58"/>
        <v>4436.2440185383948</v>
      </c>
      <c r="D164" s="122">
        <f t="shared" si="58"/>
        <v>4148.909823527646</v>
      </c>
      <c r="E164" s="122">
        <f t="shared" si="58"/>
        <v>4651.5524946230062</v>
      </c>
      <c r="F164" s="122">
        <f t="shared" si="58"/>
        <v>3887.9046692982438</v>
      </c>
      <c r="G164" s="122">
        <f t="shared" si="58"/>
        <v>4355.2784077626939</v>
      </c>
      <c r="H164" s="122">
        <f t="shared" si="58"/>
        <v>5331.7672349686618</v>
      </c>
      <c r="I164" s="122">
        <f t="shared" si="58"/>
        <v>5765.3367875812046</v>
      </c>
      <c r="J164" s="122">
        <f t="shared" si="58"/>
        <v>5874.0092819502324</v>
      </c>
      <c r="K164" s="122">
        <f t="shared" si="58"/>
        <v>5494.9031387011146</v>
      </c>
      <c r="L164" s="122">
        <f t="shared" si="58"/>
        <v>6103.7447625551295</v>
      </c>
      <c r="M164" s="122">
        <f t="shared" si="58"/>
        <v>5439.1535273395248</v>
      </c>
      <c r="N164" s="122">
        <f t="shared" si="58"/>
        <v>6676.9733151121391</v>
      </c>
      <c r="O164" s="122">
        <f t="shared" si="58"/>
        <v>5608.3493988558321</v>
      </c>
      <c r="P164" s="122">
        <f t="shared" si="58"/>
        <v>4877.2902473988324</v>
      </c>
      <c r="Q164" s="122">
        <f t="shared" si="58"/>
        <v>5224.3305538242885</v>
      </c>
      <c r="R164" s="122">
        <f t="shared" si="58"/>
        <v>5981.232970597287</v>
      </c>
      <c r="S164" s="122">
        <f t="shared" si="58"/>
        <v>5760.3278558601705</v>
      </c>
      <c r="T164" s="122">
        <f t="shared" si="58"/>
        <v>6364.3784202322895</v>
      </c>
      <c r="U164" s="122">
        <f t="shared" si="58"/>
        <v>6892.1803660013084</v>
      </c>
      <c r="V164" s="122">
        <f t="shared" si="58"/>
        <v>6697.3326977174829</v>
      </c>
      <c r="W164" s="122">
        <f t="shared" si="58"/>
        <v>6673.0712762932244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6261.3225439134458</v>
      </c>
      <c r="C165" s="98">
        <f>IF(RES_hhdet_tes!C165=0,0,RES_hhdet_tes!C165*1000*11630/RES_hhdet_num!C161)</f>
        <v>4436.2440185383948</v>
      </c>
      <c r="D165" s="98">
        <f>IF(RES_hhdet_tes!D165=0,0,RES_hhdet_tes!D165*1000*11630/RES_hhdet_num!D161)</f>
        <v>4148.909823527646</v>
      </c>
      <c r="E165" s="98">
        <f>IF(RES_hhdet_tes!E165=0,0,RES_hhdet_tes!E165*1000*11630/RES_hhdet_num!E161)</f>
        <v>4651.5524946230062</v>
      </c>
      <c r="F165" s="98">
        <f>IF(RES_hhdet_tes!F165=0,0,RES_hhdet_tes!F165*1000*11630/RES_hhdet_num!F161)</f>
        <v>3887.9046692982438</v>
      </c>
      <c r="G165" s="98">
        <f>IF(RES_hhdet_tes!G165=0,0,RES_hhdet_tes!G165*1000*11630/RES_hhdet_num!G161)</f>
        <v>4355.2784077626939</v>
      </c>
      <c r="H165" s="98">
        <f>IF(RES_hhdet_tes!H165=0,0,RES_hhdet_tes!H165*1000*11630/RES_hhdet_num!H161)</f>
        <v>5331.7672349686618</v>
      </c>
      <c r="I165" s="98">
        <f>IF(RES_hhdet_tes!I165=0,0,RES_hhdet_tes!I165*1000*11630/RES_hhdet_num!I161)</f>
        <v>5765.3367875812046</v>
      </c>
      <c r="J165" s="98">
        <f>IF(RES_hhdet_tes!J165=0,0,RES_hhdet_tes!J165*1000*11630/RES_hhdet_num!J161)</f>
        <v>5874.0092819502324</v>
      </c>
      <c r="K165" s="98">
        <f>IF(RES_hhdet_tes!K165=0,0,RES_hhdet_tes!K165*1000*11630/RES_hhdet_num!K161)</f>
        <v>5494.9031387011146</v>
      </c>
      <c r="L165" s="98">
        <f>IF(RES_hhdet_tes!L165=0,0,RES_hhdet_tes!L165*1000*11630/RES_hhdet_num!L161)</f>
        <v>6103.7447625551295</v>
      </c>
      <c r="M165" s="98">
        <f>IF(RES_hhdet_tes!M165=0,0,RES_hhdet_tes!M165*1000*11630/RES_hhdet_num!M161)</f>
        <v>5439.1535273395248</v>
      </c>
      <c r="N165" s="98">
        <f>IF(RES_hhdet_tes!N165=0,0,RES_hhdet_tes!N165*1000*11630/RES_hhdet_num!N161)</f>
        <v>6676.9733151121391</v>
      </c>
      <c r="O165" s="98">
        <f>IF(RES_hhdet_tes!O165=0,0,RES_hhdet_tes!O165*1000*11630/RES_hhdet_num!O161)</f>
        <v>5608.3493988558321</v>
      </c>
      <c r="P165" s="98">
        <f>IF(RES_hhdet_tes!P165=0,0,RES_hhdet_tes!P165*1000*11630/RES_hhdet_num!P161)</f>
        <v>4877.2902473988324</v>
      </c>
      <c r="Q165" s="98">
        <f>IF(RES_hhdet_tes!Q165=0,0,RES_hhdet_tes!Q165*1000*11630/RES_hhdet_num!Q161)</f>
        <v>5224.3305538242885</v>
      </c>
      <c r="R165" s="98">
        <f>IF(RES_hhdet_tes!R165=0,0,RES_hhdet_tes!R165*1000*11630/RES_hhdet_num!R161)</f>
        <v>5981.232970597287</v>
      </c>
      <c r="S165" s="98">
        <f>IF(RES_hhdet_tes!S165=0,0,RES_hhdet_tes!S165*1000*11630/RES_hhdet_num!S161)</f>
        <v>5760.3278558601705</v>
      </c>
      <c r="T165" s="98">
        <f>IF(RES_hhdet_tes!T165=0,0,RES_hhdet_tes!T165*1000*11630/RES_hhdet_num!T161)</f>
        <v>6364.3784202322895</v>
      </c>
      <c r="U165" s="98">
        <f>IF(RES_hhdet_tes!U165=0,0,RES_hhdet_tes!U165*1000*11630/RES_hhdet_num!U161)</f>
        <v>6892.1803660013084</v>
      </c>
      <c r="V165" s="98">
        <f>IF(RES_hhdet_tes!V165=0,0,RES_hhdet_tes!V165*1000*11630/RES_hhdet_num!V161)</f>
        <v>6697.3326977174829</v>
      </c>
      <c r="W165" s="98">
        <f>IF(RES_hhdet_tes!W165=0,0,RES_hhdet_tes!W165*1000*11630/RES_hhdet_num!W161)</f>
        <v>6673.0712762932244</v>
      </c>
      <c r="DA165" s="63" t="s">
        <v>2565</v>
      </c>
    </row>
    <row r="166" spans="1:105" ht="12" customHeight="1" x14ac:dyDescent="0.25">
      <c r="A166" s="121" t="s">
        <v>55</v>
      </c>
      <c r="B166" s="122">
        <v>1975.1888692074224</v>
      </c>
      <c r="C166" s="122">
        <v>1848.0975835533502</v>
      </c>
      <c r="D166" s="122">
        <v>1983.2387139782697</v>
      </c>
      <c r="E166" s="122">
        <v>2112.2959569605423</v>
      </c>
      <c r="F166" s="122">
        <v>2216.2814786626332</v>
      </c>
      <c r="G166" s="122">
        <v>2398.9712726892167</v>
      </c>
      <c r="H166" s="122">
        <v>2404.4489968631055</v>
      </c>
      <c r="I166" s="122">
        <v>2713.1144994108281</v>
      </c>
      <c r="J166" s="122">
        <v>2629.4896330724246</v>
      </c>
      <c r="K166" s="122">
        <v>2629.5553984120138</v>
      </c>
      <c r="L166" s="122">
        <v>2612.2484727989581</v>
      </c>
      <c r="M166" s="122">
        <v>2622.9048248312865</v>
      </c>
      <c r="N166" s="122">
        <v>2478.7965272157835</v>
      </c>
      <c r="O166" s="122">
        <v>2279.6736497850025</v>
      </c>
      <c r="P166" s="122">
        <v>2275.3700118049514</v>
      </c>
      <c r="Q166" s="122">
        <v>2379.0684814736378</v>
      </c>
      <c r="R166" s="122">
        <v>2473.7818079561057</v>
      </c>
      <c r="S166" s="122">
        <v>2599.5945542746608</v>
      </c>
      <c r="T166" s="122">
        <v>2540.43427878496</v>
      </c>
      <c r="U166" s="122">
        <v>2507.0339138590462</v>
      </c>
      <c r="V166" s="122">
        <v>2544.4327042853261</v>
      </c>
      <c r="W166" s="122">
        <v>2570.7829427357638</v>
      </c>
      <c r="DA166" s="130" t="s">
        <v>2566</v>
      </c>
    </row>
    <row r="167" spans="1:105" ht="12" customHeight="1" x14ac:dyDescent="0.25">
      <c r="A167" s="97" t="s">
        <v>124</v>
      </c>
      <c r="B167" s="98">
        <v>1941.7200404900109</v>
      </c>
      <c r="C167" s="98">
        <v>1896.6171107077803</v>
      </c>
      <c r="D167" s="98">
        <v>2025.6890234336147</v>
      </c>
      <c r="E167" s="98">
        <v>2140.851973765723</v>
      </c>
      <c r="F167" s="98">
        <v>2197.119086918919</v>
      </c>
      <c r="G167" s="98">
        <v>2405.3285254182347</v>
      </c>
      <c r="H167" s="98">
        <v>2446.164022322977</v>
      </c>
      <c r="I167" s="98">
        <v>2540.7455134993829</v>
      </c>
      <c r="J167" s="98">
        <v>2636.0055058874141</v>
      </c>
      <c r="K167" s="98">
        <v>2650.9704875108928</v>
      </c>
      <c r="L167" s="98">
        <v>2592.4453439628423</v>
      </c>
      <c r="M167" s="98">
        <v>2505.5833649426313</v>
      </c>
      <c r="N167" s="98">
        <v>2372.7003220624406</v>
      </c>
      <c r="O167" s="98">
        <v>2509.5141994680862</v>
      </c>
      <c r="P167" s="98">
        <v>2942.3075508122188</v>
      </c>
      <c r="Q167" s="98">
        <v>2573.9640697603554</v>
      </c>
      <c r="R167" s="98">
        <v>2601.424776943712</v>
      </c>
      <c r="S167" s="98">
        <v>2657.3404006571873</v>
      </c>
      <c r="T167" s="98">
        <v>2639.3533017193117</v>
      </c>
      <c r="U167" s="98">
        <v>2574.8629385772128</v>
      </c>
      <c r="V167" s="98">
        <v>2437.5831250863553</v>
      </c>
      <c r="W167" s="98">
        <v>3094.3977433099803</v>
      </c>
      <c r="DA167" s="63" t="s">
        <v>2567</v>
      </c>
    </row>
    <row r="168" spans="1:105" ht="12" customHeight="1" x14ac:dyDescent="0.25">
      <c r="A168" s="97" t="s">
        <v>123</v>
      </c>
      <c r="B168" s="98">
        <v>1941.7200404900109</v>
      </c>
      <c r="C168" s="98">
        <v>1896.89174497051</v>
      </c>
      <c r="D168" s="98">
        <v>2025.9027171605489</v>
      </c>
      <c r="E168" s="98">
        <v>2141.317293756581</v>
      </c>
      <c r="F168" s="98">
        <v>2197.9072182868422</v>
      </c>
      <c r="G168" s="98">
        <v>2407.1468320216063</v>
      </c>
      <c r="H168" s="98">
        <v>2446.6441460943452</v>
      </c>
      <c r="I168" s="98">
        <v>2542.2963147608393</v>
      </c>
      <c r="J168" s="98">
        <v>2638.9516478399569</v>
      </c>
      <c r="K168" s="98">
        <v>2653.7903754844192</v>
      </c>
      <c r="L168" s="98">
        <v>2594.1645011550327</v>
      </c>
      <c r="M168" s="98">
        <v>2505.0868976956335</v>
      </c>
      <c r="N168" s="98">
        <v>2373.9089811910844</v>
      </c>
      <c r="O168" s="98">
        <v>2533.4117491151496</v>
      </c>
      <c r="P168" s="98">
        <v>2983.0090451013484</v>
      </c>
      <c r="Q168" s="98">
        <v>2583.2870167839606</v>
      </c>
      <c r="R168" s="98">
        <v>2602.9728446590166</v>
      </c>
      <c r="S168" s="98">
        <v>2652.933391923284</v>
      </c>
      <c r="T168" s="98">
        <v>2620.9630384456964</v>
      </c>
      <c r="U168" s="98">
        <v>2546.9975363974299</v>
      </c>
      <c r="V168" s="98">
        <v>2420.5835862846429</v>
      </c>
      <c r="W168" s="98">
        <v>3106.0869419982778</v>
      </c>
      <c r="DA168" s="63" t="s">
        <v>2568</v>
      </c>
    </row>
    <row r="169" spans="1:105" ht="12" customHeight="1" x14ac:dyDescent="0.25">
      <c r="A169" s="100" t="s">
        <v>50</v>
      </c>
      <c r="B169" s="101">
        <v>268.23811708050886</v>
      </c>
      <c r="C169" s="101">
        <v>255.16081239844414</v>
      </c>
      <c r="D169" s="101">
        <v>479.24076521547244</v>
      </c>
      <c r="E169" s="101">
        <v>614.87595065276059</v>
      </c>
      <c r="F169" s="101">
        <v>551.34242532516373</v>
      </c>
      <c r="G169" s="101">
        <v>693.92041909020486</v>
      </c>
      <c r="H169" s="101">
        <v>622.04707708735282</v>
      </c>
      <c r="I169" s="101">
        <v>514.26081363049389</v>
      </c>
      <c r="J169" s="101">
        <v>537.72575043273264</v>
      </c>
      <c r="K169" s="101">
        <v>538.32616460401005</v>
      </c>
      <c r="L169" s="101">
        <v>457.66403054886001</v>
      </c>
      <c r="M169" s="101">
        <v>437.31570619360753</v>
      </c>
      <c r="N169" s="101">
        <v>278.52996966736191</v>
      </c>
      <c r="O169" s="101">
        <v>196.84441550329879</v>
      </c>
      <c r="P169" s="101">
        <v>283.45319656466728</v>
      </c>
      <c r="Q169" s="101">
        <v>555.02597426497493</v>
      </c>
      <c r="R169" s="101">
        <v>675.92539632475768</v>
      </c>
      <c r="S169" s="101">
        <v>853.88170931177206</v>
      </c>
      <c r="T169" s="101">
        <v>540.35750149347132</v>
      </c>
      <c r="U169" s="101">
        <v>171.50305271360281</v>
      </c>
      <c r="V169" s="101">
        <v>132.71664522269359</v>
      </c>
      <c r="W169" s="101">
        <v>534.76204104211058</v>
      </c>
      <c r="DA169" s="131" t="s">
        <v>2569</v>
      </c>
    </row>
    <row r="170" spans="1:105" ht="12" customHeight="1" x14ac:dyDescent="0.25">
      <c r="A170" s="103" t="s">
        <v>52</v>
      </c>
      <c r="B170" s="104">
        <v>1673.4819234095019</v>
      </c>
      <c r="C170" s="104">
        <v>1641.7309325720662</v>
      </c>
      <c r="D170" s="104">
        <v>1546.6619519450769</v>
      </c>
      <c r="E170" s="104">
        <v>1526.4413431038204</v>
      </c>
      <c r="F170" s="104">
        <v>1646.5647929616782</v>
      </c>
      <c r="G170" s="104">
        <v>1713.2264129314017</v>
      </c>
      <c r="H170" s="104">
        <v>1824.5970690069923</v>
      </c>
      <c r="I170" s="104">
        <v>2028.0355011303452</v>
      </c>
      <c r="J170" s="104">
        <v>2101.2258974072242</v>
      </c>
      <c r="K170" s="104">
        <v>2115.4642108804092</v>
      </c>
      <c r="L170" s="104">
        <v>2136.5004706061727</v>
      </c>
      <c r="M170" s="104">
        <v>2067.7711915020263</v>
      </c>
      <c r="N170" s="104">
        <v>2095.3790115237225</v>
      </c>
      <c r="O170" s="104">
        <v>2336.5673336118512</v>
      </c>
      <c r="P170" s="104">
        <v>2699.5558485366814</v>
      </c>
      <c r="Q170" s="104">
        <v>2028.2610425189853</v>
      </c>
      <c r="R170" s="104">
        <v>1927.0474483342587</v>
      </c>
      <c r="S170" s="104">
        <v>1799.0516826115122</v>
      </c>
      <c r="T170" s="104">
        <v>2080.6055369522251</v>
      </c>
      <c r="U170" s="104">
        <v>2375.4944836838272</v>
      </c>
      <c r="V170" s="104">
        <v>2287.8669410619495</v>
      </c>
      <c r="W170" s="104">
        <v>2571.3249009561669</v>
      </c>
      <c r="DA170" s="132" t="s">
        <v>2570</v>
      </c>
    </row>
    <row r="171" spans="1:105" ht="12" customHeight="1" x14ac:dyDescent="0.25">
      <c r="A171" s="106" t="s">
        <v>122</v>
      </c>
      <c r="B171" s="101">
        <v>1977.8729172707065</v>
      </c>
      <c r="C171" s="101">
        <v>1844.3299930706519</v>
      </c>
      <c r="D171" s="101">
        <v>1981.0561512686756</v>
      </c>
      <c r="E171" s="101">
        <v>2112.188907904982</v>
      </c>
      <c r="F171" s="101">
        <v>2220.1585565740947</v>
      </c>
      <c r="G171" s="101">
        <v>2403.5746562159734</v>
      </c>
      <c r="H171" s="101">
        <v>2402.4748933138349</v>
      </c>
      <c r="I171" s="101">
        <v>2722.4339062654271</v>
      </c>
      <c r="J171" s="101">
        <v>2630.4001038309298</v>
      </c>
      <c r="K171" s="101">
        <v>2630.10995029491</v>
      </c>
      <c r="L171" s="101">
        <v>2614.1316345260443</v>
      </c>
      <c r="M171" s="101">
        <v>2630.681545822968</v>
      </c>
      <c r="N171" s="101">
        <v>2487.6761170531599</v>
      </c>
      <c r="O171" s="101">
        <v>2290.5988924329204</v>
      </c>
      <c r="P171" s="101">
        <v>2310.2037823143901</v>
      </c>
      <c r="Q171" s="101">
        <v>2389.9569362927386</v>
      </c>
      <c r="R171" s="101">
        <v>2473.0750402120061</v>
      </c>
      <c r="S171" s="101">
        <v>2595.6217124573313</v>
      </c>
      <c r="T171" s="101">
        <v>2528.8227505474665</v>
      </c>
      <c r="U171" s="101">
        <v>2489.0361454107015</v>
      </c>
      <c r="V171" s="101">
        <v>2540.1682115360859</v>
      </c>
      <c r="W171" s="101">
        <v>2547.7503269639228</v>
      </c>
      <c r="DA171" s="131" t="s">
        <v>2571</v>
      </c>
    </row>
    <row r="172" spans="1:105" ht="12" customHeight="1" x14ac:dyDescent="0.25">
      <c r="A172" s="107" t="s">
        <v>121</v>
      </c>
      <c r="B172" s="104">
        <v>1977.8729172707044</v>
      </c>
      <c r="C172" s="104">
        <v>1844.3370315873033</v>
      </c>
      <c r="D172" s="104">
        <v>1980.4554440786319</v>
      </c>
      <c r="E172" s="104">
        <v>2110.634939830255</v>
      </c>
      <c r="F172" s="104">
        <v>2217.2715255457492</v>
      </c>
      <c r="G172" s="104">
        <v>2398.6542817532945</v>
      </c>
      <c r="H172" s="104">
        <v>2402.240187323413</v>
      </c>
      <c r="I172" s="104">
        <v>2721.8925722446788</v>
      </c>
      <c r="J172" s="104">
        <v>2629.1612320458676</v>
      </c>
      <c r="K172" s="104">
        <v>2628.5457697127749</v>
      </c>
      <c r="L172" s="104">
        <v>2613.1660325785747</v>
      </c>
      <c r="M172" s="104">
        <v>2628.1976423668916</v>
      </c>
      <c r="N172" s="104">
        <v>2483.534037351953</v>
      </c>
      <c r="O172" s="104">
        <v>2268.7548830537439</v>
      </c>
      <c r="P172" s="104">
        <v>2248.2333496346705</v>
      </c>
      <c r="Q172" s="104">
        <v>2370.0228246377733</v>
      </c>
      <c r="R172" s="104">
        <v>2468.3391652495943</v>
      </c>
      <c r="S172" s="104">
        <v>2597.3901440547888</v>
      </c>
      <c r="T172" s="104">
        <v>2537.0641338547125</v>
      </c>
      <c r="U172" s="104">
        <v>2504.9205345368846</v>
      </c>
      <c r="V172" s="104">
        <v>2548.4711492559782</v>
      </c>
      <c r="W172" s="104">
        <v>2552.0660151609618</v>
      </c>
      <c r="DA172" s="132" t="s">
        <v>2572</v>
      </c>
    </row>
    <row r="173" spans="1:105" ht="12" customHeight="1" x14ac:dyDescent="0.25">
      <c r="A173" s="108" t="s">
        <v>53</v>
      </c>
      <c r="B173" s="98">
        <v>280.31440478103411</v>
      </c>
      <c r="C173" s="98">
        <v>236.99195370775385</v>
      </c>
      <c r="D173" s="98">
        <v>379.69428292251649</v>
      </c>
      <c r="E173" s="98">
        <v>511.73221907393958</v>
      </c>
      <c r="F173" s="98">
        <v>514.26883519483238</v>
      </c>
      <c r="G173" s="98">
        <v>673.49443326125788</v>
      </c>
      <c r="H173" s="98">
        <v>611.58443217897343</v>
      </c>
      <c r="I173" s="98">
        <v>574.69469587494245</v>
      </c>
      <c r="J173" s="98">
        <v>534.1169449957722</v>
      </c>
      <c r="K173" s="98">
        <v>534.76902874663631</v>
      </c>
      <c r="L173" s="98">
        <v>473.36145237733962</v>
      </c>
      <c r="M173" s="98">
        <v>483.90475323643182</v>
      </c>
      <c r="N173" s="98">
        <v>331.76777640190318</v>
      </c>
      <c r="O173" s="98">
        <v>76.055409186775037</v>
      </c>
      <c r="P173" s="98">
        <v>29.447096940731573</v>
      </c>
      <c r="Q173" s="98">
        <v>99.517540784901016</v>
      </c>
      <c r="R173" s="98">
        <v>153.95321854914803</v>
      </c>
      <c r="S173" s="98">
        <v>270.97861515482867</v>
      </c>
      <c r="T173" s="98">
        <v>209.66110363942423</v>
      </c>
      <c r="U173" s="98">
        <v>168.60860969185822</v>
      </c>
      <c r="V173" s="98">
        <v>216.62668149133538</v>
      </c>
      <c r="W173" s="98">
        <v>228.55888353997915</v>
      </c>
      <c r="DA173" s="63" t="s">
        <v>2573</v>
      </c>
    </row>
    <row r="174" spans="1:105" ht="12" customHeight="1" x14ac:dyDescent="0.25">
      <c r="A174" s="115" t="s">
        <v>52</v>
      </c>
      <c r="B174" s="33">
        <v>1697.5585124896704</v>
      </c>
      <c r="C174" s="33">
        <v>1607.3450778795493</v>
      </c>
      <c r="D174" s="33">
        <v>1600.7611611561151</v>
      </c>
      <c r="E174" s="33">
        <v>1598.9027207563151</v>
      </c>
      <c r="F174" s="33">
        <v>1703.002690350917</v>
      </c>
      <c r="G174" s="33">
        <v>1725.1598484920366</v>
      </c>
      <c r="H174" s="33">
        <v>1790.6557551444396</v>
      </c>
      <c r="I174" s="33">
        <v>2147.1978763697362</v>
      </c>
      <c r="J174" s="33">
        <v>2095.0442870500947</v>
      </c>
      <c r="K174" s="33">
        <v>2093.7767409661392</v>
      </c>
      <c r="L174" s="33">
        <v>2139.8045802012348</v>
      </c>
      <c r="M174" s="33">
        <v>2144.29288913046</v>
      </c>
      <c r="N174" s="33">
        <v>2151.7662609500494</v>
      </c>
      <c r="O174" s="33">
        <v>2192.6994738669691</v>
      </c>
      <c r="P174" s="33">
        <v>2218.7862526939393</v>
      </c>
      <c r="Q174" s="33">
        <v>2270.5052838528727</v>
      </c>
      <c r="R174" s="33">
        <v>2314.3859467004459</v>
      </c>
      <c r="S174" s="33">
        <v>2326.4115288999596</v>
      </c>
      <c r="T174" s="33">
        <v>2327.4030302152883</v>
      </c>
      <c r="U174" s="33">
        <v>2336.3119248450271</v>
      </c>
      <c r="V174" s="33">
        <v>2331.844467764643</v>
      </c>
      <c r="W174" s="33">
        <v>2323.5071316209828</v>
      </c>
      <c r="DA174" s="60" t="s">
        <v>2574</v>
      </c>
    </row>
    <row r="175" spans="1:105" ht="12" customHeight="1" x14ac:dyDescent="0.25">
      <c r="A175" s="121" t="s">
        <v>54</v>
      </c>
      <c r="B175" s="122">
        <v>661.8630592072966</v>
      </c>
      <c r="C175" s="122">
        <v>700.96642749885132</v>
      </c>
      <c r="D175" s="122">
        <v>710.45761629396054</v>
      </c>
      <c r="E175" s="122">
        <v>716.92639699430242</v>
      </c>
      <c r="F175" s="122">
        <v>739.85792608600627</v>
      </c>
      <c r="G175" s="122">
        <v>712.97043559868155</v>
      </c>
      <c r="H175" s="122">
        <v>656.09231887563215</v>
      </c>
      <c r="I175" s="122">
        <v>639.7105552452449</v>
      </c>
      <c r="J175" s="122">
        <v>586.41353051470162</v>
      </c>
      <c r="K175" s="122">
        <v>589.63642289915151</v>
      </c>
      <c r="L175" s="122">
        <v>571.35523825459211</v>
      </c>
      <c r="M175" s="122">
        <v>606.24084803909795</v>
      </c>
      <c r="N175" s="122">
        <v>531.40500738780975</v>
      </c>
      <c r="O175" s="122">
        <v>549.00703221487208</v>
      </c>
      <c r="P175" s="122">
        <v>605.3021811263892</v>
      </c>
      <c r="Q175" s="122">
        <v>589.16278496366772</v>
      </c>
      <c r="R175" s="122">
        <v>589.36841712359171</v>
      </c>
      <c r="S175" s="122">
        <v>626.0664456539962</v>
      </c>
      <c r="T175" s="122">
        <v>588.25725695440133</v>
      </c>
      <c r="U175" s="122">
        <v>683.80080795960998</v>
      </c>
      <c r="V175" s="122">
        <v>706.26678720605923</v>
      </c>
      <c r="W175" s="122">
        <v>697.01213940676359</v>
      </c>
      <c r="DA175" s="130" t="s">
        <v>2575</v>
      </c>
    </row>
    <row r="176" spans="1:105" ht="12" customHeight="1" x14ac:dyDescent="0.25">
      <c r="A176" s="97" t="s">
        <v>50</v>
      </c>
      <c r="B176" s="98">
        <v>681.34328234279724</v>
      </c>
      <c r="C176" s="98">
        <v>693.48804824759657</v>
      </c>
      <c r="D176" s="98">
        <v>696.85223871940821</v>
      </c>
      <c r="E176" s="98">
        <v>726.41484976322101</v>
      </c>
      <c r="F176" s="98">
        <v>743.46716469853686</v>
      </c>
      <c r="G176" s="98">
        <v>715.46650661019646</v>
      </c>
      <c r="H176" s="98">
        <v>644.38922135448831</v>
      </c>
      <c r="I176" s="98">
        <v>652.69944276821286</v>
      </c>
      <c r="J176" s="98">
        <v>591.93791883268477</v>
      </c>
      <c r="K176" s="98">
        <v>584.3051502602915</v>
      </c>
      <c r="L176" s="98">
        <v>570.72684851951271</v>
      </c>
      <c r="M176" s="98">
        <v>586.29786893058167</v>
      </c>
      <c r="N176" s="98">
        <v>557.79582823899102</v>
      </c>
      <c r="O176" s="98">
        <v>560.80620444430781</v>
      </c>
      <c r="P176" s="98">
        <v>569.92365239051492</v>
      </c>
      <c r="Q176" s="98">
        <v>594.82800940719812</v>
      </c>
      <c r="R176" s="98">
        <v>600.55864938800971</v>
      </c>
      <c r="S176" s="98">
        <v>611.50695596593198</v>
      </c>
      <c r="T176" s="98">
        <v>625.24766280134918</v>
      </c>
      <c r="U176" s="98">
        <v>684.04695176095493</v>
      </c>
      <c r="V176" s="98">
        <v>652.58464119704354</v>
      </c>
      <c r="W176" s="98">
        <v>703.70266468733996</v>
      </c>
      <c r="DA176" s="63" t="s">
        <v>2576</v>
      </c>
    </row>
    <row r="177" spans="1:105" ht="12" customHeight="1" x14ac:dyDescent="0.25">
      <c r="A177" s="109" t="s">
        <v>120</v>
      </c>
      <c r="B177" s="33">
        <v>612.98970760590487</v>
      </c>
      <c r="C177" s="33">
        <v>716.26370309622109</v>
      </c>
      <c r="D177" s="33">
        <v>734.99036630903925</v>
      </c>
      <c r="E177" s="33">
        <v>700.56850313173913</v>
      </c>
      <c r="F177" s="33">
        <v>733.98717108794938</v>
      </c>
      <c r="G177" s="33">
        <v>708.96521462014016</v>
      </c>
      <c r="H177" s="33">
        <v>675.68895178272965</v>
      </c>
      <c r="I177" s="33">
        <v>617.50740206570333</v>
      </c>
      <c r="J177" s="33">
        <v>576.62134254222428</v>
      </c>
      <c r="K177" s="33">
        <v>598.80195981968097</v>
      </c>
      <c r="L177" s="33">
        <v>572.44063870609318</v>
      </c>
      <c r="M177" s="33">
        <v>640.96644742623846</v>
      </c>
      <c r="N177" s="33">
        <v>483.93662800452324</v>
      </c>
      <c r="O177" s="33">
        <v>529.88346816754154</v>
      </c>
      <c r="P177" s="33">
        <v>653.72962424726586</v>
      </c>
      <c r="Q177" s="33">
        <v>581.78371110864919</v>
      </c>
      <c r="R177" s="33">
        <v>575.23000124744829</v>
      </c>
      <c r="S177" s="33">
        <v>644.00575972337424</v>
      </c>
      <c r="T177" s="33">
        <v>545.44658235241195</v>
      </c>
      <c r="U177" s="33">
        <v>683.51113653299615</v>
      </c>
      <c r="V177" s="33">
        <v>765.77243003176943</v>
      </c>
      <c r="W177" s="33">
        <v>690.19861037841588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2327.2659272124879</v>
      </c>
      <c r="C24" s="117">
        <f t="shared" si="7"/>
        <v>2306.5484707779133</v>
      </c>
      <c r="D24" s="117">
        <f t="shared" si="7"/>
        <v>2278.7197524765838</v>
      </c>
      <c r="E24" s="117">
        <f t="shared" si="7"/>
        <v>2414.5321802671888</v>
      </c>
      <c r="F24" s="117">
        <f t="shared" si="7"/>
        <v>2271.5009547904333</v>
      </c>
      <c r="G24" s="117">
        <f t="shared" si="7"/>
        <v>2179.5974800985368</v>
      </c>
      <c r="H24" s="117">
        <f t="shared" si="7"/>
        <v>1477.5849490129974</v>
      </c>
      <c r="I24" s="117">
        <f t="shared" si="7"/>
        <v>1561.1468996867654</v>
      </c>
      <c r="J24" s="117">
        <f t="shared" si="7"/>
        <v>1451.0187762036694</v>
      </c>
      <c r="K24" s="117">
        <f t="shared" si="7"/>
        <v>1558.762063061592</v>
      </c>
      <c r="L24" s="117">
        <f t="shared" si="7"/>
        <v>1328.8403209581663</v>
      </c>
      <c r="M24" s="117">
        <f t="shared" si="7"/>
        <v>1454.6245713515009</v>
      </c>
      <c r="N24" s="117">
        <f t="shared" si="7"/>
        <v>1349.3487263308919</v>
      </c>
      <c r="O24" s="117">
        <f t="shared" si="7"/>
        <v>1116.107986649404</v>
      </c>
      <c r="P24" s="117">
        <f t="shared" si="7"/>
        <v>1027.2440688983679</v>
      </c>
      <c r="Q24" s="117">
        <f t="shared" si="7"/>
        <v>1226.9510468151923</v>
      </c>
      <c r="R24" s="117">
        <f t="shared" ref="R24:V24" si="8">R25+R28+R30+R39</f>
        <v>1374.3847820360374</v>
      </c>
      <c r="S24" s="117">
        <f t="shared" si="8"/>
        <v>1341.9531572627936</v>
      </c>
      <c r="T24" s="117">
        <f t="shared" si="8"/>
        <v>1184.616720034375</v>
      </c>
      <c r="U24" s="117">
        <f t="shared" si="8"/>
        <v>1463.3989383907769</v>
      </c>
      <c r="V24" s="117">
        <f t="shared" si="8"/>
        <v>1467.4921435667047</v>
      </c>
      <c r="W24" s="117">
        <f t="shared" ref="W24" si="9">W25+W28+W30+W39</f>
        <v>1474.2168307793017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2050.5383979022481</v>
      </c>
      <c r="C25" s="122">
        <f t="shared" si="10"/>
        <v>2037.7979661078996</v>
      </c>
      <c r="D25" s="122">
        <f t="shared" si="10"/>
        <v>2017.0126410194989</v>
      </c>
      <c r="E25" s="122">
        <f t="shared" si="10"/>
        <v>2151.2341239200614</v>
      </c>
      <c r="F25" s="122">
        <f t="shared" si="10"/>
        <v>2014.1889887972789</v>
      </c>
      <c r="G25" s="122">
        <f t="shared" si="10"/>
        <v>1933.1103390393157</v>
      </c>
      <c r="H25" s="122">
        <f t="shared" si="10"/>
        <v>1255.6023687357324</v>
      </c>
      <c r="I25" s="122">
        <f t="shared" si="10"/>
        <v>1340.0196559425465</v>
      </c>
      <c r="J25" s="122">
        <f t="shared" si="10"/>
        <v>1243.8594734804785</v>
      </c>
      <c r="K25" s="122">
        <f t="shared" si="10"/>
        <v>1358.9828755150656</v>
      </c>
      <c r="L25" s="122">
        <f t="shared" si="10"/>
        <v>1135.877312757809</v>
      </c>
      <c r="M25" s="122">
        <f t="shared" si="10"/>
        <v>1260.2616651715509</v>
      </c>
      <c r="N25" s="122">
        <f t="shared" si="10"/>
        <v>1162.9654980817572</v>
      </c>
      <c r="O25" s="122">
        <f t="shared" si="10"/>
        <v>934.68326079506642</v>
      </c>
      <c r="P25" s="122">
        <f t="shared" si="10"/>
        <v>842.40639913711345</v>
      </c>
      <c r="Q25" s="122">
        <f t="shared" si="10"/>
        <v>1040.7699389626571</v>
      </c>
      <c r="R25" s="122">
        <f t="shared" ref="R25:V25" si="11">SUM(R26:R27)</f>
        <v>1189.6329538941191</v>
      </c>
      <c r="S25" s="122">
        <f t="shared" si="11"/>
        <v>1157.818554381183</v>
      </c>
      <c r="T25" s="122">
        <f t="shared" si="11"/>
        <v>1008.0968834877887</v>
      </c>
      <c r="U25" s="122">
        <f t="shared" si="11"/>
        <v>1282.2963756449301</v>
      </c>
      <c r="V25" s="122">
        <f t="shared" si="11"/>
        <v>1304.2930490074448</v>
      </c>
      <c r="W25" s="122">
        <f t="shared" ref="W25" si="12">SUM(W26:W27)</f>
        <v>1304.5868222454421</v>
      </c>
      <c r="DA25" s="130" t="s">
        <v>2600</v>
      </c>
    </row>
    <row r="26" spans="1:105" ht="12" customHeight="1" x14ac:dyDescent="0.25">
      <c r="A26" s="97" t="s">
        <v>74</v>
      </c>
      <c r="B26" s="98">
        <v>2050.5383979022481</v>
      </c>
      <c r="C26" s="98">
        <v>2037.7979661078996</v>
      </c>
      <c r="D26" s="98">
        <v>2017.0126410194989</v>
      </c>
      <c r="E26" s="98">
        <v>2151.2341239200614</v>
      </c>
      <c r="F26" s="98">
        <v>2014.1889887972789</v>
      </c>
      <c r="G26" s="98">
        <v>1933.1103390393157</v>
      </c>
      <c r="H26" s="98">
        <v>1255.6023687357324</v>
      </c>
      <c r="I26" s="98">
        <v>1340.0196559425465</v>
      </c>
      <c r="J26" s="98">
        <v>1243.8594734804785</v>
      </c>
      <c r="K26" s="98">
        <v>1358.9828755150656</v>
      </c>
      <c r="L26" s="98">
        <v>1135.877312757809</v>
      </c>
      <c r="M26" s="98">
        <v>1260.2616651715509</v>
      </c>
      <c r="N26" s="98">
        <v>1162.9654980817572</v>
      </c>
      <c r="O26" s="98">
        <v>934.68326079506642</v>
      </c>
      <c r="P26" s="98">
        <v>842.40639913711345</v>
      </c>
      <c r="Q26" s="98">
        <v>1040.7699389626571</v>
      </c>
      <c r="R26" s="98">
        <v>1189.6329538941191</v>
      </c>
      <c r="S26" s="98">
        <v>1157.818554381183</v>
      </c>
      <c r="T26" s="98">
        <v>1008.0968834877887</v>
      </c>
      <c r="U26" s="98">
        <v>1282.2963756449301</v>
      </c>
      <c r="V26" s="98">
        <v>1304.2930490074448</v>
      </c>
      <c r="W26" s="98">
        <v>1304.5868222454421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74.570886176179144</v>
      </c>
      <c r="C30" s="122">
        <v>70.664066130057975</v>
      </c>
      <c r="D30" s="122">
        <v>69.273629860667498</v>
      </c>
      <c r="E30" s="122">
        <v>67.266375278795053</v>
      </c>
      <c r="F30" s="122">
        <v>62.445346718656559</v>
      </c>
      <c r="G30" s="122">
        <v>62.82201864579703</v>
      </c>
      <c r="H30" s="122">
        <v>59.834860847539844</v>
      </c>
      <c r="I30" s="122">
        <v>56.856061516604875</v>
      </c>
      <c r="J30" s="122">
        <v>55.750330927378656</v>
      </c>
      <c r="K30" s="122">
        <v>51.988180753410148</v>
      </c>
      <c r="L30" s="122">
        <v>48.841864119960618</v>
      </c>
      <c r="M30" s="122">
        <v>45.755367091514628</v>
      </c>
      <c r="N30" s="122">
        <v>42.83663358006801</v>
      </c>
      <c r="O30" s="122">
        <v>40.772701031306944</v>
      </c>
      <c r="P30" s="122">
        <v>44.713970593754581</v>
      </c>
      <c r="Q30" s="122">
        <v>41.593602006408716</v>
      </c>
      <c r="R30" s="122">
        <v>40.965537089519628</v>
      </c>
      <c r="S30" s="122">
        <v>39.95243692119611</v>
      </c>
      <c r="T30" s="122">
        <v>34.927369035639003</v>
      </c>
      <c r="U30" s="122">
        <v>30.705974423234768</v>
      </c>
      <c r="V30" s="122">
        <v>27.424184249465998</v>
      </c>
      <c r="W30" s="122">
        <v>32.527718031910602</v>
      </c>
      <c r="DA30" s="130" t="s">
        <v>2605</v>
      </c>
    </row>
    <row r="31" spans="1:105" ht="12" customHeight="1" x14ac:dyDescent="0.25">
      <c r="A31" s="97" t="s">
        <v>141</v>
      </c>
      <c r="B31" s="98">
        <v>1063.4794914603331</v>
      </c>
      <c r="C31" s="98">
        <v>1033.8248942165994</v>
      </c>
      <c r="D31" s="98">
        <v>1099.0743694519613</v>
      </c>
      <c r="E31" s="98">
        <v>1155.0948016708335</v>
      </c>
      <c r="F31" s="98">
        <v>1177.6388250190787</v>
      </c>
      <c r="G31" s="98">
        <v>1278.5751936081781</v>
      </c>
      <c r="H31" s="98">
        <v>1287.690476751198</v>
      </c>
      <c r="I31" s="98">
        <v>1327.7351225260447</v>
      </c>
      <c r="J31" s="98">
        <v>1371.48054053537</v>
      </c>
      <c r="K31" s="98">
        <v>1365.3577573188516</v>
      </c>
      <c r="L31" s="98">
        <v>1315.9833653724047</v>
      </c>
      <c r="M31" s="98">
        <v>1250.3686297659929</v>
      </c>
      <c r="N31" s="98">
        <v>1157.3418143653312</v>
      </c>
      <c r="O31" s="98">
        <v>1207.3940055679311</v>
      </c>
      <c r="P31" s="98">
        <v>1412.6331060424584</v>
      </c>
      <c r="Q31" s="98">
        <v>1206.7482049758942</v>
      </c>
      <c r="R31" s="98">
        <v>1185.0464940630543</v>
      </c>
      <c r="S31" s="98">
        <v>1167.3091360360891</v>
      </c>
      <c r="T31" s="98">
        <v>1101.8306742901889</v>
      </c>
      <c r="U31" s="98">
        <v>999.28483287691733</v>
      </c>
      <c r="V31" s="98">
        <v>890.0277594526799</v>
      </c>
      <c r="W31" s="98">
        <v>1107.5796484263822</v>
      </c>
      <c r="DA31" s="63" t="s">
        <v>2606</v>
      </c>
    </row>
    <row r="32" spans="1:105" ht="12" customHeight="1" x14ac:dyDescent="0.25">
      <c r="A32" s="97" t="s">
        <v>140</v>
      </c>
      <c r="B32" s="98">
        <v>146.91393733108274</v>
      </c>
      <c r="C32" s="98">
        <v>138.60356834744161</v>
      </c>
      <c r="D32" s="98">
        <v>259.97424848585689</v>
      </c>
      <c r="E32" s="98">
        <v>332.95251037280127</v>
      </c>
      <c r="F32" s="98">
        <v>297.81250318487884</v>
      </c>
      <c r="G32" s="98">
        <v>373.31708541396245</v>
      </c>
      <c r="H32" s="98">
        <v>330.42496834851977</v>
      </c>
      <c r="I32" s="98">
        <v>268.79301702462607</v>
      </c>
      <c r="J32" s="98">
        <v>277.86392639519659</v>
      </c>
      <c r="K32" s="98">
        <v>273.22228086693968</v>
      </c>
      <c r="L32" s="98">
        <v>230.52020383605389</v>
      </c>
      <c r="M32" s="98">
        <v>219.67189469175784</v>
      </c>
      <c r="N32" s="98">
        <v>134.97295414868958</v>
      </c>
      <c r="O32" s="98">
        <v>88.886589056594204</v>
      </c>
      <c r="P32" s="98">
        <v>126.24971160339673</v>
      </c>
      <c r="Q32" s="98">
        <v>246.4481984183515</v>
      </c>
      <c r="R32" s="98">
        <v>297.80107764411429</v>
      </c>
      <c r="S32" s="98">
        <v>374.01084105023688</v>
      </c>
      <c r="T32" s="98">
        <v>235.60054285193488</v>
      </c>
      <c r="U32" s="98">
        <v>74.075254520923352</v>
      </c>
      <c r="V32" s="98">
        <v>54.340161697056843</v>
      </c>
      <c r="W32" s="98">
        <v>184.38815140079109</v>
      </c>
      <c r="DA32" s="63" t="s">
        <v>2607</v>
      </c>
    </row>
    <row r="33" spans="1:105" ht="12" customHeight="1" x14ac:dyDescent="0.25">
      <c r="A33" s="100" t="s">
        <v>50</v>
      </c>
      <c r="B33" s="101">
        <v>146.91393733108274</v>
      </c>
      <c r="C33" s="101">
        <v>138.60356834744161</v>
      </c>
      <c r="D33" s="101">
        <v>259.97424848585689</v>
      </c>
      <c r="E33" s="101">
        <v>332.95251037280127</v>
      </c>
      <c r="F33" s="101">
        <v>297.81250318487884</v>
      </c>
      <c r="G33" s="101">
        <v>373.31708541396245</v>
      </c>
      <c r="H33" s="101">
        <v>330.42496834851977</v>
      </c>
      <c r="I33" s="101">
        <v>268.79301702462607</v>
      </c>
      <c r="J33" s="101">
        <v>277.86392639519659</v>
      </c>
      <c r="K33" s="101">
        <v>273.22228086693968</v>
      </c>
      <c r="L33" s="101">
        <v>230.52020383605389</v>
      </c>
      <c r="M33" s="101">
        <v>219.67189469175784</v>
      </c>
      <c r="N33" s="101">
        <v>134.97295414868958</v>
      </c>
      <c r="O33" s="101">
        <v>88.886589056594204</v>
      </c>
      <c r="P33" s="101">
        <v>126.24971160339673</v>
      </c>
      <c r="Q33" s="101">
        <v>246.4481984183515</v>
      </c>
      <c r="R33" s="101">
        <v>297.80107764411429</v>
      </c>
      <c r="S33" s="101">
        <v>374.01084105023688</v>
      </c>
      <c r="T33" s="101">
        <v>235.60054285193488</v>
      </c>
      <c r="U33" s="101">
        <v>74.075254520923352</v>
      </c>
      <c r="V33" s="101">
        <v>54.340161697056843</v>
      </c>
      <c r="W33" s="101">
        <v>184.38815140079109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202.15664313406086</v>
      </c>
      <c r="C39" s="122">
        <v>198.08643853995582</v>
      </c>
      <c r="D39" s="122">
        <v>192.43348159641741</v>
      </c>
      <c r="E39" s="122">
        <v>196.0316810683326</v>
      </c>
      <c r="F39" s="122">
        <v>194.86661927449776</v>
      </c>
      <c r="G39" s="122">
        <v>183.66512241342417</v>
      </c>
      <c r="H39" s="122">
        <v>162.14771942972513</v>
      </c>
      <c r="I39" s="122">
        <v>164.27118222761416</v>
      </c>
      <c r="J39" s="122">
        <v>151.40897179581219</v>
      </c>
      <c r="K39" s="122">
        <v>147.7910067931162</v>
      </c>
      <c r="L39" s="122">
        <v>144.12114408039679</v>
      </c>
      <c r="M39" s="122">
        <v>148.60753908843515</v>
      </c>
      <c r="N39" s="122">
        <v>143.54659466906654</v>
      </c>
      <c r="O39" s="122">
        <v>140.65202482303053</v>
      </c>
      <c r="P39" s="122">
        <v>140.12369916749995</v>
      </c>
      <c r="Q39" s="122">
        <v>144.58750584612648</v>
      </c>
      <c r="R39" s="122">
        <v>143.78629105239884</v>
      </c>
      <c r="S39" s="122">
        <v>144.18216596041449</v>
      </c>
      <c r="T39" s="122">
        <v>141.59246751094753</v>
      </c>
      <c r="U39" s="122">
        <v>150.39658832261208</v>
      </c>
      <c r="V39" s="122">
        <v>135.77491030979394</v>
      </c>
      <c r="W39" s="122">
        <v>137.10229050194891</v>
      </c>
      <c r="DA39" s="130" t="s">
        <v>2614</v>
      </c>
    </row>
    <row r="40" spans="1:105" ht="12" customHeight="1" x14ac:dyDescent="0.25">
      <c r="A40" s="97" t="s">
        <v>50</v>
      </c>
      <c r="B40" s="98">
        <v>282.71530543560391</v>
      </c>
      <c r="C40" s="98">
        <v>287.31002485709251</v>
      </c>
      <c r="D40" s="98">
        <v>288.06219234424805</v>
      </c>
      <c r="E40" s="98">
        <v>299.54857222388216</v>
      </c>
      <c r="F40" s="98">
        <v>305.77878194131182</v>
      </c>
      <c r="G40" s="98">
        <v>293.42664691887495</v>
      </c>
      <c r="H40" s="98">
        <v>263.54622486448147</v>
      </c>
      <c r="I40" s="98">
        <v>266.36106095029601</v>
      </c>
      <c r="J40" s="98">
        <v>241.2473859125293</v>
      </c>
      <c r="K40" s="98">
        <v>237.63620030051331</v>
      </c>
      <c r="L40" s="98">
        <v>231.53151711668025</v>
      </c>
      <c r="M40" s="98">
        <v>237.38476490101479</v>
      </c>
      <c r="N40" s="98">
        <v>225.54146264914093</v>
      </c>
      <c r="O40" s="98">
        <v>226.59214545344926</v>
      </c>
      <c r="P40" s="98">
        <v>230.24236640271707</v>
      </c>
      <c r="Q40" s="98">
        <v>240.25406354237666</v>
      </c>
      <c r="R40" s="98">
        <v>242.38185702326459</v>
      </c>
      <c r="S40" s="98">
        <v>246.41078472979331</v>
      </c>
      <c r="T40" s="98">
        <v>251.207483075883</v>
      </c>
      <c r="U40" s="98">
        <v>273.01172606024153</v>
      </c>
      <c r="V40" s="98">
        <v>258.31364973372808</v>
      </c>
      <c r="W40" s="98">
        <v>276.45137026648393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2793.31922123401</v>
      </c>
      <c r="C43" s="117">
        <f t="shared" si="14"/>
        <v>2757.6225167828843</v>
      </c>
      <c r="D43" s="117">
        <f t="shared" si="14"/>
        <v>2794.2886615018269</v>
      </c>
      <c r="E43" s="117">
        <f t="shared" si="14"/>
        <v>2820.2980065432848</v>
      </c>
      <c r="F43" s="117">
        <f t="shared" si="14"/>
        <v>2449.0826383381127</v>
      </c>
      <c r="G43" s="117">
        <f t="shared" si="14"/>
        <v>2033.1118749509828</v>
      </c>
      <c r="H43" s="117">
        <f t="shared" si="14"/>
        <v>2274.6750293018576</v>
      </c>
      <c r="I43" s="117">
        <f t="shared" si="14"/>
        <v>2061.3834356106349</v>
      </c>
      <c r="J43" s="117">
        <f t="shared" si="14"/>
        <v>1708.6452962871317</v>
      </c>
      <c r="K43" s="117">
        <f t="shared" si="14"/>
        <v>1847.7869560479439</v>
      </c>
      <c r="L43" s="117">
        <f t="shared" si="14"/>
        <v>1523.8391383954856</v>
      </c>
      <c r="M43" s="117">
        <f t="shared" si="14"/>
        <v>1711.6232536218267</v>
      </c>
      <c r="N43" s="117">
        <f t="shared" si="14"/>
        <v>1645.6687331992641</v>
      </c>
      <c r="O43" s="117">
        <f t="shared" si="14"/>
        <v>1358.2249676796223</v>
      </c>
      <c r="P43" s="117">
        <f t="shared" si="14"/>
        <v>1235.3397643560756</v>
      </c>
      <c r="Q43" s="117">
        <f t="shared" si="14"/>
        <v>1499.4134906748343</v>
      </c>
      <c r="R43" s="117">
        <f t="shared" ref="R43:V43" si="15">R44+R47+R49+R58</f>
        <v>1559.6382700269698</v>
      </c>
      <c r="S43" s="117">
        <f t="shared" si="15"/>
        <v>1645.0864075139125</v>
      </c>
      <c r="T43" s="117">
        <f t="shared" si="15"/>
        <v>1465.3504890829797</v>
      </c>
      <c r="U43" s="117">
        <f t="shared" si="15"/>
        <v>1802.9676391414951</v>
      </c>
      <c r="V43" s="117">
        <f t="shared" si="15"/>
        <v>1850.4869284806175</v>
      </c>
      <c r="W43" s="117">
        <f t="shared" ref="W43" si="16">W44+W47+W49+W58</f>
        <v>1601.2895049134243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2537.2403769661973</v>
      </c>
      <c r="C44" s="122">
        <f t="shared" si="17"/>
        <v>2511.9527969610699</v>
      </c>
      <c r="D44" s="122">
        <f t="shared" si="17"/>
        <v>2549.3082853064939</v>
      </c>
      <c r="E44" s="122">
        <f t="shared" si="17"/>
        <v>2567.6214331651981</v>
      </c>
      <c r="F44" s="122">
        <f t="shared" si="17"/>
        <v>2197.7839706967593</v>
      </c>
      <c r="G44" s="122">
        <f t="shared" si="17"/>
        <v>1790.6491232221326</v>
      </c>
      <c r="H44" s="122">
        <f t="shared" si="17"/>
        <v>2040.7968463196021</v>
      </c>
      <c r="I44" s="122">
        <f t="shared" si="17"/>
        <v>1819.2318801104525</v>
      </c>
      <c r="J44" s="122">
        <f t="shared" si="17"/>
        <v>1484.8308550170448</v>
      </c>
      <c r="K44" s="122">
        <f t="shared" si="17"/>
        <v>1627.745063476872</v>
      </c>
      <c r="L44" s="122">
        <f t="shared" si="17"/>
        <v>1309.2278926415911</v>
      </c>
      <c r="M44" s="122">
        <f t="shared" si="17"/>
        <v>1493.8601291674802</v>
      </c>
      <c r="N44" s="122">
        <f t="shared" si="17"/>
        <v>1434.7591817718019</v>
      </c>
      <c r="O44" s="122">
        <f t="shared" si="17"/>
        <v>1150.6726995301324</v>
      </c>
      <c r="P44" s="122">
        <f t="shared" si="17"/>
        <v>1029.2311273217279</v>
      </c>
      <c r="Q44" s="122">
        <f t="shared" si="17"/>
        <v>1285.2144068919752</v>
      </c>
      <c r="R44" s="122">
        <f t="shared" ref="R44:V44" si="18">SUM(R45:R46)</f>
        <v>1341.3677851008006</v>
      </c>
      <c r="S44" s="122">
        <f t="shared" si="18"/>
        <v>1419.0772850057288</v>
      </c>
      <c r="T44" s="122">
        <f t="shared" si="18"/>
        <v>1230.2113176312646</v>
      </c>
      <c r="U44" s="122">
        <f t="shared" si="18"/>
        <v>1502.9150266099778</v>
      </c>
      <c r="V44" s="122">
        <f t="shared" si="18"/>
        <v>1557.7380826550134</v>
      </c>
      <c r="W44" s="122">
        <f t="shared" ref="W44" si="19">SUM(W45:W46)</f>
        <v>1329.3743795289013</v>
      </c>
      <c r="DA44" s="130" t="s">
        <v>2618</v>
      </c>
    </row>
    <row r="45" spans="1:105" ht="12" customHeight="1" x14ac:dyDescent="0.25">
      <c r="A45" s="97" t="s">
        <v>216</v>
      </c>
      <c r="B45" s="98">
        <v>2537.2403769661973</v>
      </c>
      <c r="C45" s="98">
        <v>2511.9527969610699</v>
      </c>
      <c r="D45" s="98">
        <v>2549.3082853064939</v>
      </c>
      <c r="E45" s="98">
        <v>2567.6214331651981</v>
      </c>
      <c r="F45" s="98">
        <v>2197.7839706967593</v>
      </c>
      <c r="G45" s="98">
        <v>1790.6491232221326</v>
      </c>
      <c r="H45" s="98">
        <v>2040.7968463196021</v>
      </c>
      <c r="I45" s="98">
        <v>1819.2318801104525</v>
      </c>
      <c r="J45" s="98">
        <v>1484.8308550170448</v>
      </c>
      <c r="K45" s="98">
        <v>1627.745063476872</v>
      </c>
      <c r="L45" s="98">
        <v>1309.2278926415911</v>
      </c>
      <c r="M45" s="98">
        <v>1493.8601291674802</v>
      </c>
      <c r="N45" s="98">
        <v>1434.7591817718019</v>
      </c>
      <c r="O45" s="98">
        <v>1150.6726995301324</v>
      </c>
      <c r="P45" s="98">
        <v>1029.2311273217279</v>
      </c>
      <c r="Q45" s="98">
        <v>1285.2144068919752</v>
      </c>
      <c r="R45" s="98">
        <v>1341.3677851008006</v>
      </c>
      <c r="S45" s="98">
        <v>1419.0772850057288</v>
      </c>
      <c r="T45" s="98">
        <v>1230.2113176312646</v>
      </c>
      <c r="U45" s="98">
        <v>1502.9150266099778</v>
      </c>
      <c r="V45" s="98">
        <v>1557.7380826550134</v>
      </c>
      <c r="W45" s="98">
        <v>1329.3743795289013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53.92546243545155</v>
      </c>
      <c r="C49" s="122">
        <v>48.091823507821765</v>
      </c>
      <c r="D49" s="122">
        <v>52.252514005325772</v>
      </c>
      <c r="E49" s="122">
        <v>56.337184593789907</v>
      </c>
      <c r="F49" s="122">
        <v>56.315740000563828</v>
      </c>
      <c r="G49" s="122">
        <v>58.764241116135828</v>
      </c>
      <c r="H49" s="122">
        <v>68.770210135997232</v>
      </c>
      <c r="I49" s="122">
        <v>73.841451333407548</v>
      </c>
      <c r="J49" s="122">
        <v>68.678264976157323</v>
      </c>
      <c r="K49" s="122">
        <v>68.357056220090016</v>
      </c>
      <c r="L49" s="122">
        <v>66.877444470642104</v>
      </c>
      <c r="M49" s="122">
        <v>65.987694633324324</v>
      </c>
      <c r="N49" s="122">
        <v>65.145015251687468</v>
      </c>
      <c r="O49" s="122">
        <v>65.199633342494877</v>
      </c>
      <c r="P49" s="122">
        <v>67.629957064908481</v>
      </c>
      <c r="Q49" s="122">
        <v>73.047937929637968</v>
      </c>
      <c r="R49" s="122">
        <v>78.703468331573262</v>
      </c>
      <c r="S49" s="122">
        <v>86.254382937770089</v>
      </c>
      <c r="T49" s="122">
        <v>96.606400870665709</v>
      </c>
      <c r="U49" s="122">
        <v>151.42732219331478</v>
      </c>
      <c r="V49" s="122">
        <v>156.6141527426997</v>
      </c>
      <c r="W49" s="122">
        <v>132.60932596806492</v>
      </c>
      <c r="DA49" s="130" t="s">
        <v>2623</v>
      </c>
    </row>
    <row r="50" spans="1:105" ht="12" customHeight="1" x14ac:dyDescent="0.25">
      <c r="A50" s="97" t="s">
        <v>138</v>
      </c>
      <c r="B50" s="98">
        <v>1280.540018304594</v>
      </c>
      <c r="C50" s="98">
        <v>1181.4011378359887</v>
      </c>
      <c r="D50" s="98">
        <v>1276.4510481122929</v>
      </c>
      <c r="E50" s="98">
        <v>1386.3621445122137</v>
      </c>
      <c r="F50" s="98">
        <v>1387.2721711674749</v>
      </c>
      <c r="G50" s="98">
        <v>1426.0260334569698</v>
      </c>
      <c r="H50" s="98">
        <v>1603.3796353000077</v>
      </c>
      <c r="I50" s="98">
        <v>1705.9921502688803</v>
      </c>
      <c r="J50" s="98">
        <v>1636.5437938126347</v>
      </c>
      <c r="K50" s="98">
        <v>1626.3177623682261</v>
      </c>
      <c r="L50" s="98">
        <v>1590.2661934156883</v>
      </c>
      <c r="M50" s="98">
        <v>1505.6902081236783</v>
      </c>
      <c r="N50" s="98">
        <v>1401.1516591953239</v>
      </c>
      <c r="O50" s="98">
        <v>1492.8318198892921</v>
      </c>
      <c r="P50" s="98">
        <v>1610.7502295212576</v>
      </c>
      <c r="Q50" s="98">
        <v>1463.3887109386594</v>
      </c>
      <c r="R50" s="98">
        <v>1392.8579888802069</v>
      </c>
      <c r="S50" s="98">
        <v>1366.6681914861572</v>
      </c>
      <c r="T50" s="98">
        <v>1200.8666048940654</v>
      </c>
      <c r="U50" s="98">
        <v>1527.4632237574754</v>
      </c>
      <c r="V50" s="98">
        <v>1458.2428639536988</v>
      </c>
      <c r="W50" s="98">
        <v>1201.5227323887511</v>
      </c>
      <c r="DA50" s="63" t="s">
        <v>2624</v>
      </c>
    </row>
    <row r="51" spans="1:105" ht="12" customHeight="1" x14ac:dyDescent="0.25">
      <c r="A51" s="97" t="s">
        <v>137</v>
      </c>
      <c r="B51" s="98">
        <v>182.59654559710049</v>
      </c>
      <c r="C51" s="98">
        <v>150.62489933811662</v>
      </c>
      <c r="D51" s="98">
        <v>302.3638832926863</v>
      </c>
      <c r="E51" s="98">
        <v>409.7319660614865</v>
      </c>
      <c r="F51" s="98">
        <v>372.2975619282073</v>
      </c>
      <c r="G51" s="98">
        <v>449.8837304374764</v>
      </c>
      <c r="H51" s="98">
        <v>424.07687520015656</v>
      </c>
      <c r="I51" s="98">
        <v>364.49670708877829</v>
      </c>
      <c r="J51" s="98">
        <v>334.25680420809886</v>
      </c>
      <c r="K51" s="98">
        <v>332.03011652630431</v>
      </c>
      <c r="L51" s="98">
        <v>286.05789883287702</v>
      </c>
      <c r="M51" s="98">
        <v>265.23897215651078</v>
      </c>
      <c r="N51" s="98">
        <v>170.77860022413486</v>
      </c>
      <c r="O51" s="98">
        <v>124.98922271553266</v>
      </c>
      <c r="P51" s="98">
        <v>15.096928521214673</v>
      </c>
      <c r="Q51" s="98">
        <v>256.31300755719781</v>
      </c>
      <c r="R51" s="98">
        <v>326.09931016204916</v>
      </c>
      <c r="S51" s="98">
        <v>440.45711858619734</v>
      </c>
      <c r="T51" s="98">
        <v>267.04797037059541</v>
      </c>
      <c r="U51" s="98">
        <v>196.5750676262125</v>
      </c>
      <c r="V51" s="98">
        <v>227.98106271821533</v>
      </c>
      <c r="W51" s="98">
        <v>139.1520787370996</v>
      </c>
      <c r="DA51" s="63" t="s">
        <v>2625</v>
      </c>
    </row>
    <row r="52" spans="1:105" ht="12" customHeight="1" x14ac:dyDescent="0.25">
      <c r="A52" s="100" t="s">
        <v>216</v>
      </c>
      <c r="B52" s="101">
        <v>182.59654559710049</v>
      </c>
      <c r="C52" s="101">
        <v>150.62489933811662</v>
      </c>
      <c r="D52" s="101">
        <v>302.3638832926863</v>
      </c>
      <c r="E52" s="101">
        <v>409.7319660614865</v>
      </c>
      <c r="F52" s="101">
        <v>372.2975619282073</v>
      </c>
      <c r="G52" s="101">
        <v>449.8837304374764</v>
      </c>
      <c r="H52" s="101">
        <v>424.07687520015656</v>
      </c>
      <c r="I52" s="101">
        <v>364.49670708877829</v>
      </c>
      <c r="J52" s="101">
        <v>334.25680420809886</v>
      </c>
      <c r="K52" s="101">
        <v>332.03011652630431</v>
      </c>
      <c r="L52" s="101">
        <v>286.05789883287702</v>
      </c>
      <c r="M52" s="101">
        <v>265.23897215651078</v>
      </c>
      <c r="N52" s="101">
        <v>170.77860022413486</v>
      </c>
      <c r="O52" s="101">
        <v>124.98922271553266</v>
      </c>
      <c r="P52" s="101">
        <v>15.096928521214673</v>
      </c>
      <c r="Q52" s="101">
        <v>256.31300755719781</v>
      </c>
      <c r="R52" s="101">
        <v>326.09931016204916</v>
      </c>
      <c r="S52" s="101">
        <v>440.45711858619734</v>
      </c>
      <c r="T52" s="101">
        <v>267.04797037059541</v>
      </c>
      <c r="U52" s="101">
        <v>196.5750676262125</v>
      </c>
      <c r="V52" s="101">
        <v>227.98106271821533</v>
      </c>
      <c r="W52" s="101">
        <v>139.1520787370996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202.15338183236085</v>
      </c>
      <c r="C58" s="122">
        <v>197.57789631399277</v>
      </c>
      <c r="D58" s="122">
        <v>192.72786219000741</v>
      </c>
      <c r="E58" s="122">
        <v>196.3393887842966</v>
      </c>
      <c r="F58" s="122">
        <v>194.98292764078951</v>
      </c>
      <c r="G58" s="122">
        <v>183.69851061271444</v>
      </c>
      <c r="H58" s="122">
        <v>165.10797284625826</v>
      </c>
      <c r="I58" s="122">
        <v>168.31010416677466</v>
      </c>
      <c r="J58" s="122">
        <v>155.13617629392962</v>
      </c>
      <c r="K58" s="122">
        <v>151.68483635098198</v>
      </c>
      <c r="L58" s="122">
        <v>147.73380128325243</v>
      </c>
      <c r="M58" s="122">
        <v>151.77542982102219</v>
      </c>
      <c r="N58" s="122">
        <v>145.76453617577471</v>
      </c>
      <c r="O58" s="122">
        <v>142.35263480699504</v>
      </c>
      <c r="P58" s="122">
        <v>138.47867996943941</v>
      </c>
      <c r="Q58" s="122">
        <v>141.15114585322115</v>
      </c>
      <c r="R58" s="122">
        <v>139.567016594596</v>
      </c>
      <c r="S58" s="122">
        <v>139.75473957041368</v>
      </c>
      <c r="T58" s="122">
        <v>138.53277058104931</v>
      </c>
      <c r="U58" s="122">
        <v>148.62529033820269</v>
      </c>
      <c r="V58" s="122">
        <v>136.13469308290445</v>
      </c>
      <c r="W58" s="122">
        <v>139.30579941645806</v>
      </c>
      <c r="DA58" s="130" t="s">
        <v>2632</v>
      </c>
    </row>
    <row r="59" spans="1:105" ht="12" customHeight="1" x14ac:dyDescent="0.25">
      <c r="A59" s="97" t="s">
        <v>50</v>
      </c>
      <c r="B59" s="98">
        <v>282.71530543560391</v>
      </c>
      <c r="C59" s="98">
        <v>287.2794065770928</v>
      </c>
      <c r="D59" s="98">
        <v>288.1165147342677</v>
      </c>
      <c r="E59" s="98">
        <v>299.61567661688008</v>
      </c>
      <c r="F59" s="98">
        <v>305.81758355280726</v>
      </c>
      <c r="G59" s="98">
        <v>293.33887954155279</v>
      </c>
      <c r="H59" s="98">
        <v>263.18221588516877</v>
      </c>
      <c r="I59" s="98">
        <v>266.02692592111919</v>
      </c>
      <c r="J59" s="98">
        <v>240.92316658630057</v>
      </c>
      <c r="K59" s="98">
        <v>237.48423740676759</v>
      </c>
      <c r="L59" s="98">
        <v>231.62368391862628</v>
      </c>
      <c r="M59" s="98">
        <v>237.60265190045854</v>
      </c>
      <c r="N59" s="98">
        <v>225.75986008755532</v>
      </c>
      <c r="O59" s="98">
        <v>226.75801514388885</v>
      </c>
      <c r="P59" s="98">
        <v>230.31061293895027</v>
      </c>
      <c r="Q59" s="98">
        <v>240.26205666327189</v>
      </c>
      <c r="R59" s="98">
        <v>242.33517596686823</v>
      </c>
      <c r="S59" s="98">
        <v>246.29996505869704</v>
      </c>
      <c r="T59" s="98">
        <v>251.2601052766114</v>
      </c>
      <c r="U59" s="98">
        <v>273.52778804427356</v>
      </c>
      <c r="V59" s="98">
        <v>259.19944980375743</v>
      </c>
      <c r="W59" s="98">
        <v>277.55749266627868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2636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2641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2650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276.03730837845239</v>
      </c>
      <c r="C81" s="117">
        <f t="shared" si="28"/>
        <v>265.49424893446917</v>
      </c>
      <c r="D81" s="117">
        <f t="shared" si="28"/>
        <v>256.44859312266715</v>
      </c>
      <c r="E81" s="117">
        <f t="shared" si="28"/>
        <v>256.54744424215676</v>
      </c>
      <c r="F81" s="117">
        <f t="shared" si="28"/>
        <v>247.66822595366199</v>
      </c>
      <c r="G81" s="117">
        <f t="shared" si="28"/>
        <v>238.88480916710239</v>
      </c>
      <c r="H81" s="117">
        <f t="shared" si="28"/>
        <v>231.36622109447723</v>
      </c>
      <c r="I81" s="117">
        <f t="shared" si="28"/>
        <v>229.73546990659327</v>
      </c>
      <c r="J81" s="117">
        <f t="shared" si="28"/>
        <v>211.73840367065881</v>
      </c>
      <c r="K81" s="117">
        <f t="shared" si="28"/>
        <v>203.89052492655958</v>
      </c>
      <c r="L81" s="117">
        <f t="shared" si="28"/>
        <v>197.91549809989024</v>
      </c>
      <c r="M81" s="117">
        <f t="shared" si="28"/>
        <v>198.89972627835647</v>
      </c>
      <c r="N81" s="117">
        <f t="shared" si="28"/>
        <v>189.85918050353268</v>
      </c>
      <c r="O81" s="117">
        <f t="shared" si="28"/>
        <v>181.3273497546767</v>
      </c>
      <c r="P81" s="117">
        <f t="shared" si="28"/>
        <v>171.97264084534083</v>
      </c>
      <c r="Q81" s="117">
        <f t="shared" si="28"/>
        <v>176.5542345188648</v>
      </c>
      <c r="R81" s="117">
        <f t="shared" ref="R81:V81" si="29">R82+R85+R87+R100</f>
        <v>174.05388091618747</v>
      </c>
      <c r="S81" s="117">
        <f t="shared" si="29"/>
        <v>172.86070021152079</v>
      </c>
      <c r="T81" s="117">
        <f t="shared" si="29"/>
        <v>169.78406566659081</v>
      </c>
      <c r="U81" s="117">
        <f t="shared" si="29"/>
        <v>179.26682484733735</v>
      </c>
      <c r="V81" s="117">
        <f t="shared" si="29"/>
        <v>166.6616387195925</v>
      </c>
      <c r="W81" s="117">
        <f t="shared" ref="W81" si="30">W82+W85+W87+W100</f>
        <v>175.77105581057063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73.888870236350584</v>
      </c>
      <c r="C87" s="122">
        <v>69.283179797131297</v>
      </c>
      <c r="D87" s="122">
        <v>66.660766191714274</v>
      </c>
      <c r="E87" s="122">
        <v>63.45648847902757</v>
      </c>
      <c r="F87" s="122">
        <v>56.653052789741409</v>
      </c>
      <c r="G87" s="122">
        <v>57.068210548358721</v>
      </c>
      <c r="H87" s="122">
        <v>64.292518392387493</v>
      </c>
      <c r="I87" s="122">
        <v>56.996501467769761</v>
      </c>
      <c r="J87" s="122">
        <v>53.137883546022636</v>
      </c>
      <c r="K87" s="122">
        <v>51.27810674379522</v>
      </c>
      <c r="L87" s="122">
        <v>49.418102546798686</v>
      </c>
      <c r="M87" s="122">
        <v>46.556496537574453</v>
      </c>
      <c r="N87" s="122">
        <v>43.543455246913126</v>
      </c>
      <c r="O87" s="122">
        <v>39.787120655649034</v>
      </c>
      <c r="P87" s="122">
        <v>36.454327974908779</v>
      </c>
      <c r="Q87" s="122">
        <v>39.9375968002091</v>
      </c>
      <c r="R87" s="122">
        <v>38.728450692021973</v>
      </c>
      <c r="S87" s="122">
        <v>37.020014881185787</v>
      </c>
      <c r="T87" s="122">
        <v>34.150980424618119</v>
      </c>
      <c r="U87" s="122">
        <v>31.869673212605761</v>
      </c>
      <c r="V87" s="122">
        <v>29.628909502452171</v>
      </c>
      <c r="W87" s="122">
        <v>35.094554431169989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1063.4794914603333</v>
      </c>
      <c r="C92" s="101">
        <v>1032.5985073565046</v>
      </c>
      <c r="D92" s="101">
        <v>1096.7123139591954</v>
      </c>
      <c r="E92" s="101">
        <v>1150.6542747850235</v>
      </c>
      <c r="F92" s="101">
        <v>1169.7055862991128</v>
      </c>
      <c r="G92" s="101">
        <v>1265.5187134096518</v>
      </c>
      <c r="H92" s="101">
        <v>1269.5162940066491</v>
      </c>
      <c r="I92" s="101">
        <v>1309.749148765658</v>
      </c>
      <c r="J92" s="101">
        <v>1349.7172237106145</v>
      </c>
      <c r="K92" s="101">
        <v>1349.1626433062529</v>
      </c>
      <c r="L92" s="101">
        <v>1313.0690968606159</v>
      </c>
      <c r="M92" s="101">
        <v>1256.9807011740115</v>
      </c>
      <c r="N92" s="101">
        <v>1167.5767937561436</v>
      </c>
      <c r="O92" s="101">
        <v>1215.4987728404149</v>
      </c>
      <c r="P92" s="101">
        <v>1410.2845543328526</v>
      </c>
      <c r="Q92" s="101">
        <v>1116.8243909567295</v>
      </c>
      <c r="R92" s="101">
        <v>1079.9512518041186</v>
      </c>
      <c r="S92" s="101">
        <v>1062.7315508640986</v>
      </c>
      <c r="T92" s="101">
        <v>1030.7103086459751</v>
      </c>
      <c r="U92" s="101">
        <v>977.80427533906902</v>
      </c>
      <c r="V92" s="101">
        <v>902.43640307660405</v>
      </c>
      <c r="W92" s="101">
        <v>1128.5805649435561</v>
      </c>
      <c r="DA92" s="131" t="s">
        <v>2664</v>
      </c>
    </row>
    <row r="93" spans="1:105" ht="12" customHeight="1" x14ac:dyDescent="0.25">
      <c r="A93" s="107" t="s">
        <v>123</v>
      </c>
      <c r="B93" s="104">
        <v>146.91393733108276</v>
      </c>
      <c r="C93" s="104">
        <v>138.4084300515083</v>
      </c>
      <c r="D93" s="104">
        <v>259.47106770022066</v>
      </c>
      <c r="E93" s="104">
        <v>332.26183522856945</v>
      </c>
      <c r="F93" s="104">
        <v>297.11609175492447</v>
      </c>
      <c r="G93" s="104">
        <v>372.40973890753452</v>
      </c>
      <c r="H93" s="104">
        <v>322.45659908599185</v>
      </c>
      <c r="I93" s="104">
        <v>263.31702492630359</v>
      </c>
      <c r="J93" s="104">
        <v>273.53138384884454</v>
      </c>
      <c r="K93" s="104">
        <v>272.61739410272213</v>
      </c>
      <c r="L93" s="104">
        <v>231.48262299231166</v>
      </c>
      <c r="M93" s="104">
        <v>220.77481932860496</v>
      </c>
      <c r="N93" s="104">
        <v>136.18473386443404</v>
      </c>
      <c r="O93" s="104">
        <v>88.504239579847678</v>
      </c>
      <c r="P93" s="104">
        <v>124.05421404880691</v>
      </c>
      <c r="Q93" s="104">
        <v>241.55733343431129</v>
      </c>
      <c r="R93" s="104">
        <v>292.91890853598215</v>
      </c>
      <c r="S93" s="104">
        <v>369.06714899145538</v>
      </c>
      <c r="T93" s="104">
        <v>233.13744862976486</v>
      </c>
      <c r="U93" s="104">
        <v>73.663939663338766</v>
      </c>
      <c r="V93" s="104">
        <v>54.632417509484164</v>
      </c>
      <c r="W93" s="104">
        <v>186.17537681529913</v>
      </c>
      <c r="DA93" s="132" t="s">
        <v>2665</v>
      </c>
    </row>
    <row r="94" spans="1:105" ht="12" customHeight="1" x14ac:dyDescent="0.25">
      <c r="A94" s="108" t="s">
        <v>50</v>
      </c>
      <c r="B94" s="98">
        <v>146.91393733108276</v>
      </c>
      <c r="C94" s="98">
        <v>138.4084300515083</v>
      </c>
      <c r="D94" s="98">
        <v>259.47106770022066</v>
      </c>
      <c r="E94" s="98">
        <v>332.26183522856945</v>
      </c>
      <c r="F94" s="98">
        <v>297.11609175492447</v>
      </c>
      <c r="G94" s="98">
        <v>372.40973890753452</v>
      </c>
      <c r="H94" s="98">
        <v>322.45659908599185</v>
      </c>
      <c r="I94" s="98">
        <v>263.31702492630359</v>
      </c>
      <c r="J94" s="98">
        <v>273.53138384884454</v>
      </c>
      <c r="K94" s="98">
        <v>272.61739410272213</v>
      </c>
      <c r="L94" s="98">
        <v>231.48262299231166</v>
      </c>
      <c r="M94" s="98">
        <v>220.77481932860496</v>
      </c>
      <c r="N94" s="98">
        <v>136.18473386443404</v>
      </c>
      <c r="O94" s="98">
        <v>88.504239579847678</v>
      </c>
      <c r="P94" s="98">
        <v>124.05421404880691</v>
      </c>
      <c r="Q94" s="98">
        <v>241.55733343431129</v>
      </c>
      <c r="R94" s="98">
        <v>292.91890853598215</v>
      </c>
      <c r="S94" s="98">
        <v>369.06714899145538</v>
      </c>
      <c r="T94" s="98">
        <v>233.13744862976486</v>
      </c>
      <c r="U94" s="98">
        <v>73.663939663338766</v>
      </c>
      <c r="V94" s="98">
        <v>54.632417509484164</v>
      </c>
      <c r="W94" s="98">
        <v>186.17537681529913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202.14843814210184</v>
      </c>
      <c r="C100" s="122">
        <v>196.21106913733786</v>
      </c>
      <c r="D100" s="122">
        <v>189.78782693095286</v>
      </c>
      <c r="E100" s="122">
        <v>193.09095576312916</v>
      </c>
      <c r="F100" s="122">
        <v>191.01517316392057</v>
      </c>
      <c r="G100" s="122">
        <v>181.81659861874368</v>
      </c>
      <c r="H100" s="122">
        <v>167.07370270208972</v>
      </c>
      <c r="I100" s="122">
        <v>172.73896843882349</v>
      </c>
      <c r="J100" s="122">
        <v>158.60052012463618</v>
      </c>
      <c r="K100" s="122">
        <v>152.61241818276434</v>
      </c>
      <c r="L100" s="122">
        <v>148.49739555309156</v>
      </c>
      <c r="M100" s="122">
        <v>152.34322974078202</v>
      </c>
      <c r="N100" s="122">
        <v>146.31572525661957</v>
      </c>
      <c r="O100" s="122">
        <v>141.54022909902767</v>
      </c>
      <c r="P100" s="122">
        <v>135.51831287043206</v>
      </c>
      <c r="Q100" s="122">
        <v>136.61663771865571</v>
      </c>
      <c r="R100" s="122">
        <v>135.3254302241655</v>
      </c>
      <c r="S100" s="122">
        <v>135.84068533033502</v>
      </c>
      <c r="T100" s="122">
        <v>135.63308524197268</v>
      </c>
      <c r="U100" s="122">
        <v>147.39715163473159</v>
      </c>
      <c r="V100" s="122">
        <v>137.03272921714034</v>
      </c>
      <c r="W100" s="122">
        <v>140.67650137940063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282.71530543560391</v>
      </c>
      <c r="C102" s="98">
        <v>287.19776547663906</v>
      </c>
      <c r="D102" s="98">
        <v>287.84021233209904</v>
      </c>
      <c r="E102" s="98">
        <v>299.14626658377716</v>
      </c>
      <c r="F102" s="98">
        <v>305.1371709740589</v>
      </c>
      <c r="G102" s="98">
        <v>292.65948331491143</v>
      </c>
      <c r="H102" s="98">
        <v>262.76828932078865</v>
      </c>
      <c r="I102" s="98">
        <v>265.61830637742963</v>
      </c>
      <c r="J102" s="98">
        <v>240.53444897725842</v>
      </c>
      <c r="K102" s="98">
        <v>237.18283764505435</v>
      </c>
      <c r="L102" s="98">
        <v>231.4875887380033</v>
      </c>
      <c r="M102" s="98">
        <v>237.55468272969765</v>
      </c>
      <c r="N102" s="98">
        <v>225.76525135415665</v>
      </c>
      <c r="O102" s="98">
        <v>226.78726692963761</v>
      </c>
      <c r="P102" s="98">
        <v>230.32166567357177</v>
      </c>
      <c r="Q102" s="98">
        <v>240.23596229433332</v>
      </c>
      <c r="R102" s="98">
        <v>242.19779412635913</v>
      </c>
      <c r="S102" s="98">
        <v>245.99017414589616</v>
      </c>
      <c r="T102" s="98">
        <v>250.88061912342786</v>
      </c>
      <c r="U102" s="98">
        <v>273.46057471276316</v>
      </c>
      <c r="V102" s="98">
        <v>259.60610070382842</v>
      </c>
      <c r="W102" s="98">
        <v>278.21142470122913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276.60405533462898</v>
      </c>
      <c r="C143" s="117">
        <f t="shared" si="49"/>
        <v>265.92025874654587</v>
      </c>
      <c r="D143" s="117">
        <f t="shared" si="49"/>
        <v>249.22669484791601</v>
      </c>
      <c r="E143" s="117">
        <f t="shared" si="49"/>
        <v>248.13517153136317</v>
      </c>
      <c r="F143" s="117">
        <f t="shared" si="49"/>
        <v>241.90906894622356</v>
      </c>
      <c r="G143" s="117">
        <f t="shared" si="49"/>
        <v>234.15397004199033</v>
      </c>
      <c r="H143" s="117">
        <f t="shared" si="49"/>
        <v>232.04036329568098</v>
      </c>
      <c r="I143" s="117">
        <f t="shared" si="49"/>
        <v>229.40042161793755</v>
      </c>
      <c r="J143" s="117">
        <f t="shared" si="49"/>
        <v>209.60441923583699</v>
      </c>
      <c r="K143" s="117">
        <f t="shared" si="49"/>
        <v>195.40759403886918</v>
      </c>
      <c r="L143" s="117">
        <f t="shared" si="49"/>
        <v>188.67493650393743</v>
      </c>
      <c r="M143" s="117">
        <f t="shared" si="49"/>
        <v>192.34336690646037</v>
      </c>
      <c r="N143" s="117">
        <f t="shared" si="49"/>
        <v>187.069619476074</v>
      </c>
      <c r="O143" s="117">
        <f t="shared" si="49"/>
        <v>181.02023576886876</v>
      </c>
      <c r="P143" s="117">
        <f t="shared" si="49"/>
        <v>179.03803642076383</v>
      </c>
      <c r="Q143" s="117">
        <f t="shared" si="49"/>
        <v>181.89224546143438</v>
      </c>
      <c r="R143" s="117">
        <f t="shared" ref="R143:V143" si="50">R144+R146+R148+R157</f>
        <v>178.36448951086695</v>
      </c>
      <c r="S143" s="117">
        <f t="shared" si="50"/>
        <v>171.17260576437553</v>
      </c>
      <c r="T143" s="117">
        <f t="shared" si="50"/>
        <v>159.46714443165988</v>
      </c>
      <c r="U143" s="117">
        <f t="shared" si="50"/>
        <v>172.84657366372045</v>
      </c>
      <c r="V143" s="117">
        <f t="shared" si="50"/>
        <v>161.54128080053874</v>
      </c>
      <c r="W143" s="117">
        <f t="shared" ref="W143" si="51">W144+W146+W148+W157</f>
        <v>173.6902557191346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74.105549365182526</v>
      </c>
      <c r="C148" s="122">
        <v>71.511436050787367</v>
      </c>
      <c r="D148" s="122">
        <v>64.115054334711999</v>
      </c>
      <c r="E148" s="122">
        <v>59.194768908783949</v>
      </c>
      <c r="F148" s="122">
        <v>53.236764753905035</v>
      </c>
      <c r="G148" s="122">
        <v>53.43131513632494</v>
      </c>
      <c r="H148" s="122">
        <v>64.48116753995339</v>
      </c>
      <c r="I148" s="122">
        <v>55.77123393659793</v>
      </c>
      <c r="J148" s="122">
        <v>50.340626263730584</v>
      </c>
      <c r="K148" s="122">
        <v>45.835257444644661</v>
      </c>
      <c r="L148" s="122">
        <v>44.300638810133897</v>
      </c>
      <c r="M148" s="122">
        <v>43.219469143295157</v>
      </c>
      <c r="N148" s="122">
        <v>42.21371526185461</v>
      </c>
      <c r="O148" s="122">
        <v>39.8542493031117</v>
      </c>
      <c r="P148" s="122">
        <v>41.024325374734318</v>
      </c>
      <c r="Q148" s="122">
        <v>40.531519667016035</v>
      </c>
      <c r="R148" s="122">
        <v>38.880597497873957</v>
      </c>
      <c r="S148" s="122">
        <v>34.220070185911212</v>
      </c>
      <c r="T148" s="122">
        <v>28.635209020383705</v>
      </c>
      <c r="U148" s="122">
        <v>28.266990771155168</v>
      </c>
      <c r="V148" s="122">
        <v>26.317094212181534</v>
      </c>
      <c r="W148" s="122">
        <v>32.073941103723278</v>
      </c>
      <c r="DA148" s="130" t="s">
        <v>2717</v>
      </c>
    </row>
    <row r="149" spans="1:105" ht="12" customHeight="1" x14ac:dyDescent="0.25">
      <c r="A149" s="97" t="s">
        <v>124</v>
      </c>
      <c r="B149" s="98">
        <v>1063.4794914603333</v>
      </c>
      <c r="C149" s="98">
        <v>1030.5617026088094</v>
      </c>
      <c r="D149" s="98">
        <v>1092.3731553795399</v>
      </c>
      <c r="E149" s="98">
        <v>1145.894194774078</v>
      </c>
      <c r="F149" s="98">
        <v>1167.4061985320604</v>
      </c>
      <c r="G149" s="98">
        <v>1262.5056462211637</v>
      </c>
      <c r="H149" s="98">
        <v>1267.9140324423886</v>
      </c>
      <c r="I149" s="98">
        <v>1308.6166786974459</v>
      </c>
      <c r="J149" s="98">
        <v>1346.793760362058</v>
      </c>
      <c r="K149" s="98">
        <v>1341.0303292933384</v>
      </c>
      <c r="L149" s="98">
        <v>1294.5245763593355</v>
      </c>
      <c r="M149" s="98">
        <v>1233.7234956557622</v>
      </c>
      <c r="N149" s="98">
        <v>1141.7845812846297</v>
      </c>
      <c r="O149" s="98">
        <v>1194.8118649150276</v>
      </c>
      <c r="P149" s="98">
        <v>1395.6376280915279</v>
      </c>
      <c r="Q149" s="98">
        <v>1162.2226702139585</v>
      </c>
      <c r="R149" s="98">
        <v>1111.8709321251051</v>
      </c>
      <c r="S149" s="98">
        <v>1048.1517691757181</v>
      </c>
      <c r="T149" s="98">
        <v>975.49279724166399</v>
      </c>
      <c r="U149" s="98">
        <v>924.79796328685904</v>
      </c>
      <c r="V149" s="98">
        <v>862.34090077737392</v>
      </c>
      <c r="W149" s="98">
        <v>1089.7877352304893</v>
      </c>
      <c r="DA149" s="63" t="s">
        <v>2718</v>
      </c>
    </row>
    <row r="150" spans="1:105" ht="12" customHeight="1" x14ac:dyDescent="0.25">
      <c r="A150" s="97" t="s">
        <v>123</v>
      </c>
      <c r="B150" s="98">
        <v>146.91393733108274</v>
      </c>
      <c r="C150" s="98">
        <v>139.79064280736128</v>
      </c>
      <c r="D150" s="98">
        <v>262.56171112709785</v>
      </c>
      <c r="E150" s="98">
        <v>336.88831044500091</v>
      </c>
      <c r="F150" s="98">
        <v>0</v>
      </c>
      <c r="G150" s="98">
        <v>0</v>
      </c>
      <c r="H150" s="98">
        <v>318.34244758730625</v>
      </c>
      <c r="I150" s="98">
        <v>262.22765259219909</v>
      </c>
      <c r="J150" s="98">
        <v>272.34544783212749</v>
      </c>
      <c r="K150" s="98">
        <v>271.16602486798899</v>
      </c>
      <c r="L150" s="98">
        <v>228.81378038984596</v>
      </c>
      <c r="M150" s="98">
        <v>217.48917473529022</v>
      </c>
      <c r="N150" s="98">
        <v>133.39159330779634</v>
      </c>
      <c r="O150" s="98">
        <v>88.085791899548084</v>
      </c>
      <c r="P150" s="98">
        <v>124.48524242777087</v>
      </c>
      <c r="Q150" s="98">
        <v>243.2758036899663</v>
      </c>
      <c r="R150" s="98">
        <v>294.70294477698201</v>
      </c>
      <c r="S150" s="98">
        <v>371.74282300871937</v>
      </c>
      <c r="T150" s="98">
        <v>233.89897531099058</v>
      </c>
      <c r="U150" s="98">
        <v>71.589818385008215</v>
      </c>
      <c r="V150" s="98">
        <v>49.612154039437485</v>
      </c>
      <c r="W150" s="98">
        <v>180.69035892240373</v>
      </c>
      <c r="DA150" s="63" t="s">
        <v>2719</v>
      </c>
    </row>
    <row r="151" spans="1:105" ht="12" customHeight="1" x14ac:dyDescent="0.25">
      <c r="A151" s="100" t="s">
        <v>50</v>
      </c>
      <c r="B151" s="101">
        <v>146.91393733108274</v>
      </c>
      <c r="C151" s="101">
        <v>139.79064280736128</v>
      </c>
      <c r="D151" s="101">
        <v>262.56171112709785</v>
      </c>
      <c r="E151" s="101">
        <v>336.88831044500091</v>
      </c>
      <c r="F151" s="101">
        <v>0</v>
      </c>
      <c r="G151" s="101">
        <v>0</v>
      </c>
      <c r="H151" s="101">
        <v>318.34244758730625</v>
      </c>
      <c r="I151" s="101">
        <v>262.22765259219909</v>
      </c>
      <c r="J151" s="101">
        <v>272.34544783212749</v>
      </c>
      <c r="K151" s="101">
        <v>271.16602486798899</v>
      </c>
      <c r="L151" s="101">
        <v>228.81378038984596</v>
      </c>
      <c r="M151" s="101">
        <v>217.48917473529022</v>
      </c>
      <c r="N151" s="101">
        <v>133.39159330779634</v>
      </c>
      <c r="O151" s="101">
        <v>88.085791899548084</v>
      </c>
      <c r="P151" s="101">
        <v>124.48524242777087</v>
      </c>
      <c r="Q151" s="101">
        <v>243.2758036899663</v>
      </c>
      <c r="R151" s="101">
        <v>294.70294477698201</v>
      </c>
      <c r="S151" s="101">
        <v>371.74282300871937</v>
      </c>
      <c r="T151" s="101">
        <v>233.89897531099058</v>
      </c>
      <c r="U151" s="101">
        <v>71.589818385008215</v>
      </c>
      <c r="V151" s="101">
        <v>49.612154039437485</v>
      </c>
      <c r="W151" s="101">
        <v>180.69035892240373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202.49850596944646</v>
      </c>
      <c r="C157" s="122">
        <v>194.40882269575852</v>
      </c>
      <c r="D157" s="122">
        <v>185.11164051320401</v>
      </c>
      <c r="E157" s="122">
        <v>188.94040262257923</v>
      </c>
      <c r="F157" s="122">
        <v>188.67230419231853</v>
      </c>
      <c r="G157" s="122">
        <v>180.72265490566539</v>
      </c>
      <c r="H157" s="122">
        <v>167.55919575572759</v>
      </c>
      <c r="I157" s="122">
        <v>173.62918768133963</v>
      </c>
      <c r="J157" s="122">
        <v>159.26379297210642</v>
      </c>
      <c r="K157" s="122">
        <v>149.57233659422451</v>
      </c>
      <c r="L157" s="122">
        <v>144.37429769380353</v>
      </c>
      <c r="M157" s="122">
        <v>149.12389776316522</v>
      </c>
      <c r="N157" s="122">
        <v>144.85590421421938</v>
      </c>
      <c r="O157" s="122">
        <v>141.16598646575704</v>
      </c>
      <c r="P157" s="122">
        <v>138.01371104602953</v>
      </c>
      <c r="Q157" s="122">
        <v>141.36072579441836</v>
      </c>
      <c r="R157" s="122">
        <v>139.48389201299298</v>
      </c>
      <c r="S157" s="122">
        <v>136.95253557846431</v>
      </c>
      <c r="T157" s="122">
        <v>130.83193541127616</v>
      </c>
      <c r="U157" s="122">
        <v>144.57958289256527</v>
      </c>
      <c r="V157" s="122">
        <v>135.22418658835721</v>
      </c>
      <c r="W157" s="122">
        <v>141.61631461541131</v>
      </c>
      <c r="DA157" s="130" t="s">
        <v>2726</v>
      </c>
    </row>
    <row r="158" spans="1:105" ht="12" customHeight="1" x14ac:dyDescent="0.25">
      <c r="A158" s="97" t="s">
        <v>50</v>
      </c>
      <c r="B158" s="98">
        <v>282.71530543560402</v>
      </c>
      <c r="C158" s="98">
        <v>287.1130298145693</v>
      </c>
      <c r="D158" s="98">
        <v>287.4101786915536</v>
      </c>
      <c r="E158" s="98">
        <v>298.66666128848703</v>
      </c>
      <c r="F158" s="98">
        <v>304.85472308969361</v>
      </c>
      <c r="G158" s="98">
        <v>292.48069590408079</v>
      </c>
      <c r="H158" s="98">
        <v>262.66613722422096</v>
      </c>
      <c r="I158" s="98">
        <v>265.5420744605434</v>
      </c>
      <c r="J158" s="98">
        <v>240.41570444940984</v>
      </c>
      <c r="K158" s="98">
        <v>236.98111432759322</v>
      </c>
      <c r="L158" s="98">
        <v>231.08086833906461</v>
      </c>
      <c r="M158" s="98">
        <v>237.13781137611863</v>
      </c>
      <c r="N158" s="98">
        <v>225.44805281224308</v>
      </c>
      <c r="O158" s="98">
        <v>226.58199165599484</v>
      </c>
      <c r="P158" s="98">
        <v>230.2051202471412</v>
      </c>
      <c r="Q158" s="98">
        <v>240.20659899668138</v>
      </c>
      <c r="R158" s="98">
        <v>242.13591372373796</v>
      </c>
      <c r="S158" s="98">
        <v>245.19937867944142</v>
      </c>
      <c r="T158" s="98">
        <v>248.753142147814</v>
      </c>
      <c r="U158" s="98">
        <v>270.82054368604923</v>
      </c>
      <c r="V158" s="98">
        <v>257.48661938728731</v>
      </c>
      <c r="W158" s="98">
        <v>276.89333196552678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276.70798931574626</v>
      </c>
      <c r="C161" s="117">
        <f t="shared" si="54"/>
        <v>261.7208006443293</v>
      </c>
      <c r="D161" s="117">
        <f t="shared" si="54"/>
        <v>248.57248475559734</v>
      </c>
      <c r="E161" s="117">
        <f t="shared" si="54"/>
        <v>249.40235366724409</v>
      </c>
      <c r="F161" s="117">
        <f t="shared" si="54"/>
        <v>244.58312794668578</v>
      </c>
      <c r="G161" s="117">
        <f t="shared" si="54"/>
        <v>237.67281070787988</v>
      </c>
      <c r="H161" s="117">
        <f t="shared" si="54"/>
        <v>226.82088125242348</v>
      </c>
      <c r="I161" s="117">
        <f t="shared" si="54"/>
        <v>229.60164403064144</v>
      </c>
      <c r="J161" s="117">
        <f t="shared" si="54"/>
        <v>215.39284830942756</v>
      </c>
      <c r="K161" s="117">
        <f t="shared" si="54"/>
        <v>208.8623597291361</v>
      </c>
      <c r="L161" s="117">
        <f t="shared" si="54"/>
        <v>203.41998964255893</v>
      </c>
      <c r="M161" s="117">
        <f t="shared" si="54"/>
        <v>203.48221338711681</v>
      </c>
      <c r="N161" s="117">
        <f t="shared" si="54"/>
        <v>192.66282526757448</v>
      </c>
      <c r="O161" s="117">
        <f t="shared" si="54"/>
        <v>181.85822105389013</v>
      </c>
      <c r="P161" s="117">
        <f t="shared" si="54"/>
        <v>168.64064051696153</v>
      </c>
      <c r="Q161" s="117">
        <f t="shared" si="54"/>
        <v>173.79311624594942</v>
      </c>
      <c r="R161" s="117">
        <f t="shared" ref="R161:V161" si="55">R162+R164+R166+R175</f>
        <v>172.16804037756611</v>
      </c>
      <c r="S161" s="117">
        <f t="shared" si="55"/>
        <v>171.47036771392936</v>
      </c>
      <c r="T161" s="117">
        <f t="shared" si="55"/>
        <v>166.2459332006303</v>
      </c>
      <c r="U161" s="117">
        <f t="shared" si="55"/>
        <v>177.368974490612</v>
      </c>
      <c r="V161" s="117">
        <f t="shared" si="55"/>
        <v>163.37894223854278</v>
      </c>
      <c r="W161" s="117">
        <f t="shared" ref="W161" si="56">W162+W164+W166+W175</f>
        <v>173.06503344587696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74.56428902158234</v>
      </c>
      <c r="C166" s="122">
        <v>68.971493474816668</v>
      </c>
      <c r="D166" s="122">
        <v>63.707796593601152</v>
      </c>
      <c r="E166" s="122">
        <v>60.345835858100571</v>
      </c>
      <c r="F166" s="122">
        <v>55.74065415936559</v>
      </c>
      <c r="G166" s="122">
        <v>57.339065511951809</v>
      </c>
      <c r="H166" s="122">
        <v>62.168171032863526</v>
      </c>
      <c r="I166" s="122">
        <v>61.727887452767334</v>
      </c>
      <c r="J166" s="122">
        <v>61.276207393476064</v>
      </c>
      <c r="K166" s="122">
        <v>58.653892182294975</v>
      </c>
      <c r="L166" s="122">
        <v>56.630185190138626</v>
      </c>
      <c r="M166" s="122">
        <v>52.511066503233131</v>
      </c>
      <c r="N166" s="122">
        <v>47.551210930553296</v>
      </c>
      <c r="O166" s="122">
        <v>41.639008066914016</v>
      </c>
      <c r="P166" s="122">
        <v>35.591254888150544</v>
      </c>
      <c r="Q166" s="122">
        <v>37.902699443330476</v>
      </c>
      <c r="R166" s="122">
        <v>36.958472901833019</v>
      </c>
      <c r="S166" s="122">
        <v>35.677123343080709</v>
      </c>
      <c r="T166" s="122">
        <v>31.821138618417297</v>
      </c>
      <c r="U166" s="122">
        <v>30.22444838643311</v>
      </c>
      <c r="V166" s="122">
        <v>27.794983832414815</v>
      </c>
      <c r="W166" s="122">
        <v>33.484410239966543</v>
      </c>
      <c r="DA166" s="130" t="s">
        <v>2734</v>
      </c>
    </row>
    <row r="167" spans="1:105" ht="12" customHeight="1" x14ac:dyDescent="0.25">
      <c r="A167" s="97" t="s">
        <v>124</v>
      </c>
      <c r="B167" s="98">
        <v>1063.4794914603333</v>
      </c>
      <c r="C167" s="98">
        <v>1030.0651209218365</v>
      </c>
      <c r="D167" s="98">
        <v>1091.8768569708045</v>
      </c>
      <c r="E167" s="98">
        <v>1145.4279110990228</v>
      </c>
      <c r="F167" s="98">
        <v>1166.6552380174346</v>
      </c>
      <c r="G167" s="98">
        <v>1266.2287283099736</v>
      </c>
      <c r="H167" s="98">
        <v>1274.1553674895172</v>
      </c>
      <c r="I167" s="98">
        <v>1318.7185745023835</v>
      </c>
      <c r="J167" s="98">
        <v>1363.8849559833593</v>
      </c>
      <c r="K167" s="98">
        <v>1362.5699269073252</v>
      </c>
      <c r="L167" s="98">
        <v>1325.4753772662377</v>
      </c>
      <c r="M167" s="98">
        <v>1265.4558124677221</v>
      </c>
      <c r="N167" s="98">
        <v>1175.4784693824756</v>
      </c>
      <c r="O167" s="98">
        <v>1218.5201644381816</v>
      </c>
      <c r="P167" s="98">
        <v>1410.8933665786687</v>
      </c>
      <c r="Q167" s="98">
        <v>1138.1851959356359</v>
      </c>
      <c r="R167" s="98">
        <v>1098.8451198526341</v>
      </c>
      <c r="S167" s="98">
        <v>1073.8806717269424</v>
      </c>
      <c r="T167" s="98">
        <v>1026.9724051364387</v>
      </c>
      <c r="U167" s="98">
        <v>952.85649225437885</v>
      </c>
      <c r="V167" s="98">
        <v>873.63873340913153</v>
      </c>
      <c r="W167" s="98">
        <v>1096.6761570233989</v>
      </c>
      <c r="DA167" s="63" t="s">
        <v>2735</v>
      </c>
    </row>
    <row r="168" spans="1:105" ht="12" customHeight="1" x14ac:dyDescent="0.25">
      <c r="A168" s="97" t="s">
        <v>123</v>
      </c>
      <c r="B168" s="98">
        <v>146.91393733108274</v>
      </c>
      <c r="C168" s="98">
        <v>137.80911383356914</v>
      </c>
      <c r="D168" s="98">
        <v>258.4263712474168</v>
      </c>
      <c r="E168" s="98">
        <v>330.76602373263484</v>
      </c>
      <c r="F168" s="98">
        <v>295.79714873827845</v>
      </c>
      <c r="G168" s="98">
        <v>371.07817789145042</v>
      </c>
      <c r="H168" s="98">
        <v>324.25889083277082</v>
      </c>
      <c r="I168" s="98">
        <v>266.13451639231062</v>
      </c>
      <c r="J168" s="98">
        <v>276.65391508996038</v>
      </c>
      <c r="K168" s="98">
        <v>274.70098252860123</v>
      </c>
      <c r="L168" s="98">
        <v>233.12940944607553</v>
      </c>
      <c r="M168" s="98">
        <v>222.66230004951501</v>
      </c>
      <c r="N168" s="98">
        <v>137.36978731300383</v>
      </c>
      <c r="O168" s="98">
        <v>88.654470293244216</v>
      </c>
      <c r="P168" s="98">
        <v>123.51011856542905</v>
      </c>
      <c r="Q168" s="98">
        <v>240.72378373439184</v>
      </c>
      <c r="R168" s="98">
        <v>292.11721988606666</v>
      </c>
      <c r="S168" s="98">
        <v>367.90110442365125</v>
      </c>
      <c r="T168" s="98">
        <v>232.42079435535257</v>
      </c>
      <c r="U168" s="98">
        <v>72.763897328959786</v>
      </c>
      <c r="V168" s="98">
        <v>52.04629397006218</v>
      </c>
      <c r="W168" s="98">
        <v>184.58057025469213</v>
      </c>
      <c r="DA168" s="63" t="s">
        <v>2736</v>
      </c>
    </row>
    <row r="169" spans="1:105" ht="12" customHeight="1" x14ac:dyDescent="0.25">
      <c r="A169" s="100" t="s">
        <v>50</v>
      </c>
      <c r="B169" s="101">
        <v>146.91393733108274</v>
      </c>
      <c r="C169" s="101">
        <v>137.80911383356914</v>
      </c>
      <c r="D169" s="101">
        <v>258.4263712474168</v>
      </c>
      <c r="E169" s="101">
        <v>330.76602373263484</v>
      </c>
      <c r="F169" s="101">
        <v>295.79714873827845</v>
      </c>
      <c r="G169" s="101">
        <v>371.07817789145042</v>
      </c>
      <c r="H169" s="101">
        <v>324.25889083277082</v>
      </c>
      <c r="I169" s="101">
        <v>266.13451639231062</v>
      </c>
      <c r="J169" s="101">
        <v>276.65391508996038</v>
      </c>
      <c r="K169" s="101">
        <v>274.70098252860123</v>
      </c>
      <c r="L169" s="101">
        <v>233.12940944607553</v>
      </c>
      <c r="M169" s="101">
        <v>222.66230004951501</v>
      </c>
      <c r="N169" s="101">
        <v>137.36978731300383</v>
      </c>
      <c r="O169" s="101">
        <v>88.654470293244216</v>
      </c>
      <c r="P169" s="101">
        <v>123.51011856542905</v>
      </c>
      <c r="Q169" s="101">
        <v>240.72378373439184</v>
      </c>
      <c r="R169" s="101">
        <v>292.11721988606666</v>
      </c>
      <c r="S169" s="101">
        <v>367.90110442365125</v>
      </c>
      <c r="T169" s="101">
        <v>232.42079435535257</v>
      </c>
      <c r="U169" s="101">
        <v>72.763897328959786</v>
      </c>
      <c r="V169" s="101">
        <v>52.04629397006218</v>
      </c>
      <c r="W169" s="101">
        <v>184.58057025469213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202.14370029416392</v>
      </c>
      <c r="C175" s="122">
        <v>192.7493071695126</v>
      </c>
      <c r="D175" s="122">
        <v>184.86468816199618</v>
      </c>
      <c r="E175" s="122">
        <v>189.05651780914351</v>
      </c>
      <c r="F175" s="122">
        <v>188.84247378732019</v>
      </c>
      <c r="G175" s="122">
        <v>180.33374519592806</v>
      </c>
      <c r="H175" s="122">
        <v>164.65271021955994</v>
      </c>
      <c r="I175" s="122">
        <v>167.8737565778741</v>
      </c>
      <c r="J175" s="122">
        <v>154.11664091595151</v>
      </c>
      <c r="K175" s="122">
        <v>150.20846754684112</v>
      </c>
      <c r="L175" s="122">
        <v>146.7898044524203</v>
      </c>
      <c r="M175" s="122">
        <v>150.97114688388368</v>
      </c>
      <c r="N175" s="122">
        <v>145.11161433702119</v>
      </c>
      <c r="O175" s="122">
        <v>140.21921298697612</v>
      </c>
      <c r="P175" s="122">
        <v>133.04938562881097</v>
      </c>
      <c r="Q175" s="122">
        <v>135.89041680261894</v>
      </c>
      <c r="R175" s="122">
        <v>135.20956747573308</v>
      </c>
      <c r="S175" s="122">
        <v>135.79324437084867</v>
      </c>
      <c r="T175" s="122">
        <v>134.424794582213</v>
      </c>
      <c r="U175" s="122">
        <v>147.14452610417891</v>
      </c>
      <c r="V175" s="122">
        <v>135.58395840612798</v>
      </c>
      <c r="W175" s="122">
        <v>139.58062320591043</v>
      </c>
      <c r="DA175" s="130" t="s">
        <v>2743</v>
      </c>
    </row>
    <row r="176" spans="1:105" ht="12" customHeight="1" x14ac:dyDescent="0.25">
      <c r="A176" s="97" t="s">
        <v>50</v>
      </c>
      <c r="B176" s="98">
        <v>282.71530543560402</v>
      </c>
      <c r="C176" s="98">
        <v>286.9786626031044</v>
      </c>
      <c r="D176" s="98">
        <v>287.38698513644601</v>
      </c>
      <c r="E176" s="98">
        <v>298.71940320013721</v>
      </c>
      <c r="F176" s="98">
        <v>304.93955981877622</v>
      </c>
      <c r="G176" s="98">
        <v>292.71851402468332</v>
      </c>
      <c r="H176" s="98">
        <v>262.9832108701209</v>
      </c>
      <c r="I176" s="98">
        <v>266.08022863235988</v>
      </c>
      <c r="J176" s="98">
        <v>241.06351867972222</v>
      </c>
      <c r="K176" s="98">
        <v>237.57948575352108</v>
      </c>
      <c r="L176" s="98">
        <v>231.77337545118993</v>
      </c>
      <c r="M176" s="98">
        <v>237.67416947905303</v>
      </c>
      <c r="N176" s="98">
        <v>225.78878653351813</v>
      </c>
      <c r="O176" s="98">
        <v>226.73397769372505</v>
      </c>
      <c r="P176" s="98">
        <v>230.24823011478276</v>
      </c>
      <c r="Q176" s="98">
        <v>240.21918841237152</v>
      </c>
      <c r="R176" s="98">
        <v>242.22484257299544</v>
      </c>
      <c r="S176" s="98">
        <v>246.00260541330908</v>
      </c>
      <c r="T176" s="98">
        <v>250.57404365892748</v>
      </c>
      <c r="U176" s="98">
        <v>272.17830463656304</v>
      </c>
      <c r="V176" s="98">
        <v>257.8990449426496</v>
      </c>
      <c r="W176" s="98">
        <v>276.6414156898573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102.24476442099369</v>
      </c>
      <c r="C24" s="118">
        <f t="shared" si="7"/>
        <v>99.464897397890482</v>
      </c>
      <c r="D24" s="118">
        <f t="shared" si="7"/>
        <v>100.13585349160439</v>
      </c>
      <c r="E24" s="118">
        <f t="shared" si="7"/>
        <v>107.20631057288715</v>
      </c>
      <c r="F24" s="118">
        <f t="shared" si="7"/>
        <v>102.51595727423404</v>
      </c>
      <c r="G24" s="118">
        <f t="shared" si="7"/>
        <v>101.71994491339072</v>
      </c>
      <c r="H24" s="118">
        <f t="shared" si="7"/>
        <v>80.002339674703506</v>
      </c>
      <c r="I24" s="118">
        <f t="shared" si="7"/>
        <v>85.9663398654547</v>
      </c>
      <c r="J24" s="118">
        <f t="shared" si="7"/>
        <v>81.493059624973412</v>
      </c>
      <c r="K24" s="118">
        <f t="shared" si="7"/>
        <v>84.047219825689609</v>
      </c>
      <c r="L24" s="118">
        <f t="shared" si="7"/>
        <v>75.958954775775283</v>
      </c>
      <c r="M24" s="118">
        <f t="shared" si="7"/>
        <v>78.045507036554341</v>
      </c>
      <c r="N24" s="118">
        <f t="shared" si="7"/>
        <v>73.039139895283284</v>
      </c>
      <c r="O24" s="118">
        <f t="shared" si="7"/>
        <v>61.044895497092597</v>
      </c>
      <c r="P24" s="118">
        <f t="shared" si="7"/>
        <v>57.770339580260831</v>
      </c>
      <c r="Q24" s="118">
        <f t="shared" si="7"/>
        <v>65.637946142659302</v>
      </c>
      <c r="R24" s="118">
        <f t="shared" ref="R24:V24" si="8">R25+R28+R30+R39</f>
        <v>72.167134886057056</v>
      </c>
      <c r="S24" s="118">
        <f t="shared" si="8"/>
        <v>72.048221644437589</v>
      </c>
      <c r="T24" s="118">
        <f t="shared" si="8"/>
        <v>66.108556824944856</v>
      </c>
      <c r="U24" s="118">
        <f t="shared" si="8"/>
        <v>73.03836823662084</v>
      </c>
      <c r="V24" s="118">
        <f t="shared" si="8"/>
        <v>72.46736309839909</v>
      </c>
      <c r="W24" s="118">
        <f t="shared" ref="W24" si="9">W25+W28+W30+W39</f>
        <v>71.819506748763573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66.723158494201755</v>
      </c>
      <c r="C25" s="123">
        <f t="shared" si="10"/>
        <v>66.315309408090542</v>
      </c>
      <c r="D25" s="123">
        <f t="shared" si="10"/>
        <v>65.593038335098356</v>
      </c>
      <c r="E25" s="123">
        <f t="shared" si="10"/>
        <v>69.857925647835359</v>
      </c>
      <c r="F25" s="123">
        <f t="shared" si="10"/>
        <v>65.320169543481413</v>
      </c>
      <c r="G25" s="123">
        <f t="shared" si="10"/>
        <v>62.535040277053014</v>
      </c>
      <c r="H25" s="123">
        <f t="shared" si="10"/>
        <v>40.510091078452497</v>
      </c>
      <c r="I25" s="123">
        <f t="shared" si="10"/>
        <v>43.030558185842317</v>
      </c>
      <c r="J25" s="123">
        <f t="shared" si="10"/>
        <v>39.651176765287481</v>
      </c>
      <c r="K25" s="123">
        <f t="shared" si="10"/>
        <v>43.120140309083219</v>
      </c>
      <c r="L25" s="123">
        <f t="shared" si="10"/>
        <v>35.869232129198352</v>
      </c>
      <c r="M25" s="123">
        <f t="shared" si="10"/>
        <v>39.609051981434028</v>
      </c>
      <c r="N25" s="123">
        <f t="shared" si="10"/>
        <v>36.32479644991713</v>
      </c>
      <c r="O25" s="123">
        <f t="shared" si="10"/>
        <v>29.100388763554161</v>
      </c>
      <c r="P25" s="123">
        <f t="shared" si="10"/>
        <v>26.153184959751304</v>
      </c>
      <c r="Q25" s="123">
        <f t="shared" si="10"/>
        <v>32.186723979083077</v>
      </c>
      <c r="R25" s="123">
        <f t="shared" ref="R25:V25" si="11">SUM(R26:R27)</f>
        <v>36.659625087233209</v>
      </c>
      <c r="S25" s="123">
        <f t="shared" si="11"/>
        <v>35.525970750761445</v>
      </c>
      <c r="T25" s="123">
        <f t="shared" si="11"/>
        <v>30.738513029343824</v>
      </c>
      <c r="U25" s="123">
        <f t="shared" si="11"/>
        <v>38.899853340638785</v>
      </c>
      <c r="V25" s="123">
        <f t="shared" si="11"/>
        <v>39.36590323079912</v>
      </c>
      <c r="W25" s="123">
        <f t="shared" ref="W25" si="12">SUM(W26:W27)</f>
        <v>39.165267749389031</v>
      </c>
      <c r="DA25" s="130" t="s">
        <v>2768</v>
      </c>
    </row>
    <row r="26" spans="1:105" ht="12" customHeight="1" x14ac:dyDescent="0.25">
      <c r="A26" s="97" t="s">
        <v>74</v>
      </c>
      <c r="B26" s="99">
        <v>66.515806729637049</v>
      </c>
      <c r="C26" s="99">
        <v>66.069680080342124</v>
      </c>
      <c r="D26" s="99">
        <v>65.327314121042278</v>
      </c>
      <c r="E26" s="99">
        <v>69.587209612003548</v>
      </c>
      <c r="F26" s="99">
        <v>65.041624574560643</v>
      </c>
      <c r="G26" s="99">
        <v>62.270551608227933</v>
      </c>
      <c r="H26" s="99">
        <v>40.35537264163257</v>
      </c>
      <c r="I26" s="99">
        <v>42.88360134623386</v>
      </c>
      <c r="J26" s="99">
        <v>39.522858438586795</v>
      </c>
      <c r="K26" s="99">
        <v>42.96974902960757</v>
      </c>
      <c r="L26" s="99">
        <v>35.745490745835681</v>
      </c>
      <c r="M26" s="99">
        <v>39.448121497325275</v>
      </c>
      <c r="N26" s="99">
        <v>36.206418012469477</v>
      </c>
      <c r="O26" s="99">
        <v>28.986322700946133</v>
      </c>
      <c r="P26" s="99">
        <v>26.021003507277541</v>
      </c>
      <c r="Q26" s="99">
        <v>32.038853011421608</v>
      </c>
      <c r="R26" s="99">
        <v>36.491115715057212</v>
      </c>
      <c r="S26" s="99">
        <v>35.343244416557766</v>
      </c>
      <c r="T26" s="99">
        <v>30.596056602199234</v>
      </c>
      <c r="U26" s="99">
        <v>38.719007983039269</v>
      </c>
      <c r="V26" s="99">
        <v>39.180174826943841</v>
      </c>
      <c r="W26" s="99">
        <v>38.975659047116359</v>
      </c>
      <c r="DA26" s="63" t="s">
        <v>2769</v>
      </c>
    </row>
    <row r="27" spans="1:105" ht="12" customHeight="1" x14ac:dyDescent="0.25">
      <c r="A27" s="97" t="s">
        <v>53</v>
      </c>
      <c r="B27" s="99">
        <v>0.20735176456470591</v>
      </c>
      <c r="C27" s="99">
        <v>0.24562932774841906</v>
      </c>
      <c r="D27" s="99">
        <v>0.26572421405607854</v>
      </c>
      <c r="E27" s="99">
        <v>0.27071603583181597</v>
      </c>
      <c r="F27" s="99">
        <v>0.27854496892076375</v>
      </c>
      <c r="G27" s="99">
        <v>0.26448866882508032</v>
      </c>
      <c r="H27" s="99">
        <v>0.15471843681992506</v>
      </c>
      <c r="I27" s="99">
        <v>0.14695683960845615</v>
      </c>
      <c r="J27" s="99">
        <v>0.12831832670068916</v>
      </c>
      <c r="K27" s="99">
        <v>0.15039127947564873</v>
      </c>
      <c r="L27" s="99">
        <v>0.1237413833626716</v>
      </c>
      <c r="M27" s="99">
        <v>0.16093048410875635</v>
      </c>
      <c r="N27" s="99">
        <v>0.11837843744765147</v>
      </c>
      <c r="O27" s="99">
        <v>0.11406606260802869</v>
      </c>
      <c r="P27" s="99">
        <v>0.1321814524737627</v>
      </c>
      <c r="Q27" s="99">
        <v>0.14787096766146732</v>
      </c>
      <c r="R27" s="99">
        <v>0.16850937217599873</v>
      </c>
      <c r="S27" s="99">
        <v>0.18272633420367798</v>
      </c>
      <c r="T27" s="99">
        <v>0.14245642714459059</v>
      </c>
      <c r="U27" s="99">
        <v>0.18084535759951351</v>
      </c>
      <c r="V27" s="99">
        <v>0.18572840385527994</v>
      </c>
      <c r="W27" s="99">
        <v>0.18960870227266838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8.9559079750109749</v>
      </c>
      <c r="C28" s="123">
        <f t="shared" si="13"/>
        <v>7.6088387556802184</v>
      </c>
      <c r="D28" s="123">
        <f t="shared" si="13"/>
        <v>6.9507090447715889</v>
      </c>
      <c r="E28" s="123">
        <f t="shared" si="13"/>
        <v>7.811323766691495</v>
      </c>
      <c r="F28" s="123">
        <f t="shared" si="13"/>
        <v>6.8591054644511997</v>
      </c>
      <c r="G28" s="123">
        <f t="shared" si="13"/>
        <v>6.8048097321943573</v>
      </c>
      <c r="H28" s="123">
        <f t="shared" si="13"/>
        <v>8.4599847932074219</v>
      </c>
      <c r="I28" s="123">
        <f t="shared" si="13"/>
        <v>10.305450653656198</v>
      </c>
      <c r="J28" s="123">
        <f t="shared" si="13"/>
        <v>11.032527647775947</v>
      </c>
      <c r="K28" s="123">
        <f t="shared" si="13"/>
        <v>10.401325261489941</v>
      </c>
      <c r="L28" s="123">
        <f t="shared" si="13"/>
        <v>10.645307353991933</v>
      </c>
      <c r="M28" s="123">
        <f t="shared" si="13"/>
        <v>8.7875643351945794</v>
      </c>
      <c r="N28" s="123">
        <f t="shared" si="13"/>
        <v>10.18063206188601</v>
      </c>
      <c r="O28" s="123">
        <f t="shared" si="13"/>
        <v>8.3646566976193686</v>
      </c>
      <c r="P28" s="123">
        <f t="shared" si="13"/>
        <v>7.7931630238004779</v>
      </c>
      <c r="Q28" s="123">
        <f t="shared" si="13"/>
        <v>8.6766072030350685</v>
      </c>
      <c r="R28" s="123">
        <f t="shared" si="13"/>
        <v>9.8606542476928194</v>
      </c>
      <c r="S28" s="123">
        <f t="shared" si="13"/>
        <v>9.205627852836173</v>
      </c>
      <c r="T28" s="123">
        <f t="shared" si="13"/>
        <v>9.4686534781078251</v>
      </c>
      <c r="U28" s="123">
        <f t="shared" si="13"/>
        <v>8.1285786651113359</v>
      </c>
      <c r="V28" s="123">
        <f t="shared" si="13"/>
        <v>6.9902714180866683</v>
      </c>
      <c r="W28" s="123">
        <f t="shared" si="13"/>
        <v>6.7454347305797899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8.9559079750109749</v>
      </c>
      <c r="C29" s="99">
        <f>RES_hhdet_fech!C29/RES_summary!C$19</f>
        <v>7.6088387556802184</v>
      </c>
      <c r="D29" s="99">
        <f>RES_hhdet_fech!D29/RES_summary!D$19</f>
        <v>6.9507090447715889</v>
      </c>
      <c r="E29" s="99">
        <f>RES_hhdet_fech!E29/RES_summary!E$19</f>
        <v>7.811323766691495</v>
      </c>
      <c r="F29" s="99">
        <f>RES_hhdet_fech!F29/RES_summary!F$19</f>
        <v>6.8591054644511997</v>
      </c>
      <c r="G29" s="99">
        <f>RES_hhdet_fech!G29/RES_summary!G$19</f>
        <v>6.8048097321943573</v>
      </c>
      <c r="H29" s="99">
        <f>RES_hhdet_fech!H29/RES_summary!H$19</f>
        <v>8.4599847932074219</v>
      </c>
      <c r="I29" s="99">
        <f>RES_hhdet_fech!I29/RES_summary!I$19</f>
        <v>10.305450653656198</v>
      </c>
      <c r="J29" s="99">
        <f>RES_hhdet_fech!J29/RES_summary!J$19</f>
        <v>11.032527647775947</v>
      </c>
      <c r="K29" s="99">
        <f>RES_hhdet_fech!K29/RES_summary!K$19</f>
        <v>10.401325261489941</v>
      </c>
      <c r="L29" s="99">
        <f>RES_hhdet_fech!L29/RES_summary!L$19</f>
        <v>10.645307353991933</v>
      </c>
      <c r="M29" s="99">
        <f>RES_hhdet_fech!M29/RES_summary!M$19</f>
        <v>8.7875643351945794</v>
      </c>
      <c r="N29" s="99">
        <f>RES_hhdet_fech!N29/RES_summary!N$19</f>
        <v>10.18063206188601</v>
      </c>
      <c r="O29" s="99">
        <f>RES_hhdet_fech!O29/RES_summary!O$19</f>
        <v>8.3646566976193686</v>
      </c>
      <c r="P29" s="99">
        <f>RES_hhdet_fech!P29/RES_summary!P$19</f>
        <v>7.7931630238004779</v>
      </c>
      <c r="Q29" s="99">
        <f>RES_hhdet_fech!Q29/RES_summary!Q$19</f>
        <v>8.6766072030350685</v>
      </c>
      <c r="R29" s="99">
        <f>RES_hhdet_fech!R29/RES_summary!R$19</f>
        <v>9.8606542476928194</v>
      </c>
      <c r="S29" s="99">
        <f>RES_hhdet_fech!S29/RES_summary!S$19</f>
        <v>9.205627852836173</v>
      </c>
      <c r="T29" s="99">
        <f>RES_hhdet_fech!T29/RES_summary!T$19</f>
        <v>9.4686534781078251</v>
      </c>
      <c r="U29" s="99">
        <f>RES_hhdet_fech!U29/RES_summary!U$19</f>
        <v>8.1285786651113359</v>
      </c>
      <c r="V29" s="99">
        <f>RES_hhdet_fech!V29/RES_summary!V$19</f>
        <v>6.9902714180866683</v>
      </c>
      <c r="W29" s="99">
        <f>RES_hhdet_fech!W29/RES_summary!W$19</f>
        <v>6.7454347305797899</v>
      </c>
      <c r="DA29" s="63" t="s">
        <v>2772</v>
      </c>
    </row>
    <row r="30" spans="1:105" ht="12" customHeight="1" x14ac:dyDescent="0.25">
      <c r="A30" s="121" t="s">
        <v>55</v>
      </c>
      <c r="B30" s="123">
        <v>18.206047144896811</v>
      </c>
      <c r="C30" s="123">
        <v>16.834951398335726</v>
      </c>
      <c r="D30" s="123">
        <v>18.868612606346037</v>
      </c>
      <c r="E30" s="123">
        <v>20.736899340801358</v>
      </c>
      <c r="F30" s="123">
        <v>21.355134610852215</v>
      </c>
      <c r="G30" s="123">
        <v>23.801272403283399</v>
      </c>
      <c r="H30" s="123">
        <v>23.22458247304376</v>
      </c>
      <c r="I30" s="123">
        <v>25.025496565167813</v>
      </c>
      <c r="J30" s="123">
        <v>23.88738698238388</v>
      </c>
      <c r="K30" s="123">
        <v>23.647017050903703</v>
      </c>
      <c r="L30" s="123">
        <v>22.822698065952054</v>
      </c>
      <c r="M30" s="123">
        <v>22.704595056125562</v>
      </c>
      <c r="N30" s="123">
        <v>20.39735413309042</v>
      </c>
      <c r="O30" s="123">
        <v>17.328584029711919</v>
      </c>
      <c r="P30" s="123">
        <v>17.106133222481571</v>
      </c>
      <c r="Q30" s="123">
        <v>18.175280840480916</v>
      </c>
      <c r="R30" s="123">
        <v>19.089637020897776</v>
      </c>
      <c r="S30" s="123">
        <v>20.501401197542176</v>
      </c>
      <c r="T30" s="123">
        <v>19.498890889429916</v>
      </c>
      <c r="U30" s="123">
        <v>18.820864489536174</v>
      </c>
      <c r="V30" s="123">
        <v>18.990497567790197</v>
      </c>
      <c r="W30" s="123">
        <v>18.983275064995826</v>
      </c>
      <c r="DA30" s="130" t="s">
        <v>2773</v>
      </c>
    </row>
    <row r="31" spans="1:105" ht="12" customHeight="1" x14ac:dyDescent="0.25">
      <c r="A31" s="97" t="s">
        <v>141</v>
      </c>
      <c r="B31" s="99">
        <v>34.497377072906879</v>
      </c>
      <c r="C31" s="99">
        <v>33.518769355944869</v>
      </c>
      <c r="D31" s="99">
        <v>35.596988891097702</v>
      </c>
      <c r="E31" s="99">
        <v>37.364517042493148</v>
      </c>
      <c r="F31" s="99">
        <v>38.027981866316672</v>
      </c>
      <c r="G31" s="99">
        <v>41.186258730655311</v>
      </c>
      <c r="H31" s="99">
        <v>41.386692419750659</v>
      </c>
      <c r="I31" s="99">
        <v>42.490469028046178</v>
      </c>
      <c r="J31" s="99">
        <v>43.577938191991926</v>
      </c>
      <c r="K31" s="99">
        <v>43.171316743327473</v>
      </c>
      <c r="L31" s="99">
        <v>41.413338113412017</v>
      </c>
      <c r="M31" s="99">
        <v>39.13845432784688</v>
      </c>
      <c r="N31" s="99">
        <v>36.031336770813823</v>
      </c>
      <c r="O31" s="99">
        <v>37.443606556952624</v>
      </c>
      <c r="P31" s="99">
        <v>43.634676854875444</v>
      </c>
      <c r="Q31" s="99">
        <v>37.148294655353958</v>
      </c>
      <c r="R31" s="99">
        <v>36.350429433738256</v>
      </c>
      <c r="S31" s="99">
        <v>35.632951249994989</v>
      </c>
      <c r="T31" s="99">
        <v>33.440906552540014</v>
      </c>
      <c r="U31" s="99">
        <v>30.173459237948521</v>
      </c>
      <c r="V31" s="99">
        <v>26.735895926706025</v>
      </c>
      <c r="W31" s="99">
        <v>33.089899429069987</v>
      </c>
      <c r="DA31" s="63" t="s">
        <v>2774</v>
      </c>
    </row>
    <row r="32" spans="1:105" ht="12" customHeight="1" x14ac:dyDescent="0.25">
      <c r="A32" s="97" t="s">
        <v>140</v>
      </c>
      <c r="B32" s="99">
        <v>17.096953765338213</v>
      </c>
      <c r="C32" s="99">
        <v>16.587185751785718</v>
      </c>
      <c r="D32" s="99">
        <v>19.801373008052821</v>
      </c>
      <c r="E32" s="99">
        <v>21.988863108478267</v>
      </c>
      <c r="F32" s="99">
        <v>21.697762950347474</v>
      </c>
      <c r="G32" s="99">
        <v>24.564910504336893</v>
      </c>
      <c r="H32" s="99">
        <v>23.968427721887689</v>
      </c>
      <c r="I32" s="99">
        <v>23.384902290790173</v>
      </c>
      <c r="J32" s="99">
        <v>24.024259976497444</v>
      </c>
      <c r="K32" s="99">
        <v>23.849398593289255</v>
      </c>
      <c r="L32" s="99">
        <v>22.519924908845042</v>
      </c>
      <c r="M32" s="99">
        <v>21.566747499219971</v>
      </c>
      <c r="N32" s="99">
        <v>18.976778189965319</v>
      </c>
      <c r="O32" s="99">
        <v>19.173321560988189</v>
      </c>
      <c r="P32" s="99">
        <v>22.828518116498351</v>
      </c>
      <c r="Q32" s="99">
        <v>21.760674389243949</v>
      </c>
      <c r="R32" s="99">
        <v>22.55028311270598</v>
      </c>
      <c r="S32" s="99">
        <v>23.878622934556041</v>
      </c>
      <c r="T32" s="99">
        <v>21.481966295742506</v>
      </c>
      <c r="U32" s="99">
        <v>18.537077919174521</v>
      </c>
      <c r="V32" s="99">
        <v>17.341339255407583</v>
      </c>
      <c r="W32" s="99">
        <v>23.023305693776773</v>
      </c>
      <c r="DA32" s="63" t="s">
        <v>2775</v>
      </c>
    </row>
    <row r="33" spans="1:105" ht="12" customHeight="1" x14ac:dyDescent="0.25">
      <c r="A33" s="100" t="s">
        <v>50</v>
      </c>
      <c r="B33" s="102">
        <v>4.7656259796946063</v>
      </c>
      <c r="C33" s="102">
        <v>4.4938181169155307</v>
      </c>
      <c r="D33" s="102">
        <v>8.4200857490081003</v>
      </c>
      <c r="E33" s="102">
        <v>10.770206679287437</v>
      </c>
      <c r="F33" s="102">
        <v>9.6168776284133397</v>
      </c>
      <c r="G33" s="102">
        <v>12.025521960146419</v>
      </c>
      <c r="H33" s="102">
        <v>10.619940723137224</v>
      </c>
      <c r="I33" s="102">
        <v>8.6019727663082328</v>
      </c>
      <c r="J33" s="102">
        <v>8.8289528377174911</v>
      </c>
      <c r="K33" s="102">
        <v>8.6390292693715356</v>
      </c>
      <c r="L33" s="102">
        <v>7.2543554839947371</v>
      </c>
      <c r="M33" s="102">
        <v>6.876066955641714</v>
      </c>
      <c r="N33" s="102">
        <v>4.2020912970728395</v>
      </c>
      <c r="O33" s="102">
        <v>2.7565438071386783</v>
      </c>
      <c r="P33" s="102">
        <v>3.8997141899560304</v>
      </c>
      <c r="Q33" s="102">
        <v>7.5866118999604746</v>
      </c>
      <c r="R33" s="102">
        <v>9.1348289813324346</v>
      </c>
      <c r="S33" s="102">
        <v>11.416950021798415</v>
      </c>
      <c r="T33" s="102">
        <v>7.1505503713760685</v>
      </c>
      <c r="U33" s="102">
        <v>2.2367062916315099</v>
      </c>
      <c r="V33" s="102">
        <v>1.6323456120810256</v>
      </c>
      <c r="W33" s="102">
        <v>5.5087554149563696</v>
      </c>
      <c r="DA33" s="131" t="s">
        <v>2776</v>
      </c>
    </row>
    <row r="34" spans="1:105" ht="12" customHeight="1" x14ac:dyDescent="0.25">
      <c r="A34" s="103" t="s">
        <v>52</v>
      </c>
      <c r="B34" s="105">
        <v>12.331327785643609</v>
      </c>
      <c r="C34" s="105">
        <v>12.093367634870187</v>
      </c>
      <c r="D34" s="105">
        <v>11.381287259044722</v>
      </c>
      <c r="E34" s="105">
        <v>11.218656429190833</v>
      </c>
      <c r="F34" s="105">
        <v>12.080885321934137</v>
      </c>
      <c r="G34" s="105">
        <v>12.539388544190475</v>
      </c>
      <c r="H34" s="105">
        <v>13.348486998750465</v>
      </c>
      <c r="I34" s="105">
        <v>14.782929524481938</v>
      </c>
      <c r="J34" s="105">
        <v>15.195307138779954</v>
      </c>
      <c r="K34" s="105">
        <v>15.210369323917718</v>
      </c>
      <c r="L34" s="105">
        <v>15.2655694248503</v>
      </c>
      <c r="M34" s="105">
        <v>14.690680543578264</v>
      </c>
      <c r="N34" s="105">
        <v>14.774686892892477</v>
      </c>
      <c r="O34" s="105">
        <v>16.416777753849512</v>
      </c>
      <c r="P34" s="105">
        <v>18.928803926542319</v>
      </c>
      <c r="Q34" s="105">
        <v>14.174062489283473</v>
      </c>
      <c r="R34" s="105">
        <v>13.415454131373551</v>
      </c>
      <c r="S34" s="105">
        <v>12.461672912757628</v>
      </c>
      <c r="T34" s="105">
        <v>14.331415924366437</v>
      </c>
      <c r="U34" s="105">
        <v>16.300371627543011</v>
      </c>
      <c r="V34" s="105">
        <v>15.708993643326558</v>
      </c>
      <c r="W34" s="105">
        <v>17.514550278820405</v>
      </c>
      <c r="DA34" s="132" t="s">
        <v>2777</v>
      </c>
    </row>
    <row r="35" spans="1:105" ht="12" customHeight="1" x14ac:dyDescent="0.25">
      <c r="A35" s="106" t="s">
        <v>122</v>
      </c>
      <c r="B35" s="102">
        <v>31.365495624080499</v>
      </c>
      <c r="C35" s="102">
        <v>28.816264834475131</v>
      </c>
      <c r="D35" s="102">
        <v>30.862716377641075</v>
      </c>
      <c r="E35" s="102">
        <v>32.78595718081808</v>
      </c>
      <c r="F35" s="102">
        <v>34.311288476461549</v>
      </c>
      <c r="G35" s="102">
        <v>36.900091831607412</v>
      </c>
      <c r="H35" s="102">
        <v>36.411359260113258</v>
      </c>
      <c r="I35" s="102">
        <v>40.86423464878542</v>
      </c>
      <c r="J35" s="102">
        <v>39.111709793251734</v>
      </c>
      <c r="K35" s="102">
        <v>38.156488972355241</v>
      </c>
      <c r="L35" s="102">
        <v>37.734595802039529</v>
      </c>
      <c r="M35" s="102">
        <v>37.732320984321582</v>
      </c>
      <c r="N35" s="102">
        <v>35.371457594486557</v>
      </c>
      <c r="O35" s="102">
        <v>30.119767682929584</v>
      </c>
      <c r="P35" s="102">
        <v>30.008153491746278</v>
      </c>
      <c r="Q35" s="102">
        <v>30.935428693877519</v>
      </c>
      <c r="R35" s="102">
        <v>31.860180969913337</v>
      </c>
      <c r="S35" s="102">
        <v>33.267815650720259</v>
      </c>
      <c r="T35" s="102">
        <v>32.217131251834829</v>
      </c>
      <c r="U35" s="102">
        <v>31.022359667344123</v>
      </c>
      <c r="V35" s="102">
        <v>31.074947025564839</v>
      </c>
      <c r="W35" s="102">
        <v>28.234655912679688</v>
      </c>
      <c r="DA35" s="131" t="s">
        <v>2778</v>
      </c>
    </row>
    <row r="36" spans="1:105" ht="12" customHeight="1" x14ac:dyDescent="0.25">
      <c r="A36" s="107" t="s">
        <v>121</v>
      </c>
      <c r="B36" s="105">
        <v>16.954020771254125</v>
      </c>
      <c r="C36" s="105">
        <v>15.573962080361545</v>
      </c>
      <c r="D36" s="105">
        <v>17.715456960264081</v>
      </c>
      <c r="E36" s="105">
        <v>19.6871717149515</v>
      </c>
      <c r="F36" s="105">
        <v>20.4031086663223</v>
      </c>
      <c r="G36" s="105">
        <v>22.888464546019968</v>
      </c>
      <c r="H36" s="105">
        <v>22.320195277248221</v>
      </c>
      <c r="I36" s="105">
        <v>24.228044388740486</v>
      </c>
      <c r="J36" s="105">
        <v>23.042042834781064</v>
      </c>
      <c r="K36" s="105">
        <v>22.867200853741171</v>
      </c>
      <c r="L36" s="105">
        <v>22.101116303158499</v>
      </c>
      <c r="M36" s="105">
        <v>22.077704709351291</v>
      </c>
      <c r="N36" s="105">
        <v>19.796968793161305</v>
      </c>
      <c r="O36" s="105">
        <v>16.443170736366241</v>
      </c>
      <c r="P36" s="105">
        <v>15.953431802625632</v>
      </c>
      <c r="Q36" s="105">
        <v>17.240610540875373</v>
      </c>
      <c r="R36" s="105">
        <v>18.212902858407617</v>
      </c>
      <c r="S36" s="105">
        <v>19.697990025108073</v>
      </c>
      <c r="T36" s="105">
        <v>18.764913002542016</v>
      </c>
      <c r="U36" s="105">
        <v>18.194398988079719</v>
      </c>
      <c r="V36" s="105">
        <v>18.564972532672424</v>
      </c>
      <c r="W36" s="105">
        <v>18.44400097495912</v>
      </c>
      <c r="DA36" s="132" t="s">
        <v>2779</v>
      </c>
    </row>
    <row r="37" spans="1:105" ht="12" customHeight="1" x14ac:dyDescent="0.25">
      <c r="A37" s="108" t="s">
        <v>53</v>
      </c>
      <c r="B37" s="99">
        <v>4.4452806647753356</v>
      </c>
      <c r="C37" s="99">
        <v>3.734508662083905</v>
      </c>
      <c r="D37" s="99">
        <v>5.9338665107557951</v>
      </c>
      <c r="E37" s="99">
        <v>7.9312182570784424</v>
      </c>
      <c r="F37" s="99">
        <v>7.8997405307127275</v>
      </c>
      <c r="G37" s="99">
        <v>10.247750707166771</v>
      </c>
      <c r="H37" s="99">
        <v>9.2239708135770222</v>
      </c>
      <c r="I37" s="99">
        <v>8.5867755304005708</v>
      </c>
      <c r="J37" s="99">
        <v>7.8941635694864125</v>
      </c>
      <c r="K37" s="99">
        <v>7.810079885961585</v>
      </c>
      <c r="L37" s="99">
        <v>6.8124964278322739</v>
      </c>
      <c r="M37" s="99">
        <v>6.8589610685964741</v>
      </c>
      <c r="N37" s="99">
        <v>4.6254162690774914</v>
      </c>
      <c r="O37" s="99">
        <v>1.0454922560878355</v>
      </c>
      <c r="P37" s="99">
        <v>0.40141114501708897</v>
      </c>
      <c r="Q37" s="99">
        <v>1.3418083283927158</v>
      </c>
      <c r="R37" s="99">
        <v>2.0343645078069352</v>
      </c>
      <c r="S37" s="99">
        <v>3.4872670081492076</v>
      </c>
      <c r="T37" s="99">
        <v>2.6063871944572847</v>
      </c>
      <c r="U37" s="99">
        <v>2.0107850253983903</v>
      </c>
      <c r="V37" s="99">
        <v>2.4790071085557668</v>
      </c>
      <c r="W37" s="99">
        <v>2.5296021937293025</v>
      </c>
      <c r="DA37" s="63" t="s">
        <v>2780</v>
      </c>
    </row>
    <row r="38" spans="1:105" ht="12" customHeight="1" x14ac:dyDescent="0.25">
      <c r="A38" s="108" t="s">
        <v>52</v>
      </c>
      <c r="B38" s="99">
        <v>12.508740106478792</v>
      </c>
      <c r="C38" s="99">
        <v>11.839453418277637</v>
      </c>
      <c r="D38" s="99">
        <v>11.781590449508286</v>
      </c>
      <c r="E38" s="99">
        <v>11.755953457873055</v>
      </c>
      <c r="F38" s="99">
        <v>12.503368135609572</v>
      </c>
      <c r="G38" s="99">
        <v>12.640713838853195</v>
      </c>
      <c r="H38" s="99">
        <v>13.096224463671199</v>
      </c>
      <c r="I38" s="99">
        <v>15.641268858339915</v>
      </c>
      <c r="J38" s="99">
        <v>15.14787926529465</v>
      </c>
      <c r="K38" s="99">
        <v>15.057120967779584</v>
      </c>
      <c r="L38" s="99">
        <v>15.288619875326223</v>
      </c>
      <c r="M38" s="99">
        <v>15.218743640754814</v>
      </c>
      <c r="N38" s="99">
        <v>15.171552524083818</v>
      </c>
      <c r="O38" s="99">
        <v>15.397678480278405</v>
      </c>
      <c r="P38" s="99">
        <v>15.552020657608544</v>
      </c>
      <c r="Q38" s="99">
        <v>15.898802212482654</v>
      </c>
      <c r="R38" s="99">
        <v>16.178538350600686</v>
      </c>
      <c r="S38" s="99">
        <v>16.21072301695887</v>
      </c>
      <c r="T38" s="99">
        <v>16.158525808084732</v>
      </c>
      <c r="U38" s="99">
        <v>16.183613962681321</v>
      </c>
      <c r="V38" s="99">
        <v>16.085965424116662</v>
      </c>
      <c r="W38" s="99">
        <v>15.914398781229819</v>
      </c>
      <c r="DA38" s="63" t="s">
        <v>2781</v>
      </c>
    </row>
    <row r="39" spans="1:105" ht="12" customHeight="1" x14ac:dyDescent="0.25">
      <c r="A39" s="121" t="s">
        <v>54</v>
      </c>
      <c r="B39" s="123">
        <v>8.3596508068841455</v>
      </c>
      <c r="C39" s="123">
        <v>8.7057978357839954</v>
      </c>
      <c r="D39" s="123">
        <v>8.7234935053884204</v>
      </c>
      <c r="E39" s="123">
        <v>8.8001618175589336</v>
      </c>
      <c r="F39" s="123">
        <v>8.9815476554492015</v>
      </c>
      <c r="G39" s="123">
        <v>8.5788225008599532</v>
      </c>
      <c r="H39" s="123">
        <v>7.8076813299998404</v>
      </c>
      <c r="I39" s="123">
        <v>7.6048344607883651</v>
      </c>
      <c r="J39" s="123">
        <v>6.9219682295261107</v>
      </c>
      <c r="K39" s="123">
        <v>6.8787372042127473</v>
      </c>
      <c r="L39" s="123">
        <v>6.6217172266329358</v>
      </c>
      <c r="M39" s="123">
        <v>6.9442956638001831</v>
      </c>
      <c r="N39" s="123">
        <v>6.136357250389719</v>
      </c>
      <c r="O39" s="123">
        <v>6.2512660062071479</v>
      </c>
      <c r="P39" s="123">
        <v>6.7178583742274851</v>
      </c>
      <c r="Q39" s="123">
        <v>6.5993341200602487</v>
      </c>
      <c r="R39" s="123">
        <v>6.55721853023325</v>
      </c>
      <c r="S39" s="123">
        <v>6.8152218432977909</v>
      </c>
      <c r="T39" s="123">
        <v>6.4024994280632965</v>
      </c>
      <c r="U39" s="123">
        <v>7.1890717413345424</v>
      </c>
      <c r="V39" s="123">
        <v>7.1206908817231076</v>
      </c>
      <c r="W39" s="123">
        <v>6.9255292037989271</v>
      </c>
      <c r="DA39" s="130" t="s">
        <v>2782</v>
      </c>
    </row>
    <row r="40" spans="1:105" ht="12" customHeight="1" x14ac:dyDescent="0.25">
      <c r="A40" s="97" t="s">
        <v>50</v>
      </c>
      <c r="B40" s="99">
        <v>9.1707800425015016</v>
      </c>
      <c r="C40" s="99">
        <v>9.3151930377273455</v>
      </c>
      <c r="D40" s="99">
        <v>9.3298023735523365</v>
      </c>
      <c r="E40" s="99">
        <v>9.6896702467398406</v>
      </c>
      <c r="F40" s="99">
        <v>9.8741224624453245</v>
      </c>
      <c r="G40" s="99">
        <v>9.4520415059553731</v>
      </c>
      <c r="H40" s="99">
        <v>8.4704412619184115</v>
      </c>
      <c r="I40" s="99">
        <v>8.5241447775017818</v>
      </c>
      <c r="J40" s="99">
        <v>7.6654851173987177</v>
      </c>
      <c r="K40" s="99">
        <v>7.5138311683232164</v>
      </c>
      <c r="L40" s="99">
        <v>7.286181006969576</v>
      </c>
      <c r="M40" s="99">
        <v>7.4305069385368592</v>
      </c>
      <c r="N40" s="99">
        <v>7.02174612169319</v>
      </c>
      <c r="O40" s="99">
        <v>7.0270575339355341</v>
      </c>
      <c r="P40" s="99">
        <v>7.1119324708665212</v>
      </c>
      <c r="Q40" s="99">
        <v>7.3959328945483103</v>
      </c>
      <c r="R40" s="99">
        <v>7.4348851575724018</v>
      </c>
      <c r="S40" s="99">
        <v>7.521866495079224</v>
      </c>
      <c r="T40" s="99">
        <v>7.6242259022704557</v>
      </c>
      <c r="U40" s="99">
        <v>8.243603742132759</v>
      </c>
      <c r="V40" s="99">
        <v>7.7595859032256769</v>
      </c>
      <c r="W40" s="99">
        <v>8.259223661380382</v>
      </c>
      <c r="DA40" s="63" t="s">
        <v>2783</v>
      </c>
    </row>
    <row r="41" spans="1:105" ht="12" customHeight="1" x14ac:dyDescent="0.25">
      <c r="A41" s="109" t="s">
        <v>120</v>
      </c>
      <c r="B41" s="110">
        <v>6.3241755552405925</v>
      </c>
      <c r="C41" s="110">
        <v>7.352871662347825</v>
      </c>
      <c r="D41" s="110">
        <v>7.5034192671062421</v>
      </c>
      <c r="E41" s="110">
        <v>7.1156847167661263</v>
      </c>
      <c r="F41" s="110">
        <v>7.4133424117066751</v>
      </c>
      <c r="G41" s="110">
        <v>7.1176558836213761</v>
      </c>
      <c r="H41" s="110">
        <v>6.7478529722816525</v>
      </c>
      <c r="I41" s="110">
        <v>6.1255870128530248</v>
      </c>
      <c r="J41" s="110">
        <v>5.6688836931121296</v>
      </c>
      <c r="K41" s="110">
        <v>5.8340382871094096</v>
      </c>
      <c r="L41" s="110">
        <v>5.5261575476649556</v>
      </c>
      <c r="M41" s="110">
        <v>6.1304083142652059</v>
      </c>
      <c r="N41" s="110">
        <v>4.5863266135407521</v>
      </c>
      <c r="O41" s="110">
        <v>4.9815837156178597</v>
      </c>
      <c r="P41" s="110">
        <v>6.1051205046912438</v>
      </c>
      <c r="Q41" s="110">
        <v>5.3953791253690984</v>
      </c>
      <c r="R41" s="110">
        <v>5.2772783231568496</v>
      </c>
      <c r="S41" s="110">
        <v>5.8185776776553189</v>
      </c>
      <c r="T41" s="110">
        <v>4.8243646696554485</v>
      </c>
      <c r="U41" s="110">
        <v>5.8956097910129106</v>
      </c>
      <c r="V41" s="110">
        <v>6.412784837890066</v>
      </c>
      <c r="W41" s="110">
        <v>5.6133385149680679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105.78439159754896</v>
      </c>
      <c r="C43" s="118">
        <f t="shared" si="14"/>
        <v>102.535941013453</v>
      </c>
      <c r="D43" s="118">
        <f t="shared" si="14"/>
        <v>105.35234127634897</v>
      </c>
      <c r="E43" s="118">
        <f t="shared" si="14"/>
        <v>108.62723617019167</v>
      </c>
      <c r="F43" s="118">
        <f t="shared" si="14"/>
        <v>98.011330773140728</v>
      </c>
      <c r="G43" s="118">
        <f t="shared" si="14"/>
        <v>88.438215976841718</v>
      </c>
      <c r="H43" s="118">
        <f t="shared" si="14"/>
        <v>95.703959739442809</v>
      </c>
      <c r="I43" s="118">
        <f t="shared" si="14"/>
        <v>93.225918898230347</v>
      </c>
      <c r="J43" s="118">
        <f t="shared" si="14"/>
        <v>82.393576718749273</v>
      </c>
      <c r="K43" s="118">
        <f t="shared" si="14"/>
        <v>85.578252033426267</v>
      </c>
      <c r="L43" s="118">
        <f t="shared" si="14"/>
        <v>76.187024025667228</v>
      </c>
      <c r="M43" s="118">
        <f t="shared" si="14"/>
        <v>79.502697591153122</v>
      </c>
      <c r="N43" s="118">
        <f t="shared" si="14"/>
        <v>76.29095000493659</v>
      </c>
      <c r="O43" s="118">
        <f t="shared" si="14"/>
        <v>63.630563933176788</v>
      </c>
      <c r="P43" s="118">
        <f t="shared" si="14"/>
        <v>59.252709136641158</v>
      </c>
      <c r="Q43" s="118">
        <f t="shared" si="14"/>
        <v>67.326077809610766</v>
      </c>
      <c r="R43" s="118">
        <f t="shared" ref="R43:V43" si="15">R44+R47+R49+R58</f>
        <v>70.282427768011701</v>
      </c>
      <c r="S43" s="118">
        <f t="shared" si="15"/>
        <v>73.065201603928131</v>
      </c>
      <c r="T43" s="118">
        <f t="shared" si="15"/>
        <v>67.1648228385436</v>
      </c>
      <c r="U43" s="118">
        <f t="shared" si="15"/>
        <v>74.9036071067639</v>
      </c>
      <c r="V43" s="118">
        <f t="shared" si="15"/>
        <v>75.928610719821407</v>
      </c>
      <c r="W43" s="118">
        <f t="shared" ref="W43" si="16">W44+W47+W49+W58</f>
        <v>68.675882994814884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70.702570850972194</v>
      </c>
      <c r="C44" s="123">
        <f t="shared" si="17"/>
        <v>70.000006870213682</v>
      </c>
      <c r="D44" s="123">
        <f t="shared" si="17"/>
        <v>71.097173301338984</v>
      </c>
      <c r="E44" s="123">
        <f t="shared" si="17"/>
        <v>71.495902032249035</v>
      </c>
      <c r="F44" s="123">
        <f t="shared" si="17"/>
        <v>61.067296173800919</v>
      </c>
      <c r="G44" s="123">
        <f t="shared" si="17"/>
        <v>49.521500709108565</v>
      </c>
      <c r="H44" s="123">
        <f t="shared" si="17"/>
        <v>56.302238201777094</v>
      </c>
      <c r="I44" s="123">
        <f t="shared" si="17"/>
        <v>49.975542835305944</v>
      </c>
      <c r="J44" s="123">
        <f t="shared" si="17"/>
        <v>40.492983079436648</v>
      </c>
      <c r="K44" s="123">
        <f t="shared" si="17"/>
        <v>44.230030362461662</v>
      </c>
      <c r="L44" s="123">
        <f t="shared" si="17"/>
        <v>35.383309331455628</v>
      </c>
      <c r="M44" s="123">
        <f t="shared" si="17"/>
        <v>40.181404962044112</v>
      </c>
      <c r="N44" s="123">
        <f t="shared" si="17"/>
        <v>38.371689304720924</v>
      </c>
      <c r="O44" s="123">
        <f t="shared" si="17"/>
        <v>30.655256639894088</v>
      </c>
      <c r="P44" s="123">
        <f t="shared" si="17"/>
        <v>27.320366631950073</v>
      </c>
      <c r="Q44" s="123">
        <f t="shared" si="17"/>
        <v>34.02605930598515</v>
      </c>
      <c r="R44" s="123">
        <f t="shared" ref="R44:V44" si="18">SUM(R45:R46)</f>
        <v>35.387632890693567</v>
      </c>
      <c r="S44" s="123">
        <f t="shared" si="18"/>
        <v>37.28174442439348</v>
      </c>
      <c r="T44" s="123">
        <f t="shared" si="18"/>
        <v>32.087416382591314</v>
      </c>
      <c r="U44" s="123">
        <f t="shared" si="18"/>
        <v>39.031079181813865</v>
      </c>
      <c r="V44" s="123">
        <f t="shared" si="18"/>
        <v>40.257523059066777</v>
      </c>
      <c r="W44" s="123">
        <f t="shared" ref="W44" si="19">SUM(W45:W46)</f>
        <v>34.187183147215201</v>
      </c>
      <c r="DA44" s="130" t="s">
        <v>2786</v>
      </c>
    </row>
    <row r="45" spans="1:105" ht="12" customHeight="1" x14ac:dyDescent="0.25">
      <c r="A45" s="97" t="s">
        <v>216</v>
      </c>
      <c r="B45" s="99">
        <v>70.493694118768644</v>
      </c>
      <c r="C45" s="99">
        <v>69.753036930838476</v>
      </c>
      <c r="D45" s="99">
        <v>70.823618527999884</v>
      </c>
      <c r="E45" s="99">
        <v>71.232608010211834</v>
      </c>
      <c r="F45" s="99">
        <v>60.819192590678945</v>
      </c>
      <c r="G45" s="99">
        <v>49.320268673966872</v>
      </c>
      <c r="H45" s="99">
        <v>56.092219245372775</v>
      </c>
      <c r="I45" s="99">
        <v>49.805762573127829</v>
      </c>
      <c r="J45" s="99">
        <v>40.361142695309461</v>
      </c>
      <c r="K45" s="99">
        <v>44.075160289340765</v>
      </c>
      <c r="L45" s="99">
        <v>35.261812763710623</v>
      </c>
      <c r="M45" s="99">
        <v>40.019972770487534</v>
      </c>
      <c r="N45" s="99">
        <v>38.248528180535104</v>
      </c>
      <c r="O45" s="99">
        <v>30.537422405024486</v>
      </c>
      <c r="P45" s="99">
        <v>27.184642369872904</v>
      </c>
      <c r="Q45" s="99">
        <v>33.871746508728528</v>
      </c>
      <c r="R45" s="99">
        <v>35.225952829917617</v>
      </c>
      <c r="S45" s="99">
        <v>37.089220179875163</v>
      </c>
      <c r="T45" s="99">
        <v>31.937766808720099</v>
      </c>
      <c r="U45" s="99">
        <v>38.845978570279236</v>
      </c>
      <c r="V45" s="99">
        <v>40.060926666414012</v>
      </c>
      <c r="W45" s="99">
        <v>34.01359229159479</v>
      </c>
      <c r="DA45" s="63" t="s">
        <v>2787</v>
      </c>
    </row>
    <row r="46" spans="1:105" ht="12" customHeight="1" x14ac:dyDescent="0.25">
      <c r="A46" s="97" t="s">
        <v>53</v>
      </c>
      <c r="B46" s="99">
        <v>0.20887673220355341</v>
      </c>
      <c r="C46" s="99">
        <v>0.24696993937520115</v>
      </c>
      <c r="D46" s="99">
        <v>0.27355477333910599</v>
      </c>
      <c r="E46" s="99">
        <v>0.26329402203720359</v>
      </c>
      <c r="F46" s="99">
        <v>0.24810358312197325</v>
      </c>
      <c r="G46" s="99">
        <v>0.20123203514169463</v>
      </c>
      <c r="H46" s="99">
        <v>0.21001895640432214</v>
      </c>
      <c r="I46" s="99">
        <v>0.16978026217811848</v>
      </c>
      <c r="J46" s="99">
        <v>0.13184038412718904</v>
      </c>
      <c r="K46" s="99">
        <v>0.15487007312089751</v>
      </c>
      <c r="L46" s="99">
        <v>0.12149656774500292</v>
      </c>
      <c r="M46" s="99">
        <v>0.16143219155657965</v>
      </c>
      <c r="N46" s="99">
        <v>0.12316112418581687</v>
      </c>
      <c r="O46" s="99">
        <v>0.11783423486960008</v>
      </c>
      <c r="P46" s="99">
        <v>0.13572426207716981</v>
      </c>
      <c r="Q46" s="99">
        <v>0.15431279725662106</v>
      </c>
      <c r="R46" s="99">
        <v>0.16168006077594871</v>
      </c>
      <c r="S46" s="99">
        <v>0.19252424451831662</v>
      </c>
      <c r="T46" s="99">
        <v>0.14964957387121791</v>
      </c>
      <c r="U46" s="99">
        <v>0.18510061153463012</v>
      </c>
      <c r="V46" s="99">
        <v>0.19659639265276382</v>
      </c>
      <c r="W46" s="99">
        <v>0.17359085562041068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8.9557524917515554</v>
      </c>
      <c r="C47" s="123">
        <f t="shared" si="20"/>
        <v>7.5225378320587781</v>
      </c>
      <c r="D47" s="123">
        <f t="shared" si="20"/>
        <v>7.0492259275691742</v>
      </c>
      <c r="E47" s="123">
        <f t="shared" si="20"/>
        <v>7.8423317639260555</v>
      </c>
      <c r="F47" s="123">
        <f t="shared" si="20"/>
        <v>6.8004225672069598</v>
      </c>
      <c r="G47" s="123">
        <f t="shared" si="20"/>
        <v>6.7724141609254698</v>
      </c>
      <c r="H47" s="123">
        <f t="shared" si="20"/>
        <v>8.3374543514459063</v>
      </c>
      <c r="I47" s="123">
        <f t="shared" si="20"/>
        <v>10.442766980255158</v>
      </c>
      <c r="J47" s="123">
        <f t="shared" si="20"/>
        <v>11.065115584840287</v>
      </c>
      <c r="K47" s="123">
        <f t="shared" si="20"/>
        <v>10.722058846614081</v>
      </c>
      <c r="L47" s="123">
        <f t="shared" si="20"/>
        <v>11.172726170361077</v>
      </c>
      <c r="M47" s="123">
        <f t="shared" si="20"/>
        <v>9.4416419521920965</v>
      </c>
      <c r="N47" s="123">
        <f t="shared" si="20"/>
        <v>11.105688998452358</v>
      </c>
      <c r="O47" s="123">
        <f t="shared" si="20"/>
        <v>9.0457591669089457</v>
      </c>
      <c r="P47" s="123">
        <f t="shared" si="20"/>
        <v>7.7982892827242223</v>
      </c>
      <c r="Q47" s="123">
        <f t="shared" si="20"/>
        <v>8.1337917131539186</v>
      </c>
      <c r="R47" s="123">
        <f t="shared" si="20"/>
        <v>8.8669718810208717</v>
      </c>
      <c r="S47" s="123">
        <f t="shared" si="20"/>
        <v>8.0778264612174482</v>
      </c>
      <c r="T47" s="123">
        <f t="shared" si="20"/>
        <v>8.6984105612669218</v>
      </c>
      <c r="U47" s="123">
        <f t="shared" si="20"/>
        <v>8.0763718754467568</v>
      </c>
      <c r="V47" s="123">
        <f t="shared" si="20"/>
        <v>7.6890744326913323</v>
      </c>
      <c r="W47" s="123">
        <f t="shared" si="20"/>
        <v>7.6115337241072236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8.9557524917515554</v>
      </c>
      <c r="C48" s="99">
        <f>RES_hhdet_fech!C48/RES_summary!C$19</f>
        <v>7.5225378320587781</v>
      </c>
      <c r="D48" s="99">
        <f>RES_hhdet_fech!D48/RES_summary!D$19</f>
        <v>7.0492259275691742</v>
      </c>
      <c r="E48" s="99">
        <f>RES_hhdet_fech!E48/RES_summary!E$19</f>
        <v>7.8423317639260555</v>
      </c>
      <c r="F48" s="99">
        <f>RES_hhdet_fech!F48/RES_summary!F$19</f>
        <v>6.8004225672069598</v>
      </c>
      <c r="G48" s="99">
        <f>RES_hhdet_fech!G48/RES_summary!G$19</f>
        <v>6.7724141609254698</v>
      </c>
      <c r="H48" s="99">
        <f>RES_hhdet_fech!H48/RES_summary!H$19</f>
        <v>8.3374543514459063</v>
      </c>
      <c r="I48" s="99">
        <f>RES_hhdet_fech!I48/RES_summary!I$19</f>
        <v>10.442766980255158</v>
      </c>
      <c r="J48" s="99">
        <f>RES_hhdet_fech!J48/RES_summary!J$19</f>
        <v>11.065115584840287</v>
      </c>
      <c r="K48" s="99">
        <f>RES_hhdet_fech!K48/RES_summary!K$19</f>
        <v>10.722058846614081</v>
      </c>
      <c r="L48" s="99">
        <f>RES_hhdet_fech!L48/RES_summary!L$19</f>
        <v>11.172726170361077</v>
      </c>
      <c r="M48" s="99">
        <f>RES_hhdet_fech!M48/RES_summary!M$19</f>
        <v>9.4416419521920965</v>
      </c>
      <c r="N48" s="99">
        <f>RES_hhdet_fech!N48/RES_summary!N$19</f>
        <v>11.105688998452358</v>
      </c>
      <c r="O48" s="99">
        <f>RES_hhdet_fech!O48/RES_summary!O$19</f>
        <v>9.0457591669089457</v>
      </c>
      <c r="P48" s="99">
        <f>RES_hhdet_fech!P48/RES_summary!P$19</f>
        <v>7.7982892827242223</v>
      </c>
      <c r="Q48" s="99">
        <f>RES_hhdet_fech!Q48/RES_summary!Q$19</f>
        <v>8.1337917131539186</v>
      </c>
      <c r="R48" s="99">
        <f>RES_hhdet_fech!R48/RES_summary!R$19</f>
        <v>8.8669718810208717</v>
      </c>
      <c r="S48" s="99">
        <f>RES_hhdet_fech!S48/RES_summary!S$19</f>
        <v>8.0778264612174482</v>
      </c>
      <c r="T48" s="99">
        <f>RES_hhdet_fech!T48/RES_summary!T$19</f>
        <v>8.6984105612669218</v>
      </c>
      <c r="U48" s="99">
        <f>RES_hhdet_fech!U48/RES_summary!U$19</f>
        <v>8.0763718754467568</v>
      </c>
      <c r="V48" s="99">
        <f>RES_hhdet_fech!V48/RES_summary!V$19</f>
        <v>7.6890744326913323</v>
      </c>
      <c r="W48" s="99">
        <f>RES_hhdet_fech!W48/RES_summary!W$19</f>
        <v>7.6115337241072236</v>
      </c>
      <c r="DA48" s="63" t="s">
        <v>2790</v>
      </c>
    </row>
    <row r="49" spans="1:105" ht="12" customHeight="1" x14ac:dyDescent="0.25">
      <c r="A49" s="121" t="s">
        <v>55</v>
      </c>
      <c r="B49" s="123">
        <v>17.766450285342767</v>
      </c>
      <c r="C49" s="123">
        <v>16.312234471194127</v>
      </c>
      <c r="D49" s="123">
        <v>18.478849417207318</v>
      </c>
      <c r="E49" s="123">
        <v>20.484340760557625</v>
      </c>
      <c r="F49" s="123">
        <v>21.160103322753077</v>
      </c>
      <c r="G49" s="123">
        <v>23.567560166856968</v>
      </c>
      <c r="H49" s="123">
        <v>23.247126945428285</v>
      </c>
      <c r="I49" s="123">
        <v>25.175029973360942</v>
      </c>
      <c r="J49" s="123">
        <v>23.891590486173595</v>
      </c>
      <c r="K49" s="123">
        <v>23.724024701946977</v>
      </c>
      <c r="L49" s="123">
        <v>22.978762225809238</v>
      </c>
      <c r="M49" s="123">
        <v>22.910567459248547</v>
      </c>
      <c r="N49" s="123">
        <v>20.64721825388478</v>
      </c>
      <c r="O49" s="123">
        <v>17.658354050414328</v>
      </c>
      <c r="P49" s="123">
        <v>17.426034677688683</v>
      </c>
      <c r="Q49" s="123">
        <v>18.603942615669094</v>
      </c>
      <c r="R49" s="123">
        <v>19.519563689254433</v>
      </c>
      <c r="S49" s="123">
        <v>20.935168848518604</v>
      </c>
      <c r="T49" s="123">
        <v>20.011432339573542</v>
      </c>
      <c r="U49" s="123">
        <v>20.603159494523855</v>
      </c>
      <c r="V49" s="123">
        <v>20.81979235686504</v>
      </c>
      <c r="W49" s="123">
        <v>19.891405390558976</v>
      </c>
      <c r="DA49" s="130" t="s">
        <v>2791</v>
      </c>
    </row>
    <row r="50" spans="1:105" ht="12" customHeight="1" x14ac:dyDescent="0.25">
      <c r="A50" s="97" t="s">
        <v>138</v>
      </c>
      <c r="B50" s="99">
        <v>35.578022948359028</v>
      </c>
      <c r="C50" s="99">
        <v>32.805679030793286</v>
      </c>
      <c r="D50" s="99">
        <v>35.4617300003408</v>
      </c>
      <c r="E50" s="99">
        <v>38.461351788334838</v>
      </c>
      <c r="F50" s="99">
        <v>38.389930256509899</v>
      </c>
      <c r="G50" s="99">
        <v>39.277369415406255</v>
      </c>
      <c r="H50" s="99">
        <v>44.069610455841101</v>
      </c>
      <c r="I50" s="99">
        <v>46.705557942813165</v>
      </c>
      <c r="J50" s="99">
        <v>44.485051860291939</v>
      </c>
      <c r="K50" s="99">
        <v>44.036512637103158</v>
      </c>
      <c r="L50" s="99">
        <v>42.831098445008365</v>
      </c>
      <c r="M50" s="99">
        <v>40.336896308679563</v>
      </c>
      <c r="N50" s="99">
        <v>37.352602027438806</v>
      </c>
      <c r="O50" s="99">
        <v>39.617899931262741</v>
      </c>
      <c r="P50" s="99">
        <v>42.544058155985482</v>
      </c>
      <c r="Q50" s="99">
        <v>38.567519314164926</v>
      </c>
      <c r="R50" s="99">
        <v>36.578148334896085</v>
      </c>
      <c r="S50" s="99">
        <v>35.719448124812487</v>
      </c>
      <c r="T50" s="99">
        <v>31.17594273911708</v>
      </c>
      <c r="U50" s="99">
        <v>39.480478008668413</v>
      </c>
      <c r="V50" s="99">
        <v>37.502171311817655</v>
      </c>
      <c r="W50" s="99">
        <v>30.742358945594113</v>
      </c>
      <c r="DA50" s="63" t="s">
        <v>2792</v>
      </c>
    </row>
    <row r="51" spans="1:105" ht="12" customHeight="1" x14ac:dyDescent="0.25">
      <c r="A51" s="97" t="s">
        <v>137</v>
      </c>
      <c r="B51" s="99">
        <v>17.638667888320835</v>
      </c>
      <c r="C51" s="99">
        <v>15.9968014610978</v>
      </c>
      <c r="D51" s="99">
        <v>19.607435810191181</v>
      </c>
      <c r="E51" s="99">
        <v>22.638139427314222</v>
      </c>
      <c r="F51" s="99">
        <v>22.046920093381388</v>
      </c>
      <c r="G51" s="99">
        <v>23.721962270541205</v>
      </c>
      <c r="H51" s="99">
        <v>25.423683107090412</v>
      </c>
      <c r="I51" s="99">
        <v>25.602028113781667</v>
      </c>
      <c r="J51" s="99">
        <v>24.241118504158397</v>
      </c>
      <c r="K51" s="99">
        <v>24.077593147662963</v>
      </c>
      <c r="L51" s="99">
        <v>22.919320632315646</v>
      </c>
      <c r="M51" s="99">
        <v>21.680266864951438</v>
      </c>
      <c r="N51" s="99">
        <v>19.208019356619847</v>
      </c>
      <c r="O51" s="99">
        <v>19.887929802622789</v>
      </c>
      <c r="P51" s="99">
        <v>20.343289085360734</v>
      </c>
      <c r="Q51" s="99">
        <v>21.463520226595723</v>
      </c>
      <c r="R51" s="99">
        <v>21.734076342411715</v>
      </c>
      <c r="S51" s="99">
        <v>23.261100306587974</v>
      </c>
      <c r="T51" s="99">
        <v>19.3424441451623</v>
      </c>
      <c r="U51" s="99">
        <v>23.326061572604971</v>
      </c>
      <c r="V51" s="99">
        <v>23.157599451493073</v>
      </c>
      <c r="W51" s="99">
        <v>18.717026599576702</v>
      </c>
      <c r="DA51" s="63" t="s">
        <v>2793</v>
      </c>
    </row>
    <row r="52" spans="1:105" ht="12" customHeight="1" x14ac:dyDescent="0.25">
      <c r="A52" s="100" t="s">
        <v>216</v>
      </c>
      <c r="B52" s="102">
        <v>5.0731909949568355</v>
      </c>
      <c r="C52" s="102">
        <v>4.1826200631421777</v>
      </c>
      <c r="D52" s="102">
        <v>8.4001234571719525</v>
      </c>
      <c r="E52" s="102">
        <v>11.367048175685431</v>
      </c>
      <c r="F52" s="102">
        <v>10.302576332274114</v>
      </c>
      <c r="G52" s="102">
        <v>12.391253076591891</v>
      </c>
      <c r="H52" s="102">
        <v>11.655943659222268</v>
      </c>
      <c r="I52" s="102">
        <v>9.9789568610948116</v>
      </c>
      <c r="J52" s="102">
        <v>9.0858743444998868</v>
      </c>
      <c r="K52" s="102">
        <v>8.9905237221401588</v>
      </c>
      <c r="L52" s="102">
        <v>7.7044799648083417</v>
      </c>
      <c r="M52" s="102">
        <v>7.1056561696249707</v>
      </c>
      <c r="N52" s="102">
        <v>4.5527013775501164</v>
      </c>
      <c r="O52" s="102">
        <v>3.3170585273279545</v>
      </c>
      <c r="P52" s="102">
        <v>0.39874872789818622</v>
      </c>
      <c r="Q52" s="102">
        <v>6.7551135221571981</v>
      </c>
      <c r="R52" s="102">
        <v>8.5637653186771505</v>
      </c>
      <c r="S52" s="102">
        <v>11.511854374422537</v>
      </c>
      <c r="T52" s="102">
        <v>6.9328867993673189</v>
      </c>
      <c r="U52" s="102">
        <v>5.0808932835566782</v>
      </c>
      <c r="V52" s="102">
        <v>5.8630733475546934</v>
      </c>
      <c r="W52" s="102">
        <v>3.5603680540081473</v>
      </c>
      <c r="DA52" s="131" t="s">
        <v>2794</v>
      </c>
    </row>
    <row r="53" spans="1:105" ht="12" customHeight="1" x14ac:dyDescent="0.25">
      <c r="A53" s="103" t="s">
        <v>52</v>
      </c>
      <c r="B53" s="105">
        <v>12.565476893364002</v>
      </c>
      <c r="C53" s="105">
        <v>11.814181397955624</v>
      </c>
      <c r="D53" s="105">
        <v>11.20731235301923</v>
      </c>
      <c r="E53" s="105">
        <v>11.271091251628787</v>
      </c>
      <c r="F53" s="105">
        <v>11.744343761107276</v>
      </c>
      <c r="G53" s="105">
        <v>11.330709193949314</v>
      </c>
      <c r="H53" s="105">
        <v>13.767739447868143</v>
      </c>
      <c r="I53" s="105">
        <v>15.623071252686859</v>
      </c>
      <c r="J53" s="105">
        <v>15.155244159658514</v>
      </c>
      <c r="K53" s="105">
        <v>15.087069425522802</v>
      </c>
      <c r="L53" s="105">
        <v>15.214840667507303</v>
      </c>
      <c r="M53" s="105">
        <v>14.574610695326472</v>
      </c>
      <c r="N53" s="105">
        <v>14.65531797906973</v>
      </c>
      <c r="O53" s="105">
        <v>16.570871275294834</v>
      </c>
      <c r="P53" s="105">
        <v>19.94454035746255</v>
      </c>
      <c r="Q53" s="105">
        <v>14.708406704438522</v>
      </c>
      <c r="R53" s="105">
        <v>13.170311023734563</v>
      </c>
      <c r="S53" s="105">
        <v>11.749245932165433</v>
      </c>
      <c r="T53" s="105">
        <v>12.409557345794981</v>
      </c>
      <c r="U53" s="105">
        <v>18.245168289048291</v>
      </c>
      <c r="V53" s="105">
        <v>17.294526103938374</v>
      </c>
      <c r="W53" s="105">
        <v>15.156658545568554</v>
      </c>
      <c r="DA53" s="132" t="s">
        <v>2795</v>
      </c>
    </row>
    <row r="54" spans="1:105" ht="12" customHeight="1" x14ac:dyDescent="0.25">
      <c r="A54" s="106" t="s">
        <v>122</v>
      </c>
      <c r="B54" s="102">
        <v>31.365495624080499</v>
      </c>
      <c r="C54" s="102">
        <v>28.798482549548488</v>
      </c>
      <c r="D54" s="102">
        <v>30.842791875879129</v>
      </c>
      <c r="E54" s="102">
        <v>32.770108538755245</v>
      </c>
      <c r="F54" s="102">
        <v>34.289302533644488</v>
      </c>
      <c r="G54" s="102">
        <v>36.884639273069489</v>
      </c>
      <c r="H54" s="102">
        <v>35.994596696478474</v>
      </c>
      <c r="I54" s="102">
        <v>40.469953057764457</v>
      </c>
      <c r="J54" s="102">
        <v>38.744960635347852</v>
      </c>
      <c r="K54" s="102">
        <v>38.313179225359107</v>
      </c>
      <c r="L54" s="102">
        <v>37.905918068271795</v>
      </c>
      <c r="M54" s="102">
        <v>37.927221250924283</v>
      </c>
      <c r="N54" s="102">
        <v>35.632263410152078</v>
      </c>
      <c r="O54" s="102">
        <v>30.27314762485895</v>
      </c>
      <c r="P54" s="102">
        <v>29.940017171435944</v>
      </c>
      <c r="Q54" s="102">
        <v>30.859644476007688</v>
      </c>
      <c r="R54" s="102">
        <v>31.803815334680088</v>
      </c>
      <c r="S54" s="102">
        <v>33.208504824927751</v>
      </c>
      <c r="T54" s="102">
        <v>32.153510511330367</v>
      </c>
      <c r="U54" s="102">
        <v>31.199993222122487</v>
      </c>
      <c r="V54" s="102">
        <v>31.370894995444395</v>
      </c>
      <c r="W54" s="102">
        <v>29.068510902335266</v>
      </c>
      <c r="DA54" s="131" t="s">
        <v>2796</v>
      </c>
    </row>
    <row r="55" spans="1:105" ht="12" customHeight="1" x14ac:dyDescent="0.25">
      <c r="A55" s="107" t="s">
        <v>121</v>
      </c>
      <c r="B55" s="105">
        <v>16.954020771254125</v>
      </c>
      <c r="C55" s="105">
        <v>15.572297641691893</v>
      </c>
      <c r="D55" s="105">
        <v>17.720631153870151</v>
      </c>
      <c r="E55" s="105">
        <v>19.695373311785762</v>
      </c>
      <c r="F55" s="105">
        <v>20.408569049527426</v>
      </c>
      <c r="G55" s="105">
        <v>22.878010555048824</v>
      </c>
      <c r="H55" s="105">
        <v>22.276308574550203</v>
      </c>
      <c r="I55" s="105">
        <v>24.164780516559681</v>
      </c>
      <c r="J55" s="105">
        <v>22.962859349573936</v>
      </c>
      <c r="K55" s="105">
        <v>22.810556739324852</v>
      </c>
      <c r="L55" s="105">
        <v>22.08737240312032</v>
      </c>
      <c r="M55" s="105">
        <v>22.09731705570837</v>
      </c>
      <c r="N55" s="105">
        <v>19.825301362779602</v>
      </c>
      <c r="O55" s="105">
        <v>16.459699406011108</v>
      </c>
      <c r="P55" s="105">
        <v>15.964404400123815</v>
      </c>
      <c r="Q55" s="105">
        <v>17.23629973125022</v>
      </c>
      <c r="R55" s="105">
        <v>18.189975517911609</v>
      </c>
      <c r="S55" s="105">
        <v>19.645711434162383</v>
      </c>
      <c r="T55" s="105">
        <v>18.751049909400209</v>
      </c>
      <c r="U55" s="105">
        <v>18.191939151230912</v>
      </c>
      <c r="V55" s="105">
        <v>18.566387575896645</v>
      </c>
      <c r="W55" s="105">
        <v>18.442850796181027</v>
      </c>
      <c r="DA55" s="132" t="s">
        <v>2797</v>
      </c>
    </row>
    <row r="56" spans="1:105" ht="12" customHeight="1" x14ac:dyDescent="0.25">
      <c r="A56" s="108" t="s">
        <v>53</v>
      </c>
      <c r="B56" s="99">
        <v>4.4452806647753347</v>
      </c>
      <c r="C56" s="99">
        <v>3.7330088557285448</v>
      </c>
      <c r="D56" s="99">
        <v>5.938555315210114</v>
      </c>
      <c r="E56" s="99">
        <v>7.9388076405290722</v>
      </c>
      <c r="F56" s="99">
        <v>7.9049861887094268</v>
      </c>
      <c r="G56" s="99">
        <v>10.240372808562865</v>
      </c>
      <c r="H56" s="99">
        <v>9.188942675659213</v>
      </c>
      <c r="I56" s="99">
        <v>8.5477734121390903</v>
      </c>
      <c r="J56" s="99">
        <v>7.8491809030248554</v>
      </c>
      <c r="K56" s="99">
        <v>7.7831281872900906</v>
      </c>
      <c r="L56" s="99">
        <v>6.8163376935592339</v>
      </c>
      <c r="M56" s="99">
        <v>6.8837574220019286</v>
      </c>
      <c r="N56" s="99">
        <v>4.649311880172041</v>
      </c>
      <c r="O56" s="99">
        <v>1.0503548390191666</v>
      </c>
      <c r="P56" s="99">
        <v>0.40037506941480527</v>
      </c>
      <c r="Q56" s="99">
        <v>1.3282103963242997</v>
      </c>
      <c r="R56" s="99">
        <v>2.0059046368835918</v>
      </c>
      <c r="S56" s="99">
        <v>3.435288208096519</v>
      </c>
      <c r="T56" s="99">
        <v>2.5917114199711082</v>
      </c>
      <c r="U56" s="99">
        <v>2.0218435697414234</v>
      </c>
      <c r="V56" s="99">
        <v>2.5066812176502875</v>
      </c>
      <c r="W56" s="99">
        <v>2.5574688048009384</v>
      </c>
      <c r="DA56" s="63" t="s">
        <v>2798</v>
      </c>
    </row>
    <row r="57" spans="1:105" ht="12" customHeight="1" x14ac:dyDescent="0.25">
      <c r="A57" s="108" t="s">
        <v>52</v>
      </c>
      <c r="B57" s="99">
        <v>12.50874010647879</v>
      </c>
      <c r="C57" s="99">
        <v>11.839288785963349</v>
      </c>
      <c r="D57" s="99">
        <v>11.782075838660036</v>
      </c>
      <c r="E57" s="99">
        <v>11.756565671256691</v>
      </c>
      <c r="F57" s="99">
        <v>12.503582860817996</v>
      </c>
      <c r="G57" s="99">
        <v>12.637637746485957</v>
      </c>
      <c r="H57" s="99">
        <v>13.087365898890985</v>
      </c>
      <c r="I57" s="99">
        <v>15.617007104420596</v>
      </c>
      <c r="J57" s="99">
        <v>15.113678446549082</v>
      </c>
      <c r="K57" s="99">
        <v>15.027428552034763</v>
      </c>
      <c r="L57" s="99">
        <v>15.271034709561084</v>
      </c>
      <c r="M57" s="99">
        <v>15.213559633706444</v>
      </c>
      <c r="N57" s="99">
        <v>15.175989482607557</v>
      </c>
      <c r="O57" s="99">
        <v>15.40934456699194</v>
      </c>
      <c r="P57" s="99">
        <v>15.564029330709008</v>
      </c>
      <c r="Q57" s="99">
        <v>15.90808933492592</v>
      </c>
      <c r="R57" s="99">
        <v>16.184070881028017</v>
      </c>
      <c r="S57" s="99">
        <v>16.21042322606586</v>
      </c>
      <c r="T57" s="99">
        <v>16.159338489429096</v>
      </c>
      <c r="U57" s="99">
        <v>16.170095581489491</v>
      </c>
      <c r="V57" s="99">
        <v>16.059706358246359</v>
      </c>
      <c r="W57" s="99">
        <v>15.885381991380084</v>
      </c>
      <c r="DA57" s="63" t="s">
        <v>2799</v>
      </c>
    </row>
    <row r="58" spans="1:105" ht="12" customHeight="1" x14ac:dyDescent="0.25">
      <c r="A58" s="121" t="s">
        <v>54</v>
      </c>
      <c r="B58" s="123">
        <v>8.3596179694824357</v>
      </c>
      <c r="C58" s="123">
        <v>8.7011618399864048</v>
      </c>
      <c r="D58" s="123">
        <v>8.7270926302334928</v>
      </c>
      <c r="E58" s="123">
        <v>8.8046616134589524</v>
      </c>
      <c r="F58" s="123">
        <v>8.9835087093797803</v>
      </c>
      <c r="G58" s="123">
        <v>8.5767409399507173</v>
      </c>
      <c r="H58" s="123">
        <v>7.8171402407915274</v>
      </c>
      <c r="I58" s="123">
        <v>7.6325791093083124</v>
      </c>
      <c r="J58" s="123">
        <v>6.9438875682987531</v>
      </c>
      <c r="K58" s="123">
        <v>6.9021381224035361</v>
      </c>
      <c r="L58" s="123">
        <v>6.6522262980412803</v>
      </c>
      <c r="M58" s="123">
        <v>6.9690832176683521</v>
      </c>
      <c r="N58" s="123">
        <v>6.1663534478785405</v>
      </c>
      <c r="O58" s="123">
        <v>6.2711940759594267</v>
      </c>
      <c r="P58" s="123">
        <v>6.7080185442781852</v>
      </c>
      <c r="Q58" s="123">
        <v>6.5622841748025937</v>
      </c>
      <c r="R58" s="123">
        <v>6.5082593070428256</v>
      </c>
      <c r="S58" s="123">
        <v>6.7704618697986012</v>
      </c>
      <c r="T58" s="123">
        <v>6.3675635551118184</v>
      </c>
      <c r="U58" s="123">
        <v>7.1929965549794233</v>
      </c>
      <c r="V58" s="123">
        <v>7.1622208711982545</v>
      </c>
      <c r="W58" s="123">
        <v>6.985760732933489</v>
      </c>
      <c r="DA58" s="130" t="s">
        <v>2800</v>
      </c>
    </row>
    <row r="59" spans="1:105" ht="12" customHeight="1" x14ac:dyDescent="0.25">
      <c r="A59" s="97" t="s">
        <v>50</v>
      </c>
      <c r="B59" s="99">
        <v>9.1707800425015016</v>
      </c>
      <c r="C59" s="99">
        <v>9.3142003289319479</v>
      </c>
      <c r="D59" s="99">
        <v>9.3315617754343325</v>
      </c>
      <c r="E59" s="99">
        <v>9.691840911201469</v>
      </c>
      <c r="F59" s="99">
        <v>9.8753754331753854</v>
      </c>
      <c r="G59" s="99">
        <v>9.4492142886524153</v>
      </c>
      <c r="H59" s="99">
        <v>8.4587419227240623</v>
      </c>
      <c r="I59" s="99">
        <v>8.5134517154086335</v>
      </c>
      <c r="J59" s="99">
        <v>7.6551832506631303</v>
      </c>
      <c r="K59" s="99">
        <v>7.5090262458155719</v>
      </c>
      <c r="L59" s="99">
        <v>7.2890814501151793</v>
      </c>
      <c r="M59" s="99">
        <v>7.437327135535849</v>
      </c>
      <c r="N59" s="99">
        <v>7.0285454540561272</v>
      </c>
      <c r="O59" s="99">
        <v>7.0322014715399153</v>
      </c>
      <c r="P59" s="99">
        <v>7.1140405310148092</v>
      </c>
      <c r="Q59" s="99">
        <v>7.3961789531784428</v>
      </c>
      <c r="R59" s="99">
        <v>7.4334532505080571</v>
      </c>
      <c r="S59" s="99">
        <v>7.5184836448848671</v>
      </c>
      <c r="T59" s="99">
        <v>7.6258230025674525</v>
      </c>
      <c r="U59" s="99">
        <v>8.2591862614777352</v>
      </c>
      <c r="V59" s="99">
        <v>7.7861948019174827</v>
      </c>
      <c r="W59" s="99">
        <v>8.2922700242468821</v>
      </c>
      <c r="DA59" s="63" t="s">
        <v>2801</v>
      </c>
    </row>
    <row r="60" spans="1:105" ht="12" customHeight="1" x14ac:dyDescent="0.25">
      <c r="A60" s="109" t="s">
        <v>120</v>
      </c>
      <c r="B60" s="110">
        <v>6.3241755552405934</v>
      </c>
      <c r="C60" s="110">
        <v>7.3508740393673415</v>
      </c>
      <c r="D60" s="110">
        <v>7.5057938383219076</v>
      </c>
      <c r="E60" s="110">
        <v>7.1180378519308842</v>
      </c>
      <c r="F60" s="110">
        <v>7.4145158394139994</v>
      </c>
      <c r="G60" s="110">
        <v>7.1149430978637973</v>
      </c>
      <c r="H60" s="110">
        <v>6.7370039094144687</v>
      </c>
      <c r="I60" s="110">
        <v>6.115340240619747</v>
      </c>
      <c r="J60" s="110">
        <v>5.6575888882737901</v>
      </c>
      <c r="K60" s="110">
        <v>5.8292200769354077</v>
      </c>
      <c r="L60" s="110">
        <v>5.5306961501015088</v>
      </c>
      <c r="M60" s="110">
        <v>6.1410484732880368</v>
      </c>
      <c r="N60" s="110">
        <v>4.5952988945707283</v>
      </c>
      <c r="O60" s="110">
        <v>4.9877284078219226</v>
      </c>
      <c r="P60" s="110">
        <v>6.0957545208199777</v>
      </c>
      <c r="Q60" s="110">
        <v>5.3746732192907949</v>
      </c>
      <c r="R60" s="110">
        <v>5.2517752048699196</v>
      </c>
      <c r="S60" s="110">
        <v>5.7892861494311427</v>
      </c>
      <c r="T60" s="110">
        <v>4.8212645333478292</v>
      </c>
      <c r="U60" s="110">
        <v>5.9243049147464131</v>
      </c>
      <c r="V60" s="110">
        <v>6.4719785807683898</v>
      </c>
      <c r="W60" s="110">
        <v>5.6692899035848665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2804</v>
      </c>
    </row>
    <row r="64" spans="1:105" ht="12" customHeight="1" x14ac:dyDescent="0.25">
      <c r="A64" s="97" t="s">
        <v>217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2805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</v>
      </c>
      <c r="C67" s="99">
        <f>RES_hhdet_fech!C67/RES_summary!C$19</f>
        <v>0</v>
      </c>
      <c r="D67" s="99">
        <f>RES_hhdet_fech!D67/RES_summary!D$19</f>
        <v>0</v>
      </c>
      <c r="E67" s="99">
        <f>RES_hhdet_fech!E67/RES_summary!E$19</f>
        <v>0</v>
      </c>
      <c r="F67" s="99">
        <f>RES_hhdet_fech!F67/RES_summary!F$19</f>
        <v>0</v>
      </c>
      <c r="G67" s="99">
        <f>RES_hhdet_fech!G67/RES_summary!G$19</f>
        <v>0</v>
      </c>
      <c r="H67" s="99">
        <f>RES_hhdet_fech!H67/RES_summary!H$19</f>
        <v>0</v>
      </c>
      <c r="I67" s="99">
        <f>RES_hhdet_fech!I67/RES_summary!I$19</f>
        <v>0</v>
      </c>
      <c r="J67" s="99">
        <f>RES_hhdet_fech!J67/RES_summary!J$19</f>
        <v>0</v>
      </c>
      <c r="K67" s="99">
        <f>RES_hhdet_fech!K67/RES_summary!K$19</f>
        <v>0</v>
      </c>
      <c r="L67" s="99">
        <f>RES_hhdet_fech!L67/RES_summary!L$19</f>
        <v>0</v>
      </c>
      <c r="M67" s="99">
        <f>RES_hhdet_fech!M67/RES_summary!M$19</f>
        <v>0</v>
      </c>
      <c r="N67" s="99">
        <f>RES_hhdet_fech!N67/RES_summary!N$19</f>
        <v>0</v>
      </c>
      <c r="O67" s="99">
        <f>RES_hhdet_fech!O67/RES_summary!O$19</f>
        <v>0</v>
      </c>
      <c r="P67" s="99">
        <f>RES_hhdet_fech!P67/RES_summary!P$19</f>
        <v>0</v>
      </c>
      <c r="Q67" s="99">
        <f>RES_hhdet_fech!Q67/RES_summary!Q$19</f>
        <v>0</v>
      </c>
      <c r="R67" s="99">
        <f>RES_hhdet_fech!R67/RES_summary!R$19</f>
        <v>0</v>
      </c>
      <c r="S67" s="99">
        <f>RES_hhdet_fech!S67/RES_summary!S$19</f>
        <v>0</v>
      </c>
      <c r="T67" s="99">
        <f>RES_hhdet_fech!T67/RES_summary!T$19</f>
        <v>0</v>
      </c>
      <c r="U67" s="99">
        <f>RES_hhdet_fech!U67/RES_summary!U$19</f>
        <v>0</v>
      </c>
      <c r="V67" s="99">
        <f>RES_hhdet_fech!V67/RES_summary!V$19</f>
        <v>0</v>
      </c>
      <c r="W67" s="99">
        <f>RES_hhdet_fech!W67/RES_summary!W$19</f>
        <v>0</v>
      </c>
      <c r="DA67" s="63" t="s">
        <v>2808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2809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2813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2817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2818</v>
      </c>
    </row>
    <row r="78" spans="1:105" ht="12" customHeight="1" x14ac:dyDescent="0.25">
      <c r="A78" s="97" t="s">
        <v>192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2819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105.31643914907058</v>
      </c>
      <c r="C81" s="118">
        <f t="shared" si="28"/>
        <v>99.682200218076645</v>
      </c>
      <c r="D81" s="118">
        <f t="shared" si="28"/>
        <v>104.27044137854837</v>
      </c>
      <c r="E81" s="118">
        <f t="shared" si="28"/>
        <v>96.873708304599603</v>
      </c>
      <c r="F81" s="118">
        <f t="shared" si="28"/>
        <v>90.316353116917909</v>
      </c>
      <c r="G81" s="118">
        <f t="shared" si="28"/>
        <v>87.64947150526838</v>
      </c>
      <c r="H81" s="118">
        <f t="shared" si="28"/>
        <v>78.932398729684664</v>
      </c>
      <c r="I81" s="118">
        <f t="shared" si="28"/>
        <v>77.416633459463029</v>
      </c>
      <c r="J81" s="118">
        <f t="shared" si="28"/>
        <v>79.484619770307361</v>
      </c>
      <c r="K81" s="118">
        <f t="shared" si="28"/>
        <v>83.464064296785082</v>
      </c>
      <c r="L81" s="118">
        <f t="shared" si="28"/>
        <v>67.456901861156823</v>
      </c>
      <c r="M81" s="118">
        <f t="shared" si="28"/>
        <v>70.26072658971394</v>
      </c>
      <c r="N81" s="118">
        <f t="shared" si="28"/>
        <v>70.712042114582729</v>
      </c>
      <c r="O81" s="118">
        <f t="shared" si="28"/>
        <v>59.211598475620455</v>
      </c>
      <c r="P81" s="118">
        <f t="shared" si="28"/>
        <v>51.099574447436154</v>
      </c>
      <c r="Q81" s="118">
        <f t="shared" si="28"/>
        <v>60.96596561734605</v>
      </c>
      <c r="R81" s="118">
        <f t="shared" ref="R81:V81" si="29">R82+R85+R87+R100</f>
        <v>62.010185753739322</v>
      </c>
      <c r="S81" s="118">
        <f t="shared" si="29"/>
        <v>65.41276104268556</v>
      </c>
      <c r="T81" s="118">
        <f t="shared" si="29"/>
        <v>65.106350941492266</v>
      </c>
      <c r="U81" s="118">
        <f t="shared" si="29"/>
        <v>66.843367662814956</v>
      </c>
      <c r="V81" s="118">
        <f t="shared" si="29"/>
        <v>69.178094236062591</v>
      </c>
      <c r="W81" s="118">
        <f t="shared" ref="W81" si="30">W82+W85+W87+W100</f>
        <v>65.87601716797144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69.695914161505115</v>
      </c>
      <c r="C82" s="123">
        <f t="shared" si="31"/>
        <v>66.791309893428476</v>
      </c>
      <c r="D82" s="123">
        <f t="shared" si="31"/>
        <v>70.190352549621679</v>
      </c>
      <c r="E82" s="123">
        <f t="shared" si="31"/>
        <v>59.86689277010435</v>
      </c>
      <c r="F82" s="123">
        <f t="shared" si="31"/>
        <v>53.295561781110457</v>
      </c>
      <c r="G82" s="123">
        <f t="shared" si="31"/>
        <v>48.234008492682079</v>
      </c>
      <c r="H82" s="123">
        <f t="shared" si="31"/>
        <v>39.143094411681957</v>
      </c>
      <c r="I82" s="123">
        <f t="shared" si="31"/>
        <v>34.307720899399975</v>
      </c>
      <c r="J82" s="123">
        <f t="shared" si="31"/>
        <v>37.729025673159171</v>
      </c>
      <c r="K82" s="123">
        <f t="shared" si="31"/>
        <v>42.603972250281466</v>
      </c>
      <c r="L82" s="123">
        <f t="shared" si="31"/>
        <v>26.812660241150208</v>
      </c>
      <c r="M82" s="123">
        <f t="shared" si="31"/>
        <v>31.154232708677029</v>
      </c>
      <c r="N82" s="123">
        <f t="shared" si="31"/>
        <v>32.742539963098331</v>
      </c>
      <c r="O82" s="123">
        <f t="shared" si="31"/>
        <v>26.378386821744634</v>
      </c>
      <c r="P82" s="123">
        <f t="shared" si="31"/>
        <v>19.478318956669572</v>
      </c>
      <c r="Q82" s="123">
        <f t="shared" si="31"/>
        <v>29.027416898503176</v>
      </c>
      <c r="R82" s="123">
        <f t="shared" ref="R82:V82" si="32">SUM(R83:R84)</f>
        <v>28.803079562695217</v>
      </c>
      <c r="S82" s="123">
        <f t="shared" si="32"/>
        <v>31.365920416736852</v>
      </c>
      <c r="T82" s="123">
        <f t="shared" si="32"/>
        <v>31.645533040046214</v>
      </c>
      <c r="U82" s="123">
        <f t="shared" si="32"/>
        <v>32.916471149747395</v>
      </c>
      <c r="V82" s="123">
        <f t="shared" si="32"/>
        <v>34.928604976587991</v>
      </c>
      <c r="W82" s="123">
        <f t="shared" ref="W82" si="33">SUM(W83:W84)</f>
        <v>31.74056292391511</v>
      </c>
      <c r="DA82" s="130" t="s">
        <v>2822</v>
      </c>
    </row>
    <row r="83" spans="1:105" ht="12" customHeight="1" x14ac:dyDescent="0.25">
      <c r="A83" s="97" t="s">
        <v>204</v>
      </c>
      <c r="B83" s="99">
        <v>69.613323078490978</v>
      </c>
      <c r="C83" s="99">
        <v>66.695317505397313</v>
      </c>
      <c r="D83" s="99">
        <v>70.07770701451993</v>
      </c>
      <c r="E83" s="99">
        <v>59.772577215013733</v>
      </c>
      <c r="F83" s="99">
        <v>53.199671513050262</v>
      </c>
      <c r="G83" s="99">
        <v>48.144317828812625</v>
      </c>
      <c r="H83" s="99">
        <v>39.074406477569759</v>
      </c>
      <c r="I83" s="99">
        <v>34.251454854548392</v>
      </c>
      <c r="J83" s="99">
        <v>37.669143389594012</v>
      </c>
      <c r="K83" s="99">
        <v>42.531173859084944</v>
      </c>
      <c r="L83" s="99">
        <v>26.768256602119205</v>
      </c>
      <c r="M83" s="99">
        <v>31.094452304324125</v>
      </c>
      <c r="N83" s="99">
        <v>32.69302203885583</v>
      </c>
      <c r="O83" s="99">
        <v>26.331090176884512</v>
      </c>
      <c r="P83" s="99">
        <v>19.433229066498587</v>
      </c>
      <c r="Q83" s="99">
        <v>28.965595393060099</v>
      </c>
      <c r="R83" s="99">
        <v>28.741001788241281</v>
      </c>
      <c r="S83" s="99">
        <v>31.289481514328095</v>
      </c>
      <c r="T83" s="99">
        <v>31.575710996576287</v>
      </c>
      <c r="U83" s="99">
        <v>32.843272144980936</v>
      </c>
      <c r="V83" s="99">
        <v>34.850074024123337</v>
      </c>
      <c r="W83" s="99">
        <v>31.668056289109902</v>
      </c>
      <c r="DA83" s="63" t="s">
        <v>2823</v>
      </c>
    </row>
    <row r="84" spans="1:105" ht="12" customHeight="1" x14ac:dyDescent="0.25">
      <c r="A84" s="97" t="s">
        <v>53</v>
      </c>
      <c r="B84" s="99">
        <v>8.259108301413387E-2</v>
      </c>
      <c r="C84" s="99">
        <v>9.5992388031167067E-2</v>
      </c>
      <c r="D84" s="99">
        <v>0.11264553510174408</v>
      </c>
      <c r="E84" s="99">
        <v>9.4315555090616621E-2</v>
      </c>
      <c r="F84" s="99">
        <v>9.5890268060195599E-2</v>
      </c>
      <c r="G84" s="99">
        <v>8.9690663869452084E-2</v>
      </c>
      <c r="H84" s="99">
        <v>6.8687934112196855E-2</v>
      </c>
      <c r="I84" s="99">
        <v>5.6266044851579697E-2</v>
      </c>
      <c r="J84" s="99">
        <v>5.988228356516051E-2</v>
      </c>
      <c r="K84" s="99">
        <v>7.2798391196524065E-2</v>
      </c>
      <c r="L84" s="99">
        <v>4.4403639031002598E-2</v>
      </c>
      <c r="M84" s="99">
        <v>5.9780404352901689E-2</v>
      </c>
      <c r="N84" s="99">
        <v>4.9517924242502794E-2</v>
      </c>
      <c r="O84" s="99">
        <v>4.7296644860122333E-2</v>
      </c>
      <c r="P84" s="99">
        <v>4.5089890170984692E-2</v>
      </c>
      <c r="Q84" s="99">
        <v>6.1821505443077324E-2</v>
      </c>
      <c r="R84" s="99">
        <v>6.2077774453936328E-2</v>
      </c>
      <c r="S84" s="99">
        <v>7.6438902408756199E-2</v>
      </c>
      <c r="T84" s="99">
        <v>6.9822043469925432E-2</v>
      </c>
      <c r="U84" s="99">
        <v>7.3199004766459491E-2</v>
      </c>
      <c r="V84" s="99">
        <v>7.8530952464655635E-2</v>
      </c>
      <c r="W84" s="99">
        <v>7.2506634805207804E-2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8.9556377461513907</v>
      </c>
      <c r="C85" s="123">
        <f t="shared" si="34"/>
        <v>7.2939105697923381</v>
      </c>
      <c r="D85" s="123">
        <f t="shared" si="34"/>
        <v>6.4585998603409909</v>
      </c>
      <c r="E85" s="123">
        <f t="shared" si="34"/>
        <v>7.5416761192999093</v>
      </c>
      <c r="F85" s="123">
        <f t="shared" si="34"/>
        <v>6.8151553273309382</v>
      </c>
      <c r="G85" s="123">
        <f t="shared" si="34"/>
        <v>7.1726053210277829</v>
      </c>
      <c r="H85" s="123">
        <f t="shared" si="34"/>
        <v>8.7508497822573315</v>
      </c>
      <c r="I85" s="123">
        <f t="shared" si="34"/>
        <v>10.542203777401109</v>
      </c>
      <c r="J85" s="123">
        <f t="shared" si="34"/>
        <v>10.985403234925574</v>
      </c>
      <c r="K85" s="123">
        <f t="shared" si="34"/>
        <v>10.309319936551537</v>
      </c>
      <c r="L85" s="123">
        <f t="shared" si="34"/>
        <v>11.165202024505534</v>
      </c>
      <c r="M85" s="123">
        <f t="shared" si="34"/>
        <v>9.3623124440044165</v>
      </c>
      <c r="N85" s="123">
        <f t="shared" si="34"/>
        <v>11.303156060824533</v>
      </c>
      <c r="O85" s="123">
        <f t="shared" si="34"/>
        <v>9.0645459106330293</v>
      </c>
      <c r="P85" s="123">
        <f t="shared" si="34"/>
        <v>7.6744287502353039</v>
      </c>
      <c r="Q85" s="123">
        <f t="shared" si="34"/>
        <v>7.2072771184559077</v>
      </c>
      <c r="R85" s="123">
        <f t="shared" si="34"/>
        <v>7.7676571665831284</v>
      </c>
      <c r="S85" s="123">
        <f t="shared" si="34"/>
        <v>7.0956615298825634</v>
      </c>
      <c r="T85" s="123">
        <f t="shared" si="34"/>
        <v>7.8491508575134983</v>
      </c>
      <c r="U85" s="123">
        <f t="shared" si="34"/>
        <v>8.0371148486866719</v>
      </c>
      <c r="V85" s="123">
        <f t="shared" si="34"/>
        <v>8.0982088383372162</v>
      </c>
      <c r="W85" s="123">
        <f t="shared" si="34"/>
        <v>8.0929584759286843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8.9556377461513907</v>
      </c>
      <c r="C86" s="99">
        <f>RES_hhdet_fech!C86/RES_summary!C$19</f>
        <v>7.2939105697923381</v>
      </c>
      <c r="D86" s="99">
        <f>RES_hhdet_fech!D86/RES_summary!D$19</f>
        <v>6.4585998603409909</v>
      </c>
      <c r="E86" s="99">
        <f>RES_hhdet_fech!E86/RES_summary!E$19</f>
        <v>7.5416761192999093</v>
      </c>
      <c r="F86" s="99">
        <f>RES_hhdet_fech!F86/RES_summary!F$19</f>
        <v>6.8151553273309382</v>
      </c>
      <c r="G86" s="99">
        <f>RES_hhdet_fech!G86/RES_summary!G$19</f>
        <v>7.1726053210277829</v>
      </c>
      <c r="H86" s="99">
        <f>RES_hhdet_fech!H86/RES_summary!H$19</f>
        <v>8.7508497822573315</v>
      </c>
      <c r="I86" s="99">
        <f>RES_hhdet_fech!I86/RES_summary!I$19</f>
        <v>10.542203777401109</v>
      </c>
      <c r="J86" s="99">
        <f>RES_hhdet_fech!J86/RES_summary!J$19</f>
        <v>10.985403234925574</v>
      </c>
      <c r="K86" s="99">
        <f>RES_hhdet_fech!K86/RES_summary!K$19</f>
        <v>10.309319936551537</v>
      </c>
      <c r="L86" s="99">
        <f>RES_hhdet_fech!L86/RES_summary!L$19</f>
        <v>11.165202024505534</v>
      </c>
      <c r="M86" s="99">
        <f>RES_hhdet_fech!M86/RES_summary!M$19</f>
        <v>9.3623124440044165</v>
      </c>
      <c r="N86" s="99">
        <f>RES_hhdet_fech!N86/RES_summary!N$19</f>
        <v>11.303156060824533</v>
      </c>
      <c r="O86" s="99">
        <f>RES_hhdet_fech!O86/RES_summary!O$19</f>
        <v>9.0645459106330293</v>
      </c>
      <c r="P86" s="99">
        <f>RES_hhdet_fech!P86/RES_summary!P$19</f>
        <v>7.6744287502353039</v>
      </c>
      <c r="Q86" s="99">
        <f>RES_hhdet_fech!Q86/RES_summary!Q$19</f>
        <v>7.2072771184559077</v>
      </c>
      <c r="R86" s="99">
        <f>RES_hhdet_fech!R86/RES_summary!R$19</f>
        <v>7.7676571665831284</v>
      </c>
      <c r="S86" s="99">
        <f>RES_hhdet_fech!S86/RES_summary!S$19</f>
        <v>7.0956615298825634</v>
      </c>
      <c r="T86" s="99">
        <f>RES_hhdet_fech!T86/RES_summary!T$19</f>
        <v>7.8491508575134983</v>
      </c>
      <c r="U86" s="99">
        <f>RES_hhdet_fech!U86/RES_summary!U$19</f>
        <v>8.0371148486866719</v>
      </c>
      <c r="V86" s="99">
        <f>RES_hhdet_fech!V86/RES_summary!V$19</f>
        <v>8.0982088383372162</v>
      </c>
      <c r="W86" s="99">
        <f>RES_hhdet_fech!W86/RES_summary!W$19</f>
        <v>8.0929584759286843</v>
      </c>
      <c r="DA86" s="63" t="s">
        <v>2826</v>
      </c>
    </row>
    <row r="87" spans="1:105" ht="12" customHeight="1" x14ac:dyDescent="0.25">
      <c r="A87" s="121" t="s">
        <v>55</v>
      </c>
      <c r="B87" s="123">
        <v>18.305319048970947</v>
      </c>
      <c r="C87" s="123">
        <v>16.908236126503965</v>
      </c>
      <c r="D87" s="123">
        <v>18.922194328006263</v>
      </c>
      <c r="E87" s="123">
        <v>20.701319020477623</v>
      </c>
      <c r="F87" s="123">
        <v>21.272393074128395</v>
      </c>
      <c r="G87" s="123">
        <v>23.698876805099957</v>
      </c>
      <c r="H87" s="123">
        <v>23.220269242243873</v>
      </c>
      <c r="I87" s="123">
        <v>24.905415686658838</v>
      </c>
      <c r="J87" s="123">
        <v>23.808810504578172</v>
      </c>
      <c r="K87" s="123">
        <v>23.651432414434584</v>
      </c>
      <c r="L87" s="123">
        <v>22.825021381899841</v>
      </c>
      <c r="M87" s="123">
        <v>22.773448861324201</v>
      </c>
      <c r="N87" s="123">
        <v>20.493960396534028</v>
      </c>
      <c r="O87" s="123">
        <v>17.506059283908005</v>
      </c>
      <c r="P87" s="123">
        <v>17.257628480808453</v>
      </c>
      <c r="Q87" s="123">
        <v>18.221648038935715</v>
      </c>
      <c r="R87" s="123">
        <v>18.990126522561898</v>
      </c>
      <c r="S87" s="123">
        <v>20.235971539669492</v>
      </c>
      <c r="T87" s="123">
        <v>19.298561767082493</v>
      </c>
      <c r="U87" s="123">
        <v>18.718088245080867</v>
      </c>
      <c r="V87" s="123">
        <v>18.973742012637629</v>
      </c>
      <c r="W87" s="123">
        <v>19.024891567272299</v>
      </c>
      <c r="DA87" s="130" t="s">
        <v>2827</v>
      </c>
    </row>
    <row r="88" spans="1:105" ht="12" customHeight="1" x14ac:dyDescent="0.25">
      <c r="A88" s="97" t="s">
        <v>132</v>
      </c>
      <c r="B88" s="99">
        <v>30.746927757855545</v>
      </c>
      <c r="C88" s="99">
        <v>28.78395018849611</v>
      </c>
      <c r="D88" s="99">
        <v>30.360166041865934</v>
      </c>
      <c r="E88" s="99">
        <v>26.132881526553586</v>
      </c>
      <c r="F88" s="99">
        <v>26.914357147517844</v>
      </c>
      <c r="G88" s="99">
        <v>30.580235911413009</v>
      </c>
      <c r="H88" s="99">
        <v>25.145662109185391</v>
      </c>
      <c r="I88" s="99">
        <v>27.175747511077354</v>
      </c>
      <c r="J88" s="99">
        <v>33.979242356726367</v>
      </c>
      <c r="K88" s="99">
        <v>35.113645117099416</v>
      </c>
      <c r="L88" s="99">
        <v>26.907451655290963</v>
      </c>
      <c r="M88" s="99">
        <v>27.72909734601711</v>
      </c>
      <c r="N88" s="99">
        <v>25.856534857210434</v>
      </c>
      <c r="O88" s="99">
        <v>26.880099246227246</v>
      </c>
      <c r="P88" s="99">
        <v>30.097869935390772</v>
      </c>
      <c r="Q88" s="99">
        <v>27.078420077027239</v>
      </c>
      <c r="R88" s="99">
        <v>27.465965842368803</v>
      </c>
      <c r="S88" s="99">
        <v>27.680777158980099</v>
      </c>
      <c r="T88" s="99">
        <v>26.543884135377464</v>
      </c>
      <c r="U88" s="99">
        <v>27.014816800920382</v>
      </c>
      <c r="V88" s="99">
        <v>25.937776904985597</v>
      </c>
      <c r="W88" s="99">
        <v>23.946098389064616</v>
      </c>
      <c r="DA88" s="63" t="s">
        <v>2828</v>
      </c>
    </row>
    <row r="89" spans="1:105" ht="12" customHeight="1" x14ac:dyDescent="0.25">
      <c r="A89" s="97" t="s">
        <v>131</v>
      </c>
      <c r="B89" s="99">
        <v>14.926081522044399</v>
      </c>
      <c r="C89" s="99">
        <v>15.360387369914029</v>
      </c>
      <c r="D89" s="99">
        <v>18.435071816891561</v>
      </c>
      <c r="E89" s="99">
        <v>17.204842364210823</v>
      </c>
      <c r="F89" s="99">
        <v>14.808872774569402</v>
      </c>
      <c r="G89" s="99">
        <v>21.240038924360139</v>
      </c>
      <c r="H89" s="99">
        <v>16.579261767087015</v>
      </c>
      <c r="I89" s="99">
        <v>17.262173685713805</v>
      </c>
      <c r="J89" s="99">
        <v>23.490540722768465</v>
      </c>
      <c r="K89" s="99">
        <v>24.9429944523629</v>
      </c>
      <c r="L89" s="99">
        <v>18.68738535090397</v>
      </c>
      <c r="M89" s="99">
        <v>19.430550379657348</v>
      </c>
      <c r="N89" s="99">
        <v>17.876373371122057</v>
      </c>
      <c r="O89" s="99">
        <v>18.485024819310468</v>
      </c>
      <c r="P89" s="99">
        <v>20.376651616606004</v>
      </c>
      <c r="Q89" s="99">
        <v>19.791630084808578</v>
      </c>
      <c r="R89" s="99">
        <v>20.82512688874089</v>
      </c>
      <c r="S89" s="99">
        <v>21.988982158862658</v>
      </c>
      <c r="T89" s="99">
        <v>20.978173593928446</v>
      </c>
      <c r="U89" s="99">
        <v>21.222120631038404</v>
      </c>
      <c r="V89" s="99">
        <v>20.969056838604548</v>
      </c>
      <c r="W89" s="99">
        <v>19.50701603108033</v>
      </c>
      <c r="DA89" s="63" t="s">
        <v>2829</v>
      </c>
    </row>
    <row r="90" spans="1:105" ht="12" customHeight="1" x14ac:dyDescent="0.25">
      <c r="A90" s="100" t="s">
        <v>204</v>
      </c>
      <c r="B90" s="102">
        <v>1.8073356556619589</v>
      </c>
      <c r="C90" s="102">
        <v>3.8526446062644375</v>
      </c>
      <c r="D90" s="102">
        <v>6.8893990653363515</v>
      </c>
      <c r="E90" s="102">
        <v>7.374502274034624</v>
      </c>
      <c r="F90" s="102">
        <v>0.55157540248038239</v>
      </c>
      <c r="G90" s="102">
        <v>8.5255854438886924</v>
      </c>
      <c r="H90" s="102">
        <v>0.27500991792984264</v>
      </c>
      <c r="I90" s="102">
        <v>1.8639376144509716</v>
      </c>
      <c r="J90" s="102">
        <v>6.0894363710076256</v>
      </c>
      <c r="K90" s="102">
        <v>7.4959428217421245</v>
      </c>
      <c r="L90" s="102">
        <v>4.3095712567940492</v>
      </c>
      <c r="M90" s="102">
        <v>4.4469578052920076</v>
      </c>
      <c r="N90" s="102">
        <v>2.8933596946675988</v>
      </c>
      <c r="O90" s="102">
        <v>2.1771905693383866</v>
      </c>
      <c r="P90" s="102">
        <v>1.1477007082133772</v>
      </c>
      <c r="Q90" s="102">
        <v>5.5509781835128713</v>
      </c>
      <c r="R90" s="102">
        <v>7.7654257301999658</v>
      </c>
      <c r="S90" s="102">
        <v>10.343931799771676</v>
      </c>
      <c r="T90" s="102">
        <v>8.3825157569284343</v>
      </c>
      <c r="U90" s="102">
        <v>7.1097083346615486</v>
      </c>
      <c r="V90" s="102">
        <v>7.5953101883996208</v>
      </c>
      <c r="W90" s="102">
        <v>6.1884409079238978</v>
      </c>
      <c r="DA90" s="131" t="s">
        <v>2830</v>
      </c>
    </row>
    <row r="91" spans="1:105" ht="12" customHeight="1" x14ac:dyDescent="0.25">
      <c r="A91" s="103" t="s">
        <v>52</v>
      </c>
      <c r="B91" s="105">
        <v>13.118745866382442</v>
      </c>
      <c r="C91" s="105">
        <v>11.507742763649594</v>
      </c>
      <c r="D91" s="105">
        <v>11.545672751555216</v>
      </c>
      <c r="E91" s="105">
        <v>9.8303400901761986</v>
      </c>
      <c r="F91" s="105">
        <v>14.25729737208902</v>
      </c>
      <c r="G91" s="105">
        <v>12.714453480471446</v>
      </c>
      <c r="H91" s="105">
        <v>16.304251849157172</v>
      </c>
      <c r="I91" s="105">
        <v>15.398236071262833</v>
      </c>
      <c r="J91" s="105">
        <v>17.401104351760843</v>
      </c>
      <c r="K91" s="105">
        <v>17.447051630620773</v>
      </c>
      <c r="L91" s="105">
        <v>14.377814094109919</v>
      </c>
      <c r="M91" s="105">
        <v>14.983592574365336</v>
      </c>
      <c r="N91" s="105">
        <v>14.983013676454457</v>
      </c>
      <c r="O91" s="105">
        <v>16.307834249972082</v>
      </c>
      <c r="P91" s="105">
        <v>19.228950908392626</v>
      </c>
      <c r="Q91" s="105">
        <v>14.240651901295706</v>
      </c>
      <c r="R91" s="105">
        <v>13.059701158540918</v>
      </c>
      <c r="S91" s="105">
        <v>11.64505035909098</v>
      </c>
      <c r="T91" s="105">
        <v>12.595657837000012</v>
      </c>
      <c r="U91" s="105">
        <v>14.112412296376858</v>
      </c>
      <c r="V91" s="105">
        <v>13.373746650204927</v>
      </c>
      <c r="W91" s="105">
        <v>13.318575123156432</v>
      </c>
      <c r="DA91" s="132" t="s">
        <v>2831</v>
      </c>
    </row>
    <row r="92" spans="1:105" ht="12" customHeight="1" x14ac:dyDescent="0.25">
      <c r="A92" s="106" t="s">
        <v>124</v>
      </c>
      <c r="B92" s="102">
        <v>34.497377072906879</v>
      </c>
      <c r="C92" s="102">
        <v>33.479007324159184</v>
      </c>
      <c r="D92" s="102">
        <v>35.520486276285496</v>
      </c>
      <c r="E92" s="102">
        <v>37.220876760966036</v>
      </c>
      <c r="F92" s="102">
        <v>37.771803951853684</v>
      </c>
      <c r="G92" s="102">
        <v>40.765675276309814</v>
      </c>
      <c r="H92" s="102">
        <v>40.802569662916518</v>
      </c>
      <c r="I92" s="102">
        <v>41.914877972240561</v>
      </c>
      <c r="J92" s="102">
        <v>42.886422383045975</v>
      </c>
      <c r="K92" s="102">
        <v>42.659242605260452</v>
      </c>
      <c r="L92" s="102">
        <v>41.321627541373104</v>
      </c>
      <c r="M92" s="102">
        <v>39.345422296056086</v>
      </c>
      <c r="N92" s="102">
        <v>36.349980739860207</v>
      </c>
      <c r="O92" s="102">
        <v>37.694950952888895</v>
      </c>
      <c r="P92" s="102">
        <v>43.562132685772184</v>
      </c>
      <c r="Q92" s="102">
        <v>34.380098004268909</v>
      </c>
      <c r="R92" s="102">
        <v>33.126710190067975</v>
      </c>
      <c r="S92" s="102">
        <v>32.440645219623505</v>
      </c>
      <c r="T92" s="102">
        <v>31.282381148423113</v>
      </c>
      <c r="U92" s="102">
        <v>29.524852648563304</v>
      </c>
      <c r="V92" s="102">
        <v>27.108644080903858</v>
      </c>
      <c r="W92" s="102">
        <v>33.717319963980394</v>
      </c>
      <c r="DA92" s="131" t="s">
        <v>2832</v>
      </c>
    </row>
    <row r="93" spans="1:105" ht="12" customHeight="1" x14ac:dyDescent="0.25">
      <c r="A93" s="107" t="s">
        <v>123</v>
      </c>
      <c r="B93" s="105">
        <v>17.096953765338213</v>
      </c>
      <c r="C93" s="105">
        <v>16.580296253699004</v>
      </c>
      <c r="D93" s="105">
        <v>19.784406729731923</v>
      </c>
      <c r="E93" s="105">
        <v>21.965805506386442</v>
      </c>
      <c r="F93" s="105">
        <v>21.674332293341152</v>
      </c>
      <c r="G93" s="105">
        <v>24.534529169173208</v>
      </c>
      <c r="H93" s="105">
        <v>23.669695937400974</v>
      </c>
      <c r="I93" s="105">
        <v>23.117863682471864</v>
      </c>
      <c r="J93" s="105">
        <v>23.783650097155856</v>
      </c>
      <c r="K93" s="105">
        <v>23.742562771579419</v>
      </c>
      <c r="L93" s="105">
        <v>22.483109951443499</v>
      </c>
      <c r="M93" s="105">
        <v>21.540471884178043</v>
      </c>
      <c r="N93" s="105">
        <v>18.983398029164189</v>
      </c>
      <c r="O93" s="105">
        <v>19.168976613644205</v>
      </c>
      <c r="P93" s="105">
        <v>22.764783636819832</v>
      </c>
      <c r="Q93" s="105">
        <v>21.615278715484664</v>
      </c>
      <c r="R93" s="105">
        <v>22.409160832914431</v>
      </c>
      <c r="S93" s="105">
        <v>23.740568158078222</v>
      </c>
      <c r="T93" s="105">
        <v>21.425969271266386</v>
      </c>
      <c r="U93" s="105">
        <v>18.535703434606599</v>
      </c>
      <c r="V93" s="105">
        <v>17.338331719142431</v>
      </c>
      <c r="W93" s="105">
        <v>23.072835777954634</v>
      </c>
      <c r="DA93" s="132" t="s">
        <v>2833</v>
      </c>
    </row>
    <row r="94" spans="1:105" ht="12" customHeight="1" x14ac:dyDescent="0.25">
      <c r="A94" s="108" t="s">
        <v>50</v>
      </c>
      <c r="B94" s="99">
        <v>4.7656259796946063</v>
      </c>
      <c r="C94" s="99">
        <v>4.4874913244669346</v>
      </c>
      <c r="D94" s="99">
        <v>8.4037886527111141</v>
      </c>
      <c r="E94" s="99">
        <v>10.747865012473468</v>
      </c>
      <c r="F94" s="99">
        <v>9.5943893063003411</v>
      </c>
      <c r="G94" s="99">
        <v>11.996293950594133</v>
      </c>
      <c r="H94" s="99">
        <v>10.363835351769351</v>
      </c>
      <c r="I94" s="99">
        <v>8.4267288726248868</v>
      </c>
      <c r="J94" s="99">
        <v>8.6912890023812608</v>
      </c>
      <c r="K94" s="99">
        <v>8.6199033238441451</v>
      </c>
      <c r="L94" s="99">
        <v>7.2846423333377395</v>
      </c>
      <c r="M94" s="99">
        <v>6.9105901870301869</v>
      </c>
      <c r="N94" s="99">
        <v>4.2398174402814242</v>
      </c>
      <c r="O94" s="99">
        <v>2.7446864156753019</v>
      </c>
      <c r="P94" s="99">
        <v>3.8318976947030041</v>
      </c>
      <c r="Q94" s="99">
        <v>7.4360524934517178</v>
      </c>
      <c r="R94" s="99">
        <v>8.9850720354760227</v>
      </c>
      <c r="S94" s="99">
        <v>11.266040264744907</v>
      </c>
      <c r="T94" s="99">
        <v>7.0757946891867425</v>
      </c>
      <c r="U94" s="99">
        <v>2.2242866173995282</v>
      </c>
      <c r="V94" s="99">
        <v>1.6411248000356089</v>
      </c>
      <c r="W94" s="99">
        <v>5.5621503191577712</v>
      </c>
      <c r="DA94" s="63" t="s">
        <v>2834</v>
      </c>
    </row>
    <row r="95" spans="1:105" ht="12" customHeight="1" x14ac:dyDescent="0.25">
      <c r="A95" s="108" t="s">
        <v>52</v>
      </c>
      <c r="B95" s="99">
        <v>12.331327785643605</v>
      </c>
      <c r="C95" s="99">
        <v>12.092804929232068</v>
      </c>
      <c r="D95" s="99">
        <v>11.380618077020808</v>
      </c>
      <c r="E95" s="99">
        <v>11.217940493912977</v>
      </c>
      <c r="F95" s="99">
        <v>12.079942987040809</v>
      </c>
      <c r="G95" s="99">
        <v>12.53823521857908</v>
      </c>
      <c r="H95" s="99">
        <v>13.305860585631615</v>
      </c>
      <c r="I95" s="99">
        <v>14.691134809846977</v>
      </c>
      <c r="J95" s="99">
        <v>15.092361094774596</v>
      </c>
      <c r="K95" s="99">
        <v>15.12265944773527</v>
      </c>
      <c r="L95" s="99">
        <v>15.198467618105763</v>
      </c>
      <c r="M95" s="99">
        <v>14.629881697147853</v>
      </c>
      <c r="N95" s="99">
        <v>14.743580588882764</v>
      </c>
      <c r="O95" s="99">
        <v>16.424290197968904</v>
      </c>
      <c r="P95" s="99">
        <v>18.932885942116826</v>
      </c>
      <c r="Q95" s="99">
        <v>14.179226222032947</v>
      </c>
      <c r="R95" s="99">
        <v>13.424088797438413</v>
      </c>
      <c r="S95" s="99">
        <v>12.474527893333315</v>
      </c>
      <c r="T95" s="99">
        <v>14.350174582079644</v>
      </c>
      <c r="U95" s="99">
        <v>16.311416817207068</v>
      </c>
      <c r="V95" s="99">
        <v>15.697206919106822</v>
      </c>
      <c r="W95" s="99">
        <v>17.510685458796861</v>
      </c>
      <c r="DA95" s="63" t="s">
        <v>2835</v>
      </c>
    </row>
    <row r="96" spans="1:105" ht="12" customHeight="1" x14ac:dyDescent="0.25">
      <c r="A96" s="106" t="s">
        <v>122</v>
      </c>
      <c r="B96" s="102">
        <v>31.365495624080506</v>
      </c>
      <c r="C96" s="102">
        <v>28.739241624617502</v>
      </c>
      <c r="D96" s="102">
        <v>30.799527696120279</v>
      </c>
      <c r="E96" s="102">
        <v>32.69553703111162</v>
      </c>
      <c r="F96" s="102">
        <v>34.240608980832874</v>
      </c>
      <c r="G96" s="102">
        <v>36.780417463532316</v>
      </c>
      <c r="H96" s="102">
        <v>35.773778770267398</v>
      </c>
      <c r="I96" s="102">
        <v>40.259499094460814</v>
      </c>
      <c r="J96" s="102">
        <v>38.604789502439246</v>
      </c>
      <c r="K96" s="102">
        <v>38.203162687501049</v>
      </c>
      <c r="L96" s="102">
        <v>37.795608644759326</v>
      </c>
      <c r="M96" s="102">
        <v>37.796640478544148</v>
      </c>
      <c r="N96" s="102">
        <v>35.499119994208918</v>
      </c>
      <c r="O96" s="102">
        <v>30.183781355953201</v>
      </c>
      <c r="P96" s="102">
        <v>29.855839189822259</v>
      </c>
      <c r="Q96" s="102">
        <v>30.779899903178492</v>
      </c>
      <c r="R96" s="102">
        <v>31.724645079072992</v>
      </c>
      <c r="S96" s="102">
        <v>33.129654867922895</v>
      </c>
      <c r="T96" s="102">
        <v>32.071868795131572</v>
      </c>
      <c r="U96" s="102">
        <v>31.055183460395767</v>
      </c>
      <c r="V96" s="102">
        <v>31.21107026979826</v>
      </c>
      <c r="W96" s="102">
        <v>28.710344393501178</v>
      </c>
      <c r="DA96" s="131" t="s">
        <v>2836</v>
      </c>
    </row>
    <row r="97" spans="1:105" ht="12" customHeight="1" x14ac:dyDescent="0.25">
      <c r="A97" s="107" t="s">
        <v>121</v>
      </c>
      <c r="B97" s="105">
        <v>16.954020771254129</v>
      </c>
      <c r="C97" s="105">
        <v>15.567914614585689</v>
      </c>
      <c r="D97" s="105">
        <v>17.698450712499842</v>
      </c>
      <c r="E97" s="105">
        <v>19.65016284385289</v>
      </c>
      <c r="F97" s="105">
        <v>20.342509315766488</v>
      </c>
      <c r="G97" s="105">
        <v>22.785277379902642</v>
      </c>
      <c r="H97" s="105">
        <v>22.206012096454742</v>
      </c>
      <c r="I97" s="105">
        <v>24.06743422582856</v>
      </c>
      <c r="J97" s="105">
        <v>22.852350933672056</v>
      </c>
      <c r="K97" s="105">
        <v>22.708411173314552</v>
      </c>
      <c r="L97" s="105">
        <v>22.021040325119881</v>
      </c>
      <c r="M97" s="105">
        <v>22.049931244836603</v>
      </c>
      <c r="N97" s="105">
        <v>19.794093815581682</v>
      </c>
      <c r="O97" s="105">
        <v>16.436484761243484</v>
      </c>
      <c r="P97" s="105">
        <v>15.933340647693115</v>
      </c>
      <c r="Q97" s="105">
        <v>17.150106974472184</v>
      </c>
      <c r="R97" s="105">
        <v>18.06061877616413</v>
      </c>
      <c r="S97" s="105">
        <v>19.461895151664972</v>
      </c>
      <c r="T97" s="105">
        <v>18.591149525800539</v>
      </c>
      <c r="U97" s="105">
        <v>18.071699550774337</v>
      </c>
      <c r="V97" s="105">
        <v>18.487374888352271</v>
      </c>
      <c r="W97" s="105">
        <v>18.406015009440516</v>
      </c>
      <c r="DA97" s="132" t="s">
        <v>2837</v>
      </c>
    </row>
    <row r="98" spans="1:105" ht="12" customHeight="1" x14ac:dyDescent="0.25">
      <c r="A98" s="108" t="s">
        <v>53</v>
      </c>
      <c r="B98" s="99">
        <v>4.4452806647753356</v>
      </c>
      <c r="C98" s="99">
        <v>3.7289398273610641</v>
      </c>
      <c r="D98" s="99">
        <v>5.918302215748799</v>
      </c>
      <c r="E98" s="99">
        <v>7.8980421924453577</v>
      </c>
      <c r="F98" s="99">
        <v>7.8492323488722331</v>
      </c>
      <c r="G98" s="99">
        <v>10.16473376732633</v>
      </c>
      <c r="H98" s="99">
        <v>9.1387362682127957</v>
      </c>
      <c r="I98" s="99">
        <v>8.4909483741346108</v>
      </c>
      <c r="J98" s="99">
        <v>7.7878653984418893</v>
      </c>
      <c r="K98" s="99">
        <v>7.7289962553720049</v>
      </c>
      <c r="L98" s="99">
        <v>6.7883687236034174</v>
      </c>
      <c r="M98" s="99">
        <v>6.8668795465583248</v>
      </c>
      <c r="N98" s="99">
        <v>4.6410475549399228</v>
      </c>
      <c r="O98" s="99">
        <v>1.0461558241466118</v>
      </c>
      <c r="P98" s="99">
        <v>0.39683240153902472</v>
      </c>
      <c r="Q98" s="99">
        <v>1.2972614127689752</v>
      </c>
      <c r="R98" s="99">
        <v>1.9452184435054292</v>
      </c>
      <c r="S98" s="99">
        <v>3.3280769460461719</v>
      </c>
      <c r="T98" s="99">
        <v>2.5193446152887153</v>
      </c>
      <c r="U98" s="99">
        <v>1.9849500877540172</v>
      </c>
      <c r="V98" s="99">
        <v>2.4908635394637102</v>
      </c>
      <c r="W98" s="99">
        <v>2.5579538484856639</v>
      </c>
      <c r="DA98" s="63" t="s">
        <v>2838</v>
      </c>
    </row>
    <row r="99" spans="1:105" ht="12" customHeight="1" x14ac:dyDescent="0.25">
      <c r="A99" s="108" t="s">
        <v>52</v>
      </c>
      <c r="B99" s="99">
        <v>12.508740106478795</v>
      </c>
      <c r="C99" s="99">
        <v>11.838974787224622</v>
      </c>
      <c r="D99" s="99">
        <v>11.780148496751043</v>
      </c>
      <c r="E99" s="99">
        <v>11.75212065140753</v>
      </c>
      <c r="F99" s="99">
        <v>12.493276966894259</v>
      </c>
      <c r="G99" s="99">
        <v>12.620543612576313</v>
      </c>
      <c r="H99" s="99">
        <v>13.067275828241947</v>
      </c>
      <c r="I99" s="99">
        <v>15.576485851693946</v>
      </c>
      <c r="J99" s="99">
        <v>15.064485535230169</v>
      </c>
      <c r="K99" s="99">
        <v>14.979414917942552</v>
      </c>
      <c r="L99" s="99">
        <v>15.23267160151646</v>
      </c>
      <c r="M99" s="99">
        <v>15.18305169827828</v>
      </c>
      <c r="N99" s="99">
        <v>15.15304626064176</v>
      </c>
      <c r="O99" s="99">
        <v>15.390328937096875</v>
      </c>
      <c r="P99" s="99">
        <v>15.536508246154094</v>
      </c>
      <c r="Q99" s="99">
        <v>15.852845561703207</v>
      </c>
      <c r="R99" s="99">
        <v>16.115400332658698</v>
      </c>
      <c r="S99" s="99">
        <v>16.133818205618805</v>
      </c>
      <c r="T99" s="99">
        <v>16.071804910511823</v>
      </c>
      <c r="U99" s="99">
        <v>16.086749463020322</v>
      </c>
      <c r="V99" s="99">
        <v>15.996511348888561</v>
      </c>
      <c r="W99" s="99">
        <v>15.848061160954856</v>
      </c>
      <c r="DA99" s="63" t="s">
        <v>2839</v>
      </c>
    </row>
    <row r="100" spans="1:105" ht="12" customHeight="1" x14ac:dyDescent="0.25">
      <c r="A100" s="121" t="s">
        <v>54</v>
      </c>
      <c r="B100" s="123">
        <v>8.3595681924431169</v>
      </c>
      <c r="C100" s="123">
        <v>8.6887436283518653</v>
      </c>
      <c r="D100" s="123">
        <v>8.6992946405794296</v>
      </c>
      <c r="E100" s="123">
        <v>8.7638203947177065</v>
      </c>
      <c r="F100" s="123">
        <v>8.9332429343481206</v>
      </c>
      <c r="G100" s="123">
        <v>8.5439808864585505</v>
      </c>
      <c r="H100" s="123">
        <v>7.818185293501501</v>
      </c>
      <c r="I100" s="123">
        <v>7.66129309600311</v>
      </c>
      <c r="J100" s="123">
        <v>6.9613803576444413</v>
      </c>
      <c r="K100" s="123">
        <v>6.8993396955174964</v>
      </c>
      <c r="L100" s="123">
        <v>6.6540182136012396</v>
      </c>
      <c r="M100" s="123">
        <v>6.9707325757083032</v>
      </c>
      <c r="N100" s="123">
        <v>6.1723856941258335</v>
      </c>
      <c r="O100" s="123">
        <v>6.2626064593347825</v>
      </c>
      <c r="P100" s="123">
        <v>6.6891982597228257</v>
      </c>
      <c r="Q100" s="123">
        <v>6.5096235614512565</v>
      </c>
      <c r="R100" s="123">
        <v>6.4493225018990747</v>
      </c>
      <c r="S100" s="123">
        <v>6.7152075563966438</v>
      </c>
      <c r="T100" s="123">
        <v>6.3131052768500622</v>
      </c>
      <c r="U100" s="123">
        <v>7.1716934193000341</v>
      </c>
      <c r="V100" s="123">
        <v>7.1775384084997631</v>
      </c>
      <c r="W100" s="123">
        <v>7.0176042008553408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9.1707800425015016</v>
      </c>
      <c r="C102" s="99">
        <v>9.3115533533837862</v>
      </c>
      <c r="D102" s="99">
        <v>9.3226128509448234</v>
      </c>
      <c r="E102" s="99">
        <v>9.6766566344162044</v>
      </c>
      <c r="F102" s="99">
        <v>9.8534037414677531</v>
      </c>
      <c r="G102" s="99">
        <v>9.4273291551765208</v>
      </c>
      <c r="H102" s="99">
        <v>8.4454382199215203</v>
      </c>
      <c r="I102" s="99">
        <v>8.5003749836337281</v>
      </c>
      <c r="J102" s="99">
        <v>7.6428319912465268</v>
      </c>
      <c r="K102" s="99">
        <v>7.4994962713385256</v>
      </c>
      <c r="L102" s="99">
        <v>7.2847986028702598</v>
      </c>
      <c r="M102" s="99">
        <v>7.4358256269772731</v>
      </c>
      <c r="N102" s="99">
        <v>7.0287132994930781</v>
      </c>
      <c r="O102" s="99">
        <v>7.0331086255854167</v>
      </c>
      <c r="P102" s="99">
        <v>7.1143819377831417</v>
      </c>
      <c r="Q102" s="99">
        <v>7.3953756693598498</v>
      </c>
      <c r="R102" s="99">
        <v>7.4292391636144872</v>
      </c>
      <c r="S102" s="99">
        <v>7.5090270543787661</v>
      </c>
      <c r="T102" s="99">
        <v>7.6143054787929696</v>
      </c>
      <c r="U102" s="99">
        <v>8.2571567513202186</v>
      </c>
      <c r="V102" s="99">
        <v>7.7984103491600605</v>
      </c>
      <c r="W102" s="99">
        <v>8.3118068090737793</v>
      </c>
      <c r="DA102" s="63" t="s">
        <v>2842</v>
      </c>
    </row>
    <row r="103" spans="1:105" ht="12" customHeight="1" x14ac:dyDescent="0.25">
      <c r="A103" s="109" t="s">
        <v>120</v>
      </c>
      <c r="B103" s="110">
        <v>6.3241755552405934</v>
      </c>
      <c r="C103" s="110">
        <v>7.3456663771245356</v>
      </c>
      <c r="D103" s="110">
        <v>7.4928149802655613</v>
      </c>
      <c r="E103" s="110">
        <v>7.101853439789056</v>
      </c>
      <c r="F103" s="110">
        <v>7.3930957297484872</v>
      </c>
      <c r="G103" s="110">
        <v>7.0950166335495837</v>
      </c>
      <c r="H103" s="110">
        <v>6.7230609750770309</v>
      </c>
      <c r="I103" s="110">
        <v>6.1007507523354416</v>
      </c>
      <c r="J103" s="110">
        <v>5.6422859965833601</v>
      </c>
      <c r="K103" s="110">
        <v>5.8163209886613076</v>
      </c>
      <c r="L103" s="110">
        <v>5.5253397351247653</v>
      </c>
      <c r="M103" s="110">
        <v>6.1392272430914936</v>
      </c>
      <c r="N103" s="110">
        <v>4.5953568458636811</v>
      </c>
      <c r="O103" s="110">
        <v>4.9833003871506261</v>
      </c>
      <c r="P103" s="110">
        <v>6.0814120052595699</v>
      </c>
      <c r="Q103" s="110">
        <v>5.3418059238608313</v>
      </c>
      <c r="R103" s="110">
        <v>5.2085186215636057</v>
      </c>
      <c r="S103" s="110">
        <v>5.7362381050264801</v>
      </c>
      <c r="T103" s="110">
        <v>4.7817423750761341</v>
      </c>
      <c r="U103" s="110">
        <v>5.9025369944051942</v>
      </c>
      <c r="V103" s="110">
        <v>6.4834253601998491</v>
      </c>
      <c r="W103" s="110">
        <v>5.6938393664195068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2863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2864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DA129" s="63" t="s">
        <v>2867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70.125524644717473</v>
      </c>
      <c r="C143" s="118">
        <f t="shared" si="49"/>
        <v>61.495718453019329</v>
      </c>
      <c r="D143" s="118">
        <f t="shared" si="49"/>
        <v>60.990035695022215</v>
      </c>
      <c r="E143" s="118">
        <f t="shared" si="49"/>
        <v>64.231426375113799</v>
      </c>
      <c r="F143" s="118">
        <f t="shared" si="49"/>
        <v>57.462791641837946</v>
      </c>
      <c r="G143" s="118">
        <f t="shared" si="49"/>
        <v>54.503097866558861</v>
      </c>
      <c r="H143" s="118">
        <f t="shared" si="49"/>
        <v>52.406742713840693</v>
      </c>
      <c r="I143" s="118">
        <f t="shared" si="49"/>
        <v>57.276635067926321</v>
      </c>
      <c r="J143" s="118">
        <f t="shared" si="49"/>
        <v>53.74084330248688</v>
      </c>
      <c r="K143" s="118">
        <f t="shared" si="49"/>
        <v>48.943289655453796</v>
      </c>
      <c r="L143" s="118">
        <f t="shared" si="49"/>
        <v>49.449518012341024</v>
      </c>
      <c r="M143" s="118">
        <f t="shared" si="49"/>
        <v>47.018317840289114</v>
      </c>
      <c r="N143" s="118">
        <f t="shared" si="49"/>
        <v>46.307064272353173</v>
      </c>
      <c r="O143" s="118">
        <f t="shared" si="49"/>
        <v>39.76042332107049</v>
      </c>
      <c r="P143" s="118">
        <f t="shared" si="49"/>
        <v>38.576308334938517</v>
      </c>
      <c r="Q143" s="118">
        <f t="shared" si="49"/>
        <v>39.697725816743215</v>
      </c>
      <c r="R143" s="118">
        <f t="shared" ref="R143:V143" si="50">R144+R146+R148+R157</f>
        <v>40.325701830904563</v>
      </c>
      <c r="S143" s="118">
        <f t="shared" si="50"/>
        <v>38.802307062361223</v>
      </c>
      <c r="T143" s="118">
        <f t="shared" si="50"/>
        <v>42.413742471807844</v>
      </c>
      <c r="U143" s="118">
        <f t="shared" si="50"/>
        <v>42.569056807000763</v>
      </c>
      <c r="V143" s="118">
        <f t="shared" si="50"/>
        <v>41.778114827821788</v>
      </c>
      <c r="W143" s="118">
        <f t="shared" ref="W143" si="51">W144+W146+W148+W157</f>
        <v>41.464205433247876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17.938339618373458</v>
      </c>
      <c r="C144" s="123">
        <f t="shared" si="52"/>
        <v>16.66021888957507</v>
      </c>
      <c r="D144" s="123">
        <f t="shared" si="52"/>
        <v>16.306132989789145</v>
      </c>
      <c r="E144" s="123">
        <f t="shared" si="52"/>
        <v>17.902332029189061</v>
      </c>
      <c r="F144" s="123">
        <f t="shared" si="52"/>
        <v>13.566436599591842</v>
      </c>
      <c r="G144" s="123">
        <f t="shared" si="52"/>
        <v>9.0146018681386941</v>
      </c>
      <c r="H144" s="123">
        <f t="shared" si="52"/>
        <v>8.4595418870374051</v>
      </c>
      <c r="I144" s="123">
        <f t="shared" si="52"/>
        <v>9.6766542086007181</v>
      </c>
      <c r="J144" s="123">
        <f t="shared" si="52"/>
        <v>6.6379428588814546</v>
      </c>
      <c r="K144" s="123">
        <f t="shared" si="52"/>
        <v>5.399796745543143</v>
      </c>
      <c r="L144" s="123">
        <f t="shared" si="52"/>
        <v>6.4184932703993454</v>
      </c>
      <c r="M144" s="123">
        <f t="shared" si="52"/>
        <v>6.0200282569778611</v>
      </c>
      <c r="N144" s="123">
        <f t="shared" si="52"/>
        <v>5.9834876142042592</v>
      </c>
      <c r="O144" s="123">
        <f t="shared" si="52"/>
        <v>4.9193673626987104</v>
      </c>
      <c r="P144" s="123">
        <f t="shared" si="52"/>
        <v>4.730996559876087</v>
      </c>
      <c r="Q144" s="123">
        <f t="shared" si="52"/>
        <v>4.3506059280831924</v>
      </c>
      <c r="R144" s="123">
        <f t="shared" si="52"/>
        <v>3.2797286301925372</v>
      </c>
      <c r="S144" s="123">
        <f t="shared" si="52"/>
        <v>1.769545779093147</v>
      </c>
      <c r="T144" s="123">
        <f t="shared" si="52"/>
        <v>6.6142317216989523</v>
      </c>
      <c r="U144" s="123">
        <f t="shared" si="52"/>
        <v>5.8068999264023446</v>
      </c>
      <c r="V144" s="123">
        <f t="shared" si="52"/>
        <v>5.3076300003891186</v>
      </c>
      <c r="W144" s="123">
        <f t="shared" si="52"/>
        <v>5.2642955264947915</v>
      </c>
      <c r="DA144" s="130" t="s">
        <v>2881</v>
      </c>
    </row>
    <row r="145" spans="1:105" ht="12" customHeight="1" x14ac:dyDescent="0.25">
      <c r="A145" s="97" t="s">
        <v>53</v>
      </c>
      <c r="B145" s="99">
        <v>17.938339618373458</v>
      </c>
      <c r="C145" s="99">
        <v>16.66021888957507</v>
      </c>
      <c r="D145" s="99">
        <v>16.306132989789145</v>
      </c>
      <c r="E145" s="99">
        <v>17.902332029189061</v>
      </c>
      <c r="F145" s="99">
        <v>13.566436599591842</v>
      </c>
      <c r="G145" s="99">
        <v>9.0146018681386941</v>
      </c>
      <c r="H145" s="99">
        <v>8.4595418870374051</v>
      </c>
      <c r="I145" s="99">
        <v>9.6766542086007181</v>
      </c>
      <c r="J145" s="99">
        <v>6.6379428588814546</v>
      </c>
      <c r="K145" s="99">
        <v>5.399796745543143</v>
      </c>
      <c r="L145" s="99">
        <v>6.4184932703993454</v>
      </c>
      <c r="M145" s="99">
        <v>6.0200282569778611</v>
      </c>
      <c r="N145" s="99">
        <v>5.9834876142042592</v>
      </c>
      <c r="O145" s="99">
        <v>4.9193673626987104</v>
      </c>
      <c r="P145" s="99">
        <v>4.730996559876087</v>
      </c>
      <c r="Q145" s="99">
        <v>4.3506059280831924</v>
      </c>
      <c r="R145" s="99">
        <v>3.2797286301925372</v>
      </c>
      <c r="S145" s="99">
        <v>1.769545779093147</v>
      </c>
      <c r="T145" s="99">
        <v>6.6142317216989523</v>
      </c>
      <c r="U145" s="99">
        <v>5.8068999264023446</v>
      </c>
      <c r="V145" s="99">
        <v>5.3076300003891186</v>
      </c>
      <c r="W145" s="99">
        <v>5.2642955264947915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25.605636925652146</v>
      </c>
      <c r="C146" s="123">
        <f t="shared" si="53"/>
        <v>19.322795723783827</v>
      </c>
      <c r="D146" s="123">
        <f t="shared" si="53"/>
        <v>17.29375390051743</v>
      </c>
      <c r="E146" s="123">
        <f t="shared" si="53"/>
        <v>17.083243054280032</v>
      </c>
      <c r="F146" s="123">
        <f t="shared" si="53"/>
        <v>13.878252488024852</v>
      </c>
      <c r="G146" s="123">
        <f t="shared" si="53"/>
        <v>13.436230799462042</v>
      </c>
      <c r="H146" s="123">
        <f t="shared" si="53"/>
        <v>12.966985847682357</v>
      </c>
      <c r="I146" s="123">
        <f t="shared" si="53"/>
        <v>15.106194541601642</v>
      </c>
      <c r="J146" s="123">
        <f t="shared" si="53"/>
        <v>16.562729111281612</v>
      </c>
      <c r="K146" s="123">
        <f t="shared" si="53"/>
        <v>13.330905065277463</v>
      </c>
      <c r="L146" s="123">
        <f t="shared" si="53"/>
        <v>13.843704662045907</v>
      </c>
      <c r="M146" s="123">
        <f t="shared" si="53"/>
        <v>11.535709238870991</v>
      </c>
      <c r="N146" s="123">
        <f t="shared" si="53"/>
        <v>13.894030608562277</v>
      </c>
      <c r="O146" s="123">
        <f t="shared" si="53"/>
        <v>11.282631459674494</v>
      </c>
      <c r="P146" s="123">
        <f t="shared" si="53"/>
        <v>10.069192549959979</v>
      </c>
      <c r="Q146" s="123">
        <f t="shared" si="53"/>
        <v>10.664267781718094</v>
      </c>
      <c r="R146" s="123">
        <f t="shared" si="53"/>
        <v>11.684845425673334</v>
      </c>
      <c r="S146" s="123">
        <f t="shared" si="53"/>
        <v>10.435920319036439</v>
      </c>
      <c r="T146" s="123">
        <f t="shared" si="53"/>
        <v>10.834213107116007</v>
      </c>
      <c r="U146" s="123">
        <f t="shared" si="53"/>
        <v>11.454723852079967</v>
      </c>
      <c r="V146" s="123">
        <f t="shared" si="53"/>
        <v>10.803945914209026</v>
      </c>
      <c r="W146" s="123">
        <f t="shared" si="53"/>
        <v>10.457103581647726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25.605636925652146</v>
      </c>
      <c r="C147" s="99">
        <f>RES_hhdet_fech!C147/RES_summary!C$19</f>
        <v>19.322795723783827</v>
      </c>
      <c r="D147" s="99">
        <f>RES_hhdet_fech!D147/RES_summary!D$19</f>
        <v>17.29375390051743</v>
      </c>
      <c r="E147" s="99">
        <f>RES_hhdet_fech!E147/RES_summary!E$19</f>
        <v>17.083243054280032</v>
      </c>
      <c r="F147" s="99">
        <f>RES_hhdet_fech!F147/RES_summary!F$19</f>
        <v>13.878252488024852</v>
      </c>
      <c r="G147" s="99">
        <f>RES_hhdet_fech!G147/RES_summary!G$19</f>
        <v>13.436230799462042</v>
      </c>
      <c r="H147" s="99">
        <f>RES_hhdet_fech!H147/RES_summary!H$19</f>
        <v>12.966985847682357</v>
      </c>
      <c r="I147" s="99">
        <f>RES_hhdet_fech!I147/RES_summary!I$19</f>
        <v>15.106194541601642</v>
      </c>
      <c r="J147" s="99">
        <f>RES_hhdet_fech!J147/RES_summary!J$19</f>
        <v>16.562729111281612</v>
      </c>
      <c r="K147" s="99">
        <f>RES_hhdet_fech!K147/RES_summary!K$19</f>
        <v>13.330905065277463</v>
      </c>
      <c r="L147" s="99">
        <f>RES_hhdet_fech!L147/RES_summary!L$19</f>
        <v>13.843704662045907</v>
      </c>
      <c r="M147" s="99">
        <f>RES_hhdet_fech!M147/RES_summary!M$19</f>
        <v>11.535709238870991</v>
      </c>
      <c r="N147" s="99">
        <f>RES_hhdet_fech!N147/RES_summary!N$19</f>
        <v>13.894030608562277</v>
      </c>
      <c r="O147" s="99">
        <f>RES_hhdet_fech!O147/RES_summary!O$19</f>
        <v>11.282631459674494</v>
      </c>
      <c r="P147" s="99">
        <f>RES_hhdet_fech!P147/RES_summary!P$19</f>
        <v>10.069192549959979</v>
      </c>
      <c r="Q147" s="99">
        <f>RES_hhdet_fech!Q147/RES_summary!Q$19</f>
        <v>10.664267781718094</v>
      </c>
      <c r="R147" s="99">
        <f>RES_hhdet_fech!R147/RES_summary!R$19</f>
        <v>11.684845425673334</v>
      </c>
      <c r="S147" s="99">
        <f>RES_hhdet_fech!S147/RES_summary!S$19</f>
        <v>10.435920319036439</v>
      </c>
      <c r="T147" s="99">
        <f>RES_hhdet_fech!T147/RES_summary!T$19</f>
        <v>10.834213107116007</v>
      </c>
      <c r="U147" s="99">
        <f>RES_hhdet_fech!U147/RES_summary!U$19</f>
        <v>11.454723852079967</v>
      </c>
      <c r="V147" s="99">
        <f>RES_hhdet_fech!V147/RES_summary!V$19</f>
        <v>10.803945914209026</v>
      </c>
      <c r="W147" s="99">
        <f>RES_hhdet_fech!W147/RES_summary!W$19</f>
        <v>10.457103581647726</v>
      </c>
      <c r="DA147" s="63" t="s">
        <v>2884</v>
      </c>
    </row>
    <row r="148" spans="1:105" ht="12" customHeight="1" x14ac:dyDescent="0.25">
      <c r="A148" s="121" t="s">
        <v>55</v>
      </c>
      <c r="B148" s="123">
        <v>18.218455144541203</v>
      </c>
      <c r="C148" s="123">
        <v>16.839980279105202</v>
      </c>
      <c r="D148" s="123">
        <v>18.734584843973145</v>
      </c>
      <c r="E148" s="123">
        <v>20.530600690750422</v>
      </c>
      <c r="F148" s="123">
        <v>21.110891770865916</v>
      </c>
      <c r="G148" s="123">
        <v>23.52129189064603</v>
      </c>
      <c r="H148" s="123">
        <v>23.161683640543291</v>
      </c>
      <c r="I148" s="123">
        <v>24.826607447555606</v>
      </c>
      <c r="J148" s="123">
        <v>23.576753418456761</v>
      </c>
      <c r="K148" s="123">
        <v>23.341611234981418</v>
      </c>
      <c r="L148" s="123">
        <v>22.577577718015732</v>
      </c>
      <c r="M148" s="123">
        <v>22.524293677064545</v>
      </c>
      <c r="N148" s="123">
        <v>20.282648955011624</v>
      </c>
      <c r="O148" s="123">
        <v>17.305210635276882</v>
      </c>
      <c r="P148" s="123">
        <v>17.075728281209777</v>
      </c>
      <c r="Q148" s="123">
        <v>18.122751356992151</v>
      </c>
      <c r="R148" s="123">
        <v>18.871335751887951</v>
      </c>
      <c r="S148" s="123">
        <v>19.913779532261358</v>
      </c>
      <c r="T148" s="123">
        <v>18.789774807022017</v>
      </c>
      <c r="U148" s="123">
        <v>18.266906467879629</v>
      </c>
      <c r="V148" s="123">
        <v>18.594327139647302</v>
      </c>
      <c r="W148" s="123">
        <v>18.759025632330069</v>
      </c>
      <c r="DA148" s="130" t="s">
        <v>2885</v>
      </c>
    </row>
    <row r="149" spans="1:105" ht="12" customHeight="1" x14ac:dyDescent="0.25">
      <c r="A149" s="97" t="s">
        <v>124</v>
      </c>
      <c r="B149" s="99">
        <v>34.497377072906893</v>
      </c>
      <c r="C149" s="99">
        <v>33.412969846300982</v>
      </c>
      <c r="D149" s="99">
        <v>35.379948944099581</v>
      </c>
      <c r="E149" s="99">
        <v>37.066899710393798</v>
      </c>
      <c r="F149" s="99">
        <v>37.697552768510029</v>
      </c>
      <c r="G149" s="99">
        <v>40.668616483508032</v>
      </c>
      <c r="H149" s="99">
        <v>40.751072577449719</v>
      </c>
      <c r="I149" s="99">
        <v>41.878636418076496</v>
      </c>
      <c r="J149" s="99">
        <v>42.793531159769699</v>
      </c>
      <c r="K149" s="99">
        <v>42.402106552657536</v>
      </c>
      <c r="L149" s="99">
        <v>40.738040759139508</v>
      </c>
      <c r="M149" s="99">
        <v>38.617436121179246</v>
      </c>
      <c r="N149" s="99">
        <v>35.546995932700938</v>
      </c>
      <c r="O149" s="99">
        <v>37.05341021501372</v>
      </c>
      <c r="P149" s="99">
        <v>43.10970530691236</v>
      </c>
      <c r="Q149" s="99">
        <v>35.777629525542032</v>
      </c>
      <c r="R149" s="99">
        <v>34.105822902411703</v>
      </c>
      <c r="S149" s="99">
        <v>31.995586893513078</v>
      </c>
      <c r="T149" s="99">
        <v>29.606512358397882</v>
      </c>
      <c r="U149" s="99">
        <v>27.92432420718113</v>
      </c>
      <c r="V149" s="99">
        <v>25.904199427109649</v>
      </c>
      <c r="W149" s="99">
        <v>32.558350642362591</v>
      </c>
      <c r="DA149" s="63" t="s">
        <v>2886</v>
      </c>
    </row>
    <row r="150" spans="1:105" ht="12" customHeight="1" x14ac:dyDescent="0.25">
      <c r="A150" s="97" t="s">
        <v>123</v>
      </c>
      <c r="B150" s="99">
        <v>17.096953765338213</v>
      </c>
      <c r="C150" s="99">
        <v>16.627045645958098</v>
      </c>
      <c r="D150" s="99">
        <v>19.886675111821955</v>
      </c>
      <c r="E150" s="99">
        <v>22.117954195456694</v>
      </c>
      <c r="F150" s="99">
        <v>0</v>
      </c>
      <c r="G150" s="99">
        <v>0</v>
      </c>
      <c r="H150" s="99">
        <v>23.491398740811075</v>
      </c>
      <c r="I150" s="99">
        <v>23.066946595076264</v>
      </c>
      <c r="J150" s="99">
        <v>23.726527867562911</v>
      </c>
      <c r="K150" s="99">
        <v>23.670044718208366</v>
      </c>
      <c r="L150" s="99">
        <v>22.364912808682998</v>
      </c>
      <c r="M150" s="99">
        <v>21.404274468774005</v>
      </c>
      <c r="N150" s="99">
        <v>18.846901717235461</v>
      </c>
      <c r="O150" s="99">
        <v>19.121900525239685</v>
      </c>
      <c r="P150" s="99">
        <v>22.742993032534084</v>
      </c>
      <c r="Q150" s="99">
        <v>21.641961012323819</v>
      </c>
      <c r="R150" s="99">
        <v>22.437940630163393</v>
      </c>
      <c r="S150" s="99">
        <v>23.800635964916932</v>
      </c>
      <c r="T150" s="99">
        <v>21.424784168993771</v>
      </c>
      <c r="U150" s="99">
        <v>18.410301552691791</v>
      </c>
      <c r="V150" s="99">
        <v>17.038833816065726</v>
      </c>
      <c r="W150" s="99">
        <v>22.819393019170388</v>
      </c>
      <c r="DA150" s="63" t="s">
        <v>2887</v>
      </c>
    </row>
    <row r="151" spans="1:105" ht="12" customHeight="1" x14ac:dyDescent="0.25">
      <c r="A151" s="100" t="s">
        <v>50</v>
      </c>
      <c r="B151" s="102">
        <v>4.7656259796946054</v>
      </c>
      <c r="C151" s="102">
        <v>4.5323055583120073</v>
      </c>
      <c r="D151" s="102">
        <v>8.5038888850436649</v>
      </c>
      <c r="E151" s="102">
        <v>10.897520271782902</v>
      </c>
      <c r="F151" s="102">
        <v>0</v>
      </c>
      <c r="G151" s="102">
        <v>0</v>
      </c>
      <c r="H151" s="102">
        <v>10.231605498618658</v>
      </c>
      <c r="I151" s="102">
        <v>8.3918665415492342</v>
      </c>
      <c r="J151" s="102">
        <v>8.6536066256295054</v>
      </c>
      <c r="K151" s="102">
        <v>8.5740124057984417</v>
      </c>
      <c r="L151" s="102">
        <v>7.2006551918770914</v>
      </c>
      <c r="M151" s="102">
        <v>6.8077444759401278</v>
      </c>
      <c r="N151" s="102">
        <v>4.1528590440710351</v>
      </c>
      <c r="O151" s="102">
        <v>2.7317095496037851</v>
      </c>
      <c r="P151" s="102">
        <v>3.8452116853994727</v>
      </c>
      <c r="Q151" s="102">
        <v>7.4889535370582481</v>
      </c>
      <c r="R151" s="102">
        <v>9.0397960347541844</v>
      </c>
      <c r="S151" s="102">
        <v>11.347717139254607</v>
      </c>
      <c r="T151" s="102">
        <v>7.0989072628138477</v>
      </c>
      <c r="U151" s="102">
        <v>2.1616584139211543</v>
      </c>
      <c r="V151" s="102">
        <v>1.4903191198371044</v>
      </c>
      <c r="W151" s="102">
        <v>5.398280668157569</v>
      </c>
      <c r="DA151" s="131" t="s">
        <v>2888</v>
      </c>
    </row>
    <row r="152" spans="1:105" ht="12" customHeight="1" x14ac:dyDescent="0.25">
      <c r="A152" s="103" t="s">
        <v>52</v>
      </c>
      <c r="B152" s="105">
        <v>12.331327785643607</v>
      </c>
      <c r="C152" s="105">
        <v>12.094740087646093</v>
      </c>
      <c r="D152" s="105">
        <v>11.382786226778292</v>
      </c>
      <c r="E152" s="105">
        <v>11.220433923673792</v>
      </c>
      <c r="F152" s="105">
        <v>0</v>
      </c>
      <c r="G152" s="105">
        <v>0</v>
      </c>
      <c r="H152" s="105">
        <v>13.259793242192419</v>
      </c>
      <c r="I152" s="105">
        <v>14.675080053527029</v>
      </c>
      <c r="J152" s="105">
        <v>15.072921241933406</v>
      </c>
      <c r="K152" s="105">
        <v>15.096032312409926</v>
      </c>
      <c r="L152" s="105">
        <v>15.164257616805905</v>
      </c>
      <c r="M152" s="105">
        <v>14.596529992833876</v>
      </c>
      <c r="N152" s="105">
        <v>14.694042673164427</v>
      </c>
      <c r="O152" s="105">
        <v>16.390190975635896</v>
      </c>
      <c r="P152" s="105">
        <v>18.897781347134611</v>
      </c>
      <c r="Q152" s="105">
        <v>14.15300747526557</v>
      </c>
      <c r="R152" s="105">
        <v>13.398144595409207</v>
      </c>
      <c r="S152" s="105">
        <v>12.452918825662328</v>
      </c>
      <c r="T152" s="105">
        <v>14.32587690617992</v>
      </c>
      <c r="U152" s="105">
        <v>16.248643138770632</v>
      </c>
      <c r="V152" s="105">
        <v>15.548514696228622</v>
      </c>
      <c r="W152" s="105">
        <v>17.421112351012816</v>
      </c>
      <c r="DA152" s="132" t="s">
        <v>2889</v>
      </c>
    </row>
    <row r="153" spans="1:105" ht="12" customHeight="1" x14ac:dyDescent="0.25">
      <c r="A153" s="106" t="s">
        <v>122</v>
      </c>
      <c r="B153" s="102">
        <v>31.365495624080499</v>
      </c>
      <c r="C153" s="102">
        <v>29.244177653924705</v>
      </c>
      <c r="D153" s="102">
        <v>31.380043042787481</v>
      </c>
      <c r="E153" s="102">
        <v>33.416762970786159</v>
      </c>
      <c r="F153" s="102">
        <v>0</v>
      </c>
      <c r="G153" s="102">
        <v>0</v>
      </c>
      <c r="H153" s="102">
        <v>35.567441127952392</v>
      </c>
      <c r="I153" s="102">
        <v>40.140520151369259</v>
      </c>
      <c r="J153" s="102">
        <v>38.517167967444138</v>
      </c>
      <c r="K153" s="102">
        <v>38.003701726642404</v>
      </c>
      <c r="L153" s="102">
        <v>37.608012695705014</v>
      </c>
      <c r="M153" s="102">
        <v>37.649403770492476</v>
      </c>
      <c r="N153" s="102">
        <v>35.288687407566805</v>
      </c>
      <c r="O153" s="102">
        <v>30.103979712317461</v>
      </c>
      <c r="P153" s="102">
        <v>29.880392090012698</v>
      </c>
      <c r="Q153" s="102">
        <v>30.807594969515009</v>
      </c>
      <c r="R153" s="102">
        <v>31.747030370166488</v>
      </c>
      <c r="S153" s="102">
        <v>33.145552724586523</v>
      </c>
      <c r="T153" s="102">
        <v>32.086638439812354</v>
      </c>
      <c r="U153" s="102">
        <v>29.157563304977543</v>
      </c>
      <c r="V153" s="102">
        <v>28.955472685168004</v>
      </c>
      <c r="W153" s="102">
        <v>27.546090975161334</v>
      </c>
      <c r="DA153" s="131" t="s">
        <v>2890</v>
      </c>
    </row>
    <row r="154" spans="1:105" ht="12" customHeight="1" x14ac:dyDescent="0.25">
      <c r="A154" s="107" t="s">
        <v>121</v>
      </c>
      <c r="B154" s="105">
        <v>16.954020771254122</v>
      </c>
      <c r="C154" s="105">
        <v>15.562702200393408</v>
      </c>
      <c r="D154" s="105">
        <v>17.66666162208762</v>
      </c>
      <c r="E154" s="105">
        <v>19.606656220281671</v>
      </c>
      <c r="F154" s="105">
        <v>20.318355067906808</v>
      </c>
      <c r="G154" s="105">
        <v>22.763518707880667</v>
      </c>
      <c r="H154" s="105">
        <v>22.190583109776547</v>
      </c>
      <c r="I154" s="105">
        <v>24.05055225798522</v>
      </c>
      <c r="J154" s="105">
        <v>22.821397881257425</v>
      </c>
      <c r="K154" s="105">
        <v>22.655626995637903</v>
      </c>
      <c r="L154" s="105">
        <v>21.928265117866079</v>
      </c>
      <c r="M154" s="105">
        <v>21.937455652304038</v>
      </c>
      <c r="N154" s="105">
        <v>19.698485058336285</v>
      </c>
      <c r="O154" s="105">
        <v>16.390529598413384</v>
      </c>
      <c r="P154" s="105">
        <v>15.901253089925275</v>
      </c>
      <c r="Q154" s="105">
        <v>17.161192282613868</v>
      </c>
      <c r="R154" s="105">
        <v>18.064305767871279</v>
      </c>
      <c r="S154" s="105">
        <v>19.357387760697094</v>
      </c>
      <c r="T154" s="105">
        <v>18.391057741087891</v>
      </c>
      <c r="U154" s="105">
        <v>17.883958733793715</v>
      </c>
      <c r="V154" s="105">
        <v>18.306388710414865</v>
      </c>
      <c r="W154" s="105">
        <v>18.278491103164416</v>
      </c>
      <c r="DA154" s="132" t="s">
        <v>2891</v>
      </c>
    </row>
    <row r="155" spans="1:105" ht="12" customHeight="1" x14ac:dyDescent="0.25">
      <c r="A155" s="108" t="s">
        <v>53</v>
      </c>
      <c r="B155" s="99">
        <v>4.4452806647753356</v>
      </c>
      <c r="C155" s="99">
        <v>3.7240862227871574</v>
      </c>
      <c r="D155" s="99">
        <v>5.8895399839797147</v>
      </c>
      <c r="E155" s="99">
        <v>7.8587832986488131</v>
      </c>
      <c r="F155" s="99">
        <v>7.8276501981493238</v>
      </c>
      <c r="G155" s="99">
        <v>10.146092469884415</v>
      </c>
      <c r="H155" s="99">
        <v>9.1271108097074389</v>
      </c>
      <c r="I155" s="99">
        <v>8.4806170111243215</v>
      </c>
      <c r="J155" s="99">
        <v>7.7698589744847197</v>
      </c>
      <c r="K155" s="99">
        <v>7.6961025909209742</v>
      </c>
      <c r="L155" s="99">
        <v>6.7295686689710958</v>
      </c>
      <c r="M155" s="99">
        <v>6.7952650044258318</v>
      </c>
      <c r="N155" s="99">
        <v>4.5883224909528666</v>
      </c>
      <c r="O155" s="99">
        <v>1.0383069639991049</v>
      </c>
      <c r="P155" s="99">
        <v>0.39679833781173351</v>
      </c>
      <c r="Q155" s="99">
        <v>1.3165064542848193</v>
      </c>
      <c r="R155" s="99">
        <v>1.9612542662308954</v>
      </c>
      <c r="S155" s="99">
        <v>3.2660329742735028</v>
      </c>
      <c r="T155" s="99">
        <v>2.4115654957043282</v>
      </c>
      <c r="U155" s="99">
        <v>1.9020661085628132</v>
      </c>
      <c r="V155" s="99">
        <v>2.4091390459217288</v>
      </c>
      <c r="W155" s="99">
        <v>2.5098461955764813</v>
      </c>
      <c r="DA155" s="63" t="s">
        <v>2892</v>
      </c>
    </row>
    <row r="156" spans="1:105" ht="12" customHeight="1" x14ac:dyDescent="0.25">
      <c r="A156" s="108" t="s">
        <v>52</v>
      </c>
      <c r="B156" s="99">
        <v>12.508740106478788</v>
      </c>
      <c r="C156" s="99">
        <v>11.838615977606251</v>
      </c>
      <c r="D156" s="99">
        <v>11.777121638107907</v>
      </c>
      <c r="E156" s="99">
        <v>11.747872921632858</v>
      </c>
      <c r="F156" s="99">
        <v>12.490704869757487</v>
      </c>
      <c r="G156" s="99">
        <v>12.61742623799625</v>
      </c>
      <c r="H156" s="99">
        <v>13.063472300069106</v>
      </c>
      <c r="I156" s="99">
        <v>15.569935246860906</v>
      </c>
      <c r="J156" s="99">
        <v>15.051538906772706</v>
      </c>
      <c r="K156" s="99">
        <v>14.95952440471693</v>
      </c>
      <c r="L156" s="99">
        <v>15.198696448894983</v>
      </c>
      <c r="M156" s="99">
        <v>15.142190647878206</v>
      </c>
      <c r="N156" s="99">
        <v>15.110162567383423</v>
      </c>
      <c r="O156" s="99">
        <v>15.352222634414279</v>
      </c>
      <c r="P156" s="99">
        <v>15.504454752113544</v>
      </c>
      <c r="Q156" s="99">
        <v>15.844685828329052</v>
      </c>
      <c r="R156" s="99">
        <v>16.103051501640387</v>
      </c>
      <c r="S156" s="99">
        <v>16.091354786423594</v>
      </c>
      <c r="T156" s="99">
        <v>15.979492245383568</v>
      </c>
      <c r="U156" s="99">
        <v>15.9818926252309</v>
      </c>
      <c r="V156" s="99">
        <v>15.897249664493138</v>
      </c>
      <c r="W156" s="99">
        <v>15.768644907587934</v>
      </c>
      <c r="DA156" s="63" t="s">
        <v>2893</v>
      </c>
    </row>
    <row r="157" spans="1:105" ht="12" customHeight="1" x14ac:dyDescent="0.25">
      <c r="A157" s="121" t="s">
        <v>54</v>
      </c>
      <c r="B157" s="123">
        <v>8.3630929561506591</v>
      </c>
      <c r="C157" s="123">
        <v>8.6727235605552355</v>
      </c>
      <c r="D157" s="123">
        <v>8.6555639607424926</v>
      </c>
      <c r="E157" s="123">
        <v>8.7152506008942812</v>
      </c>
      <c r="F157" s="123">
        <v>8.9072107833553336</v>
      </c>
      <c r="G157" s="123">
        <v>8.5309733083120953</v>
      </c>
      <c r="H157" s="123">
        <v>7.8185313385776354</v>
      </c>
      <c r="I157" s="123">
        <v>7.6671788701683594</v>
      </c>
      <c r="J157" s="123">
        <v>6.9634179138670511</v>
      </c>
      <c r="K157" s="123">
        <v>6.8709766096517741</v>
      </c>
      <c r="L157" s="123">
        <v>6.6097423618800351</v>
      </c>
      <c r="M157" s="123">
        <v>6.938286667375718</v>
      </c>
      <c r="N157" s="123">
        <v>6.1468970945750128</v>
      </c>
      <c r="O157" s="123">
        <v>6.2532138634203998</v>
      </c>
      <c r="P157" s="123">
        <v>6.7003909438926765</v>
      </c>
      <c r="Q157" s="123">
        <v>6.5601007499497825</v>
      </c>
      <c r="R157" s="123">
        <v>6.489792023150744</v>
      </c>
      <c r="S157" s="123">
        <v>6.6830614319702777</v>
      </c>
      <c r="T157" s="123">
        <v>6.1755228359708658</v>
      </c>
      <c r="U157" s="123">
        <v>7.0405265606388214</v>
      </c>
      <c r="V157" s="123">
        <v>7.072211773576341</v>
      </c>
      <c r="W157" s="123">
        <v>6.9837806927752935</v>
      </c>
      <c r="DA157" s="130" t="s">
        <v>2894</v>
      </c>
    </row>
    <row r="158" spans="1:105" ht="12" customHeight="1" x14ac:dyDescent="0.25">
      <c r="A158" s="97" t="s">
        <v>50</v>
      </c>
      <c r="B158" s="99">
        <v>9.1707800425015016</v>
      </c>
      <c r="C158" s="99">
        <v>9.3088060456636583</v>
      </c>
      <c r="D158" s="99">
        <v>9.3086848555782069</v>
      </c>
      <c r="E158" s="99">
        <v>9.6611425656110992</v>
      </c>
      <c r="F158" s="99">
        <v>9.844283013790788</v>
      </c>
      <c r="G158" s="99">
        <v>9.4215699439881089</v>
      </c>
      <c r="H158" s="99">
        <v>8.442155026112907</v>
      </c>
      <c r="I158" s="99">
        <v>8.4979353932000272</v>
      </c>
      <c r="J158" s="99">
        <v>7.6390589579862791</v>
      </c>
      <c r="K158" s="99">
        <v>7.4931179714490304</v>
      </c>
      <c r="L158" s="99">
        <v>7.2719993154004658</v>
      </c>
      <c r="M158" s="99">
        <v>7.4227769147461498</v>
      </c>
      <c r="N158" s="99">
        <v>7.0188380082480561</v>
      </c>
      <c r="O158" s="99">
        <v>7.0267426451790982</v>
      </c>
      <c r="P158" s="99">
        <v>7.1107819782469672</v>
      </c>
      <c r="Q158" s="99">
        <v>7.3944717554955233</v>
      </c>
      <c r="R158" s="99">
        <v>7.4273410277859915</v>
      </c>
      <c r="S158" s="99">
        <v>7.4848874537922523</v>
      </c>
      <c r="T158" s="99">
        <v>7.5497358853025576</v>
      </c>
      <c r="U158" s="99">
        <v>8.1774408725730794</v>
      </c>
      <c r="V158" s="99">
        <v>7.7347424115077699</v>
      </c>
      <c r="W158" s="99">
        <v>8.2724276491871347</v>
      </c>
      <c r="DA158" s="63" t="s">
        <v>2895</v>
      </c>
    </row>
    <row r="159" spans="1:105" ht="12" customHeight="1" x14ac:dyDescent="0.25">
      <c r="A159" s="109" t="s">
        <v>120</v>
      </c>
      <c r="B159" s="110">
        <v>6.3241755552405943</v>
      </c>
      <c r="C159" s="110">
        <v>7.3388030092598999</v>
      </c>
      <c r="D159" s="110">
        <v>7.4737261510397737</v>
      </c>
      <c r="E159" s="110">
        <v>7.0864954530931259</v>
      </c>
      <c r="F159" s="110">
        <v>7.3854695544430564</v>
      </c>
      <c r="G159" s="110">
        <v>7.0907996347980369</v>
      </c>
      <c r="H159" s="110">
        <v>6.7198325272795385</v>
      </c>
      <c r="I159" s="110">
        <v>6.0978278758788491</v>
      </c>
      <c r="J159" s="110">
        <v>5.6374460000180768</v>
      </c>
      <c r="K159" s="110">
        <v>5.8063794423079704</v>
      </c>
      <c r="L159" s="110">
        <v>5.5070245188629574</v>
      </c>
      <c r="M159" s="110">
        <v>6.1174042506042188</v>
      </c>
      <c r="N159" s="110">
        <v>4.5796750801643151</v>
      </c>
      <c r="O159" s="110">
        <v>4.9748123121722276</v>
      </c>
      <c r="P159" s="110">
        <v>6.0860214476232599</v>
      </c>
      <c r="Q159" s="110">
        <v>5.3668562865778489</v>
      </c>
      <c r="R159" s="110">
        <v>5.215847468138211</v>
      </c>
      <c r="S159" s="110">
        <v>5.6686012995960233</v>
      </c>
      <c r="T159" s="110">
        <v>4.6508526100869858</v>
      </c>
      <c r="U159" s="110">
        <v>5.7384563294644826</v>
      </c>
      <c r="V159" s="110">
        <v>6.3394423974632348</v>
      </c>
      <c r="W159" s="110">
        <v>5.6347456801604494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96.017511953905753</v>
      </c>
      <c r="C161" s="118">
        <f t="shared" si="54"/>
        <v>87.024548839602915</v>
      </c>
      <c r="D161" s="118">
        <f t="shared" si="54"/>
        <v>89.951003297036721</v>
      </c>
      <c r="E161" s="118">
        <f t="shared" si="54"/>
        <v>91.538073303978706</v>
      </c>
      <c r="F161" s="118">
        <f t="shared" si="54"/>
        <v>83.745719007955742</v>
      </c>
      <c r="G161" s="118">
        <f t="shared" si="54"/>
        <v>78.639234092570959</v>
      </c>
      <c r="H161" s="118">
        <f t="shared" si="54"/>
        <v>80.392809962184216</v>
      </c>
      <c r="I161" s="118">
        <f t="shared" si="54"/>
        <v>88.455455160683812</v>
      </c>
      <c r="J161" s="118">
        <f t="shared" si="54"/>
        <v>78.844559372035974</v>
      </c>
      <c r="K161" s="118">
        <f t="shared" si="54"/>
        <v>74.168419586802244</v>
      </c>
      <c r="L161" s="118">
        <f t="shared" si="54"/>
        <v>72.145631789400909</v>
      </c>
      <c r="M161" s="118">
        <f t="shared" si="54"/>
        <v>69.55127913912527</v>
      </c>
      <c r="N161" s="118">
        <f t="shared" si="54"/>
        <v>53.854318171330604</v>
      </c>
      <c r="O161" s="118">
        <f t="shared" si="54"/>
        <v>40.805134181807958</v>
      </c>
      <c r="P161" s="118">
        <f t="shared" si="54"/>
        <v>45.277666643193172</v>
      </c>
      <c r="Q161" s="118">
        <f t="shared" si="54"/>
        <v>57.98944597698798</v>
      </c>
      <c r="R161" s="118">
        <f t="shared" ref="R161:V161" si="55">R162+R164+R166+R175</f>
        <v>59.384147392983067</v>
      </c>
      <c r="S161" s="118">
        <f t="shared" si="55"/>
        <v>63.491506085481525</v>
      </c>
      <c r="T161" s="118">
        <f t="shared" si="55"/>
        <v>58.880045571966441</v>
      </c>
      <c r="U161" s="118">
        <f t="shared" si="55"/>
        <v>64.821537140354408</v>
      </c>
      <c r="V161" s="118">
        <f t="shared" si="55"/>
        <v>64.343057558419247</v>
      </c>
      <c r="W161" s="118">
        <f t="shared" ref="W161" si="56">W162+W164+W166+W175</f>
        <v>61.399824579673627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43.846634374418819</v>
      </c>
      <c r="C162" s="123">
        <f t="shared" si="57"/>
        <v>44.007348080061526</v>
      </c>
      <c r="D162" s="123">
        <f t="shared" si="57"/>
        <v>47.631957490226753</v>
      </c>
      <c r="E162" s="123">
        <f t="shared" si="57"/>
        <v>46.947395122736218</v>
      </c>
      <c r="F162" s="123">
        <f t="shared" si="57"/>
        <v>41.821921709114648</v>
      </c>
      <c r="G162" s="123">
        <f t="shared" si="57"/>
        <v>34.316627642443663</v>
      </c>
      <c r="H162" s="123">
        <f t="shared" si="57"/>
        <v>35.336575659155166</v>
      </c>
      <c r="I162" s="123">
        <f t="shared" si="57"/>
        <v>40.901337478658064</v>
      </c>
      <c r="J162" s="123">
        <f t="shared" si="57"/>
        <v>33.025741539962937</v>
      </c>
      <c r="K162" s="123">
        <f t="shared" si="57"/>
        <v>29.877547088031232</v>
      </c>
      <c r="L162" s="123">
        <f t="shared" si="57"/>
        <v>27.764367389593456</v>
      </c>
      <c r="M162" s="123">
        <f t="shared" si="57"/>
        <v>27.13971224484003</v>
      </c>
      <c r="N162" s="123">
        <f t="shared" si="57"/>
        <v>12.422394920230703</v>
      </c>
      <c r="O162" s="123">
        <f t="shared" si="57"/>
        <v>5.4382552773476069</v>
      </c>
      <c r="P162" s="123">
        <f t="shared" si="57"/>
        <v>11.823946264286494</v>
      </c>
      <c r="Q162" s="123">
        <f t="shared" si="57"/>
        <v>23.378876981385304</v>
      </c>
      <c r="R162" s="123">
        <f t="shared" si="57"/>
        <v>23.019719372624081</v>
      </c>
      <c r="S162" s="123">
        <f t="shared" si="57"/>
        <v>26.386847081461891</v>
      </c>
      <c r="T162" s="123">
        <f t="shared" si="57"/>
        <v>22.511400850064103</v>
      </c>
      <c r="U162" s="123">
        <f t="shared" si="57"/>
        <v>27.811155981623891</v>
      </c>
      <c r="V162" s="123">
        <f t="shared" si="57"/>
        <v>27.76970086751686</v>
      </c>
      <c r="W162" s="123">
        <f t="shared" si="57"/>
        <v>25.139498446617338</v>
      </c>
      <c r="DA162" s="130" t="s">
        <v>2898</v>
      </c>
    </row>
    <row r="163" spans="1:105" ht="12" customHeight="1" x14ac:dyDescent="0.25">
      <c r="A163" s="97" t="s">
        <v>53</v>
      </c>
      <c r="B163" s="110">
        <v>43.846634374418819</v>
      </c>
      <c r="C163" s="110">
        <v>44.007348080061526</v>
      </c>
      <c r="D163" s="110">
        <v>47.631957490226753</v>
      </c>
      <c r="E163" s="110">
        <v>46.947395122736218</v>
      </c>
      <c r="F163" s="110">
        <v>41.821921709114648</v>
      </c>
      <c r="G163" s="110">
        <v>34.316627642443663</v>
      </c>
      <c r="H163" s="110">
        <v>35.336575659155166</v>
      </c>
      <c r="I163" s="110">
        <v>40.901337478658064</v>
      </c>
      <c r="J163" s="110">
        <v>33.025741539962937</v>
      </c>
      <c r="K163" s="110">
        <v>29.877547088031232</v>
      </c>
      <c r="L163" s="110">
        <v>27.764367389593456</v>
      </c>
      <c r="M163" s="110">
        <v>27.13971224484003</v>
      </c>
      <c r="N163" s="110">
        <v>12.422394920230703</v>
      </c>
      <c r="O163" s="110">
        <v>5.4382552773476069</v>
      </c>
      <c r="P163" s="110">
        <v>11.823946264286494</v>
      </c>
      <c r="Q163" s="110">
        <v>23.378876981385304</v>
      </c>
      <c r="R163" s="110">
        <v>23.019719372624081</v>
      </c>
      <c r="S163" s="110">
        <v>26.386847081461891</v>
      </c>
      <c r="T163" s="110">
        <v>22.511400850064103</v>
      </c>
      <c r="U163" s="110">
        <v>27.811155981623891</v>
      </c>
      <c r="V163" s="110">
        <v>27.76970086751686</v>
      </c>
      <c r="W163" s="110">
        <v>25.139498446617338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25.605636925652146</v>
      </c>
      <c r="C164" s="123">
        <f t="shared" si="58"/>
        <v>17.569125983448608</v>
      </c>
      <c r="D164" s="123">
        <f t="shared" si="58"/>
        <v>14.940834056793065</v>
      </c>
      <c r="E164" s="123">
        <f t="shared" si="58"/>
        <v>15.323571118361421</v>
      </c>
      <c r="F164" s="123">
        <f t="shared" si="58"/>
        <v>11.84281227647522</v>
      </c>
      <c r="G164" s="123">
        <f t="shared" si="58"/>
        <v>12.168006695822793</v>
      </c>
      <c r="H164" s="123">
        <f t="shared" si="58"/>
        <v>14.071055098713527</v>
      </c>
      <c r="I164" s="123">
        <f t="shared" si="58"/>
        <v>14.894775101217318</v>
      </c>
      <c r="J164" s="123">
        <f t="shared" si="58"/>
        <v>14.952040629848463</v>
      </c>
      <c r="K164" s="123">
        <f t="shared" si="58"/>
        <v>13.66865366478066</v>
      </c>
      <c r="L164" s="123">
        <f t="shared" si="58"/>
        <v>14.736091192368214</v>
      </c>
      <c r="M164" s="123">
        <f t="shared" si="58"/>
        <v>12.553842492062561</v>
      </c>
      <c r="N164" s="123">
        <f t="shared" si="58"/>
        <v>14.705401665503603</v>
      </c>
      <c r="O164" s="123">
        <f t="shared" si="58"/>
        <v>11.624622409742651</v>
      </c>
      <c r="P164" s="123">
        <f t="shared" si="58"/>
        <v>9.6185629374474804</v>
      </c>
      <c r="Q164" s="123">
        <f t="shared" si="58"/>
        <v>9.9278144434423936</v>
      </c>
      <c r="R164" s="123">
        <f t="shared" si="58"/>
        <v>10.950285351799231</v>
      </c>
      <c r="S164" s="123">
        <f t="shared" si="58"/>
        <v>10.171750298598056</v>
      </c>
      <c r="T164" s="123">
        <f t="shared" si="58"/>
        <v>10.891835976054113</v>
      </c>
      <c r="U164" s="123">
        <f t="shared" si="58"/>
        <v>11.363955802883559</v>
      </c>
      <c r="V164" s="123">
        <f t="shared" si="58"/>
        <v>10.745514753719778</v>
      </c>
      <c r="W164" s="123">
        <f t="shared" si="58"/>
        <v>10.478646608486152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25.605636925652146</v>
      </c>
      <c r="C165" s="99">
        <f>RES_hhdet_fech!C165/RES_summary!C$19</f>
        <v>17.569125983448608</v>
      </c>
      <c r="D165" s="99">
        <f>RES_hhdet_fech!D165/RES_summary!D$19</f>
        <v>14.940834056793065</v>
      </c>
      <c r="E165" s="99">
        <f>RES_hhdet_fech!E165/RES_summary!E$19</f>
        <v>15.323571118361421</v>
      </c>
      <c r="F165" s="99">
        <f>RES_hhdet_fech!F165/RES_summary!F$19</f>
        <v>11.84281227647522</v>
      </c>
      <c r="G165" s="99">
        <f>RES_hhdet_fech!G165/RES_summary!G$19</f>
        <v>12.168006695822793</v>
      </c>
      <c r="H165" s="99">
        <f>RES_hhdet_fech!H165/RES_summary!H$19</f>
        <v>14.071055098713527</v>
      </c>
      <c r="I165" s="99">
        <f>RES_hhdet_fech!I165/RES_summary!I$19</f>
        <v>14.894775101217318</v>
      </c>
      <c r="J165" s="99">
        <f>RES_hhdet_fech!J165/RES_summary!J$19</f>
        <v>14.952040629848463</v>
      </c>
      <c r="K165" s="99">
        <f>RES_hhdet_fech!K165/RES_summary!K$19</f>
        <v>13.66865366478066</v>
      </c>
      <c r="L165" s="99">
        <f>RES_hhdet_fech!L165/RES_summary!L$19</f>
        <v>14.736091192368214</v>
      </c>
      <c r="M165" s="99">
        <f>RES_hhdet_fech!M165/RES_summary!M$19</f>
        <v>12.553842492062561</v>
      </c>
      <c r="N165" s="99">
        <f>RES_hhdet_fech!N165/RES_summary!N$19</f>
        <v>14.705401665503603</v>
      </c>
      <c r="O165" s="99">
        <f>RES_hhdet_fech!O165/RES_summary!O$19</f>
        <v>11.624622409742651</v>
      </c>
      <c r="P165" s="99">
        <f>RES_hhdet_fech!P165/RES_summary!P$19</f>
        <v>9.6185629374474804</v>
      </c>
      <c r="Q165" s="99">
        <f>RES_hhdet_fech!Q165/RES_summary!Q$19</f>
        <v>9.9278144434423936</v>
      </c>
      <c r="R165" s="99">
        <f>RES_hhdet_fech!R165/RES_summary!R$19</f>
        <v>10.950285351799231</v>
      </c>
      <c r="S165" s="99">
        <f>RES_hhdet_fech!S165/RES_summary!S$19</f>
        <v>10.171750298598056</v>
      </c>
      <c r="T165" s="99">
        <f>RES_hhdet_fech!T165/RES_summary!T$19</f>
        <v>10.891835976054113</v>
      </c>
      <c r="U165" s="99">
        <f>RES_hhdet_fech!U165/RES_summary!U$19</f>
        <v>11.363955802883559</v>
      </c>
      <c r="V165" s="99">
        <f>RES_hhdet_fech!V165/RES_summary!V$19</f>
        <v>10.745514753719778</v>
      </c>
      <c r="W165" s="99">
        <f>RES_hhdet_fech!W165/RES_summary!W$19</f>
        <v>10.478646608486152</v>
      </c>
      <c r="DA165" s="63" t="s">
        <v>2901</v>
      </c>
    </row>
    <row r="166" spans="1:105" ht="12" customHeight="1" x14ac:dyDescent="0.25">
      <c r="A166" s="121" t="s">
        <v>55</v>
      </c>
      <c r="B166" s="123">
        <v>18.205720165845374</v>
      </c>
      <c r="C166" s="123">
        <v>16.79100682054214</v>
      </c>
      <c r="D166" s="123">
        <v>18.724643931208963</v>
      </c>
      <c r="E166" s="123">
        <v>20.549498899185114</v>
      </c>
      <c r="F166" s="123">
        <v>21.170099595954539</v>
      </c>
      <c r="G166" s="123">
        <v>23.620464697356287</v>
      </c>
      <c r="H166" s="123">
        <v>23.176439612210256</v>
      </c>
      <c r="I166" s="123">
        <v>25.029447268136686</v>
      </c>
      <c r="J166" s="123">
        <v>23.927528097741163</v>
      </c>
      <c r="K166" s="123">
        <v>23.727939367686822</v>
      </c>
      <c r="L166" s="123">
        <v>22.995671276645194</v>
      </c>
      <c r="M166" s="123">
        <v>22.890856624101428</v>
      </c>
      <c r="N166" s="123">
        <v>20.566625990664935</v>
      </c>
      <c r="O166" s="123">
        <v>17.493588847005629</v>
      </c>
      <c r="P166" s="123">
        <v>17.161646091312754</v>
      </c>
      <c r="Q166" s="123">
        <v>18.176546179143774</v>
      </c>
      <c r="R166" s="123">
        <v>18.960627481423337</v>
      </c>
      <c r="S166" s="123">
        <v>20.213904548062168</v>
      </c>
      <c r="T166" s="123">
        <v>19.187348860928129</v>
      </c>
      <c r="U166" s="123">
        <v>18.521200966545656</v>
      </c>
      <c r="V166" s="123">
        <v>18.728247910930254</v>
      </c>
      <c r="W166" s="123">
        <v>18.82410072658195</v>
      </c>
      <c r="DA166" s="130" t="s">
        <v>2902</v>
      </c>
    </row>
    <row r="167" spans="1:105" ht="12" customHeight="1" x14ac:dyDescent="0.25">
      <c r="A167" s="97" t="s">
        <v>124</v>
      </c>
      <c r="B167" s="99">
        <v>34.497377072906893</v>
      </c>
      <c r="C167" s="99">
        <v>33.396869627467844</v>
      </c>
      <c r="D167" s="99">
        <v>35.363874755279014</v>
      </c>
      <c r="E167" s="99">
        <v>37.051816563713516</v>
      </c>
      <c r="F167" s="99">
        <v>37.673302962690286</v>
      </c>
      <c r="G167" s="99">
        <v>40.788546717530849</v>
      </c>
      <c r="H167" s="99">
        <v>40.951670639288153</v>
      </c>
      <c r="I167" s="99">
        <v>42.201919491290383</v>
      </c>
      <c r="J167" s="99">
        <v>43.33659323349157</v>
      </c>
      <c r="K167" s="99">
        <v>43.083168190995664</v>
      </c>
      <c r="L167" s="99">
        <v>41.712046978796948</v>
      </c>
      <c r="M167" s="99">
        <v>39.610706267835184</v>
      </c>
      <c r="N167" s="99">
        <v>36.595982337670115</v>
      </c>
      <c r="O167" s="99">
        <v>37.788650108027596</v>
      </c>
      <c r="P167" s="99">
        <v>43.580938223811643</v>
      </c>
      <c r="Q167" s="99">
        <v>35.037664739533128</v>
      </c>
      <c r="R167" s="99">
        <v>33.706265693306641</v>
      </c>
      <c r="S167" s="99">
        <v>32.780980155692866</v>
      </c>
      <c r="T167" s="99">
        <v>31.168934604519855</v>
      </c>
      <c r="U167" s="99">
        <v>28.771552997435904</v>
      </c>
      <c r="V167" s="99">
        <v>26.243579490519995</v>
      </c>
      <c r="W167" s="99">
        <v>32.764148198029346</v>
      </c>
      <c r="DA167" s="63" t="s">
        <v>2903</v>
      </c>
    </row>
    <row r="168" spans="1:105" ht="12" customHeight="1" x14ac:dyDescent="0.25">
      <c r="A168" s="97" t="s">
        <v>123</v>
      </c>
      <c r="B168" s="99">
        <v>17.096953765338213</v>
      </c>
      <c r="C168" s="99">
        <v>16.559413797290617</v>
      </c>
      <c r="D168" s="99">
        <v>19.749197779614693</v>
      </c>
      <c r="E168" s="99">
        <v>21.915885211820761</v>
      </c>
      <c r="F168" s="99">
        <v>21.629988112670983</v>
      </c>
      <c r="G168" s="99">
        <v>24.489796543849771</v>
      </c>
      <c r="H168" s="99">
        <v>23.743106229161565</v>
      </c>
      <c r="I168" s="99">
        <v>23.25995014447766</v>
      </c>
      <c r="J168" s="99">
        <v>23.956875015457715</v>
      </c>
      <c r="K168" s="99">
        <v>23.880283077354761</v>
      </c>
      <c r="L168" s="99">
        <v>22.609477820762013</v>
      </c>
      <c r="M168" s="99">
        <v>21.672467565016426</v>
      </c>
      <c r="N168" s="99">
        <v>19.095516409457503</v>
      </c>
      <c r="O168" s="99">
        <v>19.209686001761959</v>
      </c>
      <c r="P168" s="99">
        <v>22.757122954449102</v>
      </c>
      <c r="Q168" s="99">
        <v>21.593713576209169</v>
      </c>
      <c r="R168" s="99">
        <v>22.388081716696028</v>
      </c>
      <c r="S168" s="99">
        <v>23.705470464297882</v>
      </c>
      <c r="T168" s="99">
        <v>21.398523484151411</v>
      </c>
      <c r="U168" s="99">
        <v>18.490883980067721</v>
      </c>
      <c r="V168" s="99">
        <v>17.17526918221138</v>
      </c>
      <c r="W168" s="99">
        <v>22.965061178284802</v>
      </c>
      <c r="DA168" s="63" t="s">
        <v>2904</v>
      </c>
    </row>
    <row r="169" spans="1:105" ht="12" customHeight="1" x14ac:dyDescent="0.25">
      <c r="A169" s="100" t="s">
        <v>50</v>
      </c>
      <c r="B169" s="102">
        <v>4.7656259796946063</v>
      </c>
      <c r="C169" s="102">
        <v>4.4680602368690669</v>
      </c>
      <c r="D169" s="102">
        <v>8.3699528641069527</v>
      </c>
      <c r="E169" s="102">
        <v>10.699479136222132</v>
      </c>
      <c r="F169" s="102">
        <v>9.5517983692030466</v>
      </c>
      <c r="G169" s="102">
        <v>11.953400879620864</v>
      </c>
      <c r="H169" s="102">
        <v>10.421761457088378</v>
      </c>
      <c r="I169" s="102">
        <v>8.5168948491378789</v>
      </c>
      <c r="J169" s="102">
        <v>8.7905054836991745</v>
      </c>
      <c r="K169" s="102">
        <v>8.6857844128218762</v>
      </c>
      <c r="L169" s="102">
        <v>7.3364658791399373</v>
      </c>
      <c r="M169" s="102">
        <v>6.9696712261984972</v>
      </c>
      <c r="N169" s="102">
        <v>4.2767115189078382</v>
      </c>
      <c r="O169" s="102">
        <v>2.7493453585715302</v>
      </c>
      <c r="P169" s="102">
        <v>3.8150911859967889</v>
      </c>
      <c r="Q169" s="102">
        <v>7.4103926667084021</v>
      </c>
      <c r="R169" s="102">
        <v>8.9604808258968376</v>
      </c>
      <c r="S169" s="102">
        <v>11.230445915350041</v>
      </c>
      <c r="T169" s="102">
        <v>7.0540440071805994</v>
      </c>
      <c r="U169" s="102">
        <v>2.1971097907377781</v>
      </c>
      <c r="V169" s="102">
        <v>1.5634392120646117</v>
      </c>
      <c r="W169" s="102">
        <v>5.5145040945505555</v>
      </c>
      <c r="DA169" s="131" t="s">
        <v>2905</v>
      </c>
    </row>
    <row r="170" spans="1:105" ht="12" customHeight="1" x14ac:dyDescent="0.25">
      <c r="A170" s="103" t="s">
        <v>52</v>
      </c>
      <c r="B170" s="105">
        <v>12.331327785643607</v>
      </c>
      <c r="C170" s="105">
        <v>12.091353560421551</v>
      </c>
      <c r="D170" s="105">
        <v>11.379244915507737</v>
      </c>
      <c r="E170" s="105">
        <v>11.216406075598627</v>
      </c>
      <c r="F170" s="105">
        <v>12.078189743467936</v>
      </c>
      <c r="G170" s="105">
        <v>12.536395664228905</v>
      </c>
      <c r="H170" s="105">
        <v>13.321344772073191</v>
      </c>
      <c r="I170" s="105">
        <v>14.743055295339783</v>
      </c>
      <c r="J170" s="105">
        <v>15.166369531758543</v>
      </c>
      <c r="K170" s="105">
        <v>15.194498664532883</v>
      </c>
      <c r="L170" s="105">
        <v>15.273011941622073</v>
      </c>
      <c r="M170" s="105">
        <v>14.702796338817931</v>
      </c>
      <c r="N170" s="105">
        <v>14.818804890549664</v>
      </c>
      <c r="O170" s="105">
        <v>16.460340643190428</v>
      </c>
      <c r="P170" s="105">
        <v>18.94203176845231</v>
      </c>
      <c r="Q170" s="105">
        <v>14.18332090950077</v>
      </c>
      <c r="R170" s="105">
        <v>13.427600890799193</v>
      </c>
      <c r="S170" s="105">
        <v>12.47502454894784</v>
      </c>
      <c r="T170" s="105">
        <v>14.344479476970809</v>
      </c>
      <c r="U170" s="105">
        <v>16.293774189329945</v>
      </c>
      <c r="V170" s="105">
        <v>15.611829970146768</v>
      </c>
      <c r="W170" s="105">
        <v>17.45055708373425</v>
      </c>
      <c r="DA170" s="132" t="s">
        <v>2906</v>
      </c>
    </row>
    <row r="171" spans="1:105" ht="12" customHeight="1" x14ac:dyDescent="0.25">
      <c r="A171" s="106" t="s">
        <v>122</v>
      </c>
      <c r="B171" s="102">
        <v>31.365495624080506</v>
      </c>
      <c r="C171" s="102">
        <v>28.634039853934009</v>
      </c>
      <c r="D171" s="102">
        <v>30.681696838773718</v>
      </c>
      <c r="E171" s="102">
        <v>32.590460387352039</v>
      </c>
      <c r="F171" s="102">
        <v>34.09076187728347</v>
      </c>
      <c r="G171" s="102">
        <v>36.747716712016164</v>
      </c>
      <c r="H171" s="102">
        <v>35.868774326321898</v>
      </c>
      <c r="I171" s="102">
        <v>40.377365378325663</v>
      </c>
      <c r="J171" s="102">
        <v>38.675304098263211</v>
      </c>
      <c r="K171" s="102">
        <v>38.336463972671837</v>
      </c>
      <c r="L171" s="102">
        <v>37.920448594402622</v>
      </c>
      <c r="M171" s="102">
        <v>37.952091415753188</v>
      </c>
      <c r="N171" s="102">
        <v>35.686094476940525</v>
      </c>
      <c r="O171" s="102">
        <v>30.231992641562879</v>
      </c>
      <c r="P171" s="102">
        <v>29.788871458039456</v>
      </c>
      <c r="Q171" s="102">
        <v>30.708937550872644</v>
      </c>
      <c r="R171" s="102">
        <v>31.65097317911669</v>
      </c>
      <c r="S171" s="102">
        <v>33.046736535397216</v>
      </c>
      <c r="T171" s="102">
        <v>31.99656600827419</v>
      </c>
      <c r="U171" s="102">
        <v>30.406022384986699</v>
      </c>
      <c r="V171" s="102">
        <v>30.298510227271311</v>
      </c>
      <c r="W171" s="102">
        <v>28.253328778181125</v>
      </c>
      <c r="DA171" s="131" t="s">
        <v>2907</v>
      </c>
    </row>
    <row r="172" spans="1:105" ht="12" customHeight="1" x14ac:dyDescent="0.25">
      <c r="A172" s="107" t="s">
        <v>121</v>
      </c>
      <c r="B172" s="105">
        <v>16.954020771254125</v>
      </c>
      <c r="C172" s="105">
        <v>15.556587334872647</v>
      </c>
      <c r="D172" s="105">
        <v>17.665030118112192</v>
      </c>
      <c r="E172" s="105">
        <v>19.611946349069729</v>
      </c>
      <c r="F172" s="105">
        <v>20.326562352528043</v>
      </c>
      <c r="G172" s="105">
        <v>22.794967826268383</v>
      </c>
      <c r="H172" s="105">
        <v>22.234868390197185</v>
      </c>
      <c r="I172" s="105">
        <v>24.157123910699717</v>
      </c>
      <c r="J172" s="105">
        <v>22.987487508136546</v>
      </c>
      <c r="K172" s="105">
        <v>22.835668327154885</v>
      </c>
      <c r="L172" s="105">
        <v>22.138367430201196</v>
      </c>
      <c r="M172" s="105">
        <v>22.149844422400452</v>
      </c>
      <c r="N172" s="105">
        <v>19.87851349064438</v>
      </c>
      <c r="O172" s="105">
        <v>16.494759542005287</v>
      </c>
      <c r="P172" s="105">
        <v>15.964609277702193</v>
      </c>
      <c r="Q172" s="105">
        <v>17.181796698007741</v>
      </c>
      <c r="R172" s="105">
        <v>18.086081596985171</v>
      </c>
      <c r="S172" s="105">
        <v>19.475268855954347</v>
      </c>
      <c r="T172" s="105">
        <v>18.555730611142767</v>
      </c>
      <c r="U172" s="105">
        <v>17.976607387100064</v>
      </c>
      <c r="V172" s="105">
        <v>18.346844317265909</v>
      </c>
      <c r="W172" s="105">
        <v>18.279455676777992</v>
      </c>
      <c r="DA172" s="132" t="s">
        <v>2908</v>
      </c>
    </row>
    <row r="173" spans="1:105" ht="12" customHeight="1" x14ac:dyDescent="0.25">
      <c r="A173" s="108" t="s">
        <v>53</v>
      </c>
      <c r="B173" s="99">
        <v>4.4452806647753356</v>
      </c>
      <c r="C173" s="99">
        <v>3.7184857040551278</v>
      </c>
      <c r="D173" s="99">
        <v>5.887761477656988</v>
      </c>
      <c r="E173" s="99">
        <v>7.8630886072347455</v>
      </c>
      <c r="F173" s="99">
        <v>7.8343787982465809</v>
      </c>
      <c r="G173" s="99">
        <v>10.171250212825697</v>
      </c>
      <c r="H173" s="99">
        <v>9.161328435779593</v>
      </c>
      <c r="I173" s="99">
        <v>8.5478029674956915</v>
      </c>
      <c r="J173" s="99">
        <v>7.8657360191563868</v>
      </c>
      <c r="K173" s="99">
        <v>7.7969417295539838</v>
      </c>
      <c r="L173" s="99">
        <v>6.8417356925640531</v>
      </c>
      <c r="M173" s="99">
        <v>6.9029439097961536</v>
      </c>
      <c r="N173" s="99">
        <v>4.6609303156086677</v>
      </c>
      <c r="O173" s="99">
        <v>1.0479201769256372</v>
      </c>
      <c r="P173" s="99">
        <v>0.39600390555711013</v>
      </c>
      <c r="Q173" s="99">
        <v>1.3044986616525429</v>
      </c>
      <c r="R173" s="99">
        <v>1.9595192612052603</v>
      </c>
      <c r="S173" s="99">
        <v>3.3434138267237579</v>
      </c>
      <c r="T173" s="99">
        <v>2.509736111643619</v>
      </c>
      <c r="U173" s="99">
        <v>1.9515906166000296</v>
      </c>
      <c r="V173" s="99">
        <v>2.4349227390506423</v>
      </c>
      <c r="W173" s="99">
        <v>2.510739004786029</v>
      </c>
      <c r="DA173" s="63" t="s">
        <v>2909</v>
      </c>
    </row>
    <row r="174" spans="1:105" ht="12" customHeight="1" x14ac:dyDescent="0.25">
      <c r="A174" s="115" t="s">
        <v>52</v>
      </c>
      <c r="B174" s="110">
        <v>12.508740106478792</v>
      </c>
      <c r="C174" s="110">
        <v>11.838101630817519</v>
      </c>
      <c r="D174" s="110">
        <v>11.777268640455201</v>
      </c>
      <c r="E174" s="110">
        <v>11.748857741834982</v>
      </c>
      <c r="F174" s="110">
        <v>12.492183554281468</v>
      </c>
      <c r="G174" s="110">
        <v>12.623717613442684</v>
      </c>
      <c r="H174" s="110">
        <v>13.073539954417594</v>
      </c>
      <c r="I174" s="110">
        <v>15.609320943204029</v>
      </c>
      <c r="J174" s="110">
        <v>15.121751488980154</v>
      </c>
      <c r="K174" s="110">
        <v>15.038726597600904</v>
      </c>
      <c r="L174" s="110">
        <v>15.296631737637139</v>
      </c>
      <c r="M174" s="110">
        <v>15.246900512604302</v>
      </c>
      <c r="N174" s="110">
        <v>15.21758317503571</v>
      </c>
      <c r="O174" s="110">
        <v>15.446839365079652</v>
      </c>
      <c r="P174" s="110">
        <v>15.568605372145083</v>
      </c>
      <c r="Q174" s="110">
        <v>15.877298036355198</v>
      </c>
      <c r="R174" s="110">
        <v>16.126562335779912</v>
      </c>
      <c r="S174" s="110">
        <v>16.131855029230586</v>
      </c>
      <c r="T174" s="110">
        <v>16.045994499499148</v>
      </c>
      <c r="U174" s="110">
        <v>16.025016770500038</v>
      </c>
      <c r="V174" s="110">
        <v>15.911921578215269</v>
      </c>
      <c r="W174" s="110">
        <v>15.768716671991964</v>
      </c>
      <c r="DA174" s="60" t="s">
        <v>2910</v>
      </c>
    </row>
    <row r="175" spans="1:105" ht="12" customHeight="1" x14ac:dyDescent="0.25">
      <c r="A175" s="121" t="s">
        <v>54</v>
      </c>
      <c r="B175" s="123">
        <v>8.3595204879894141</v>
      </c>
      <c r="C175" s="123">
        <v>8.6570679555506462</v>
      </c>
      <c r="D175" s="123">
        <v>8.6535678188079501</v>
      </c>
      <c r="E175" s="123">
        <v>8.7176081636959601</v>
      </c>
      <c r="F175" s="123">
        <v>8.9108854264113315</v>
      </c>
      <c r="G175" s="123">
        <v>8.5341350569482124</v>
      </c>
      <c r="H175" s="123">
        <v>7.8087395921052654</v>
      </c>
      <c r="I175" s="123">
        <v>7.6298953126717528</v>
      </c>
      <c r="J175" s="123">
        <v>6.9392491044834124</v>
      </c>
      <c r="K175" s="123">
        <v>6.8942794663035336</v>
      </c>
      <c r="L175" s="123">
        <v>6.6495019307940453</v>
      </c>
      <c r="M175" s="123">
        <v>6.9668677781212578</v>
      </c>
      <c r="N175" s="123">
        <v>6.1598955949313599</v>
      </c>
      <c r="O175" s="123">
        <v>6.24866764771207</v>
      </c>
      <c r="P175" s="123">
        <v>6.673511350146442</v>
      </c>
      <c r="Q175" s="123">
        <v>6.5062083730165075</v>
      </c>
      <c r="R175" s="123">
        <v>6.4535151871364196</v>
      </c>
      <c r="S175" s="123">
        <v>6.7190041573594081</v>
      </c>
      <c r="T175" s="123">
        <v>6.2894598849201007</v>
      </c>
      <c r="U175" s="123">
        <v>7.1252243893012954</v>
      </c>
      <c r="V175" s="123">
        <v>7.09959402625236</v>
      </c>
      <c r="W175" s="123">
        <v>6.9575787979881829</v>
      </c>
      <c r="DA175" s="130" t="s">
        <v>2911</v>
      </c>
    </row>
    <row r="176" spans="1:105" ht="12" customHeight="1" x14ac:dyDescent="0.25">
      <c r="A176" s="97" t="s">
        <v>50</v>
      </c>
      <c r="B176" s="99">
        <v>9.1707800425015016</v>
      </c>
      <c r="C176" s="99">
        <v>9.304449579113772</v>
      </c>
      <c r="D176" s="99">
        <v>9.3079336591656112</v>
      </c>
      <c r="E176" s="99">
        <v>9.6628486386138146</v>
      </c>
      <c r="F176" s="99">
        <v>9.8470225375960592</v>
      </c>
      <c r="G176" s="99">
        <v>9.429230689085415</v>
      </c>
      <c r="H176" s="99">
        <v>8.4523458520094987</v>
      </c>
      <c r="I176" s="99">
        <v>8.5151575204014058</v>
      </c>
      <c r="J176" s="99">
        <v>7.6596428508335119</v>
      </c>
      <c r="K176" s="99">
        <v>7.5120379081618927</v>
      </c>
      <c r="L176" s="99">
        <v>7.2937921677533319</v>
      </c>
      <c r="M176" s="99">
        <v>7.4395657453480464</v>
      </c>
      <c r="N176" s="99">
        <v>7.0294460164510308</v>
      </c>
      <c r="O176" s="99">
        <v>7.0314560240534982</v>
      </c>
      <c r="P176" s="99">
        <v>7.1121135944576812</v>
      </c>
      <c r="Q176" s="99">
        <v>7.3948593055425578</v>
      </c>
      <c r="R176" s="99">
        <v>7.4300688548170424</v>
      </c>
      <c r="S176" s="99">
        <v>7.509406527760774</v>
      </c>
      <c r="T176" s="99">
        <v>7.6050008172883672</v>
      </c>
      <c r="U176" s="99">
        <v>8.2184385374503286</v>
      </c>
      <c r="V176" s="99">
        <v>7.74713142590487</v>
      </c>
      <c r="W176" s="99">
        <v>8.264901432685873</v>
      </c>
      <c r="DA176" s="63" t="s">
        <v>2912</v>
      </c>
    </row>
    <row r="177" spans="1:105" ht="12" customHeight="1" x14ac:dyDescent="0.25">
      <c r="A177" s="109" t="s">
        <v>120</v>
      </c>
      <c r="B177" s="110">
        <v>6.3241755552405934</v>
      </c>
      <c r="C177" s="110">
        <v>7.3328271301530066</v>
      </c>
      <c r="D177" s="110">
        <v>7.4736377880583555</v>
      </c>
      <c r="E177" s="110">
        <v>7.0880333805496134</v>
      </c>
      <c r="F177" s="110">
        <v>7.3881732385073144</v>
      </c>
      <c r="G177" s="110">
        <v>7.0978554851338691</v>
      </c>
      <c r="H177" s="110">
        <v>6.7310321228419925</v>
      </c>
      <c r="I177" s="110">
        <v>6.116631581076267</v>
      </c>
      <c r="J177" s="110">
        <v>5.662323846442721</v>
      </c>
      <c r="K177" s="110">
        <v>5.8322276467154435</v>
      </c>
      <c r="L177" s="110">
        <v>5.5366369760461884</v>
      </c>
      <c r="M177" s="110">
        <v>6.1437851207251279</v>
      </c>
      <c r="N177" s="110">
        <v>4.5958612841249655</v>
      </c>
      <c r="O177" s="110">
        <v>4.9799596943586995</v>
      </c>
      <c r="P177" s="110">
        <v>6.0731363204880369</v>
      </c>
      <c r="Q177" s="110">
        <v>5.348721864264089</v>
      </c>
      <c r="R177" s="110">
        <v>5.2196782521387552</v>
      </c>
      <c r="S177" s="110">
        <v>5.7451186251326209</v>
      </c>
      <c r="T177" s="110">
        <v>4.766924689868631</v>
      </c>
      <c r="U177" s="110">
        <v>5.838688225650845</v>
      </c>
      <c r="V177" s="110">
        <v>6.3818110744765457</v>
      </c>
      <c r="W177" s="110">
        <v>5.626221341378784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59.326860014237866</v>
      </c>
      <c r="C24" s="118">
        <f t="shared" si="7"/>
        <v>57.126272419919637</v>
      </c>
      <c r="D24" s="118">
        <f t="shared" si="7"/>
        <v>57.784019557088371</v>
      </c>
      <c r="E24" s="118">
        <f t="shared" si="7"/>
        <v>63.726597502238512</v>
      </c>
      <c r="F24" s="118">
        <f t="shared" si="7"/>
        <v>62.400325103190958</v>
      </c>
      <c r="G24" s="118">
        <f t="shared" si="7"/>
        <v>63.759066550024158</v>
      </c>
      <c r="H24" s="118">
        <f t="shared" si="7"/>
        <v>60.504031939240775</v>
      </c>
      <c r="I24" s="118">
        <f t="shared" si="7"/>
        <v>69.535452897191803</v>
      </c>
      <c r="J24" s="118">
        <f t="shared" si="7"/>
        <v>69.794892139749209</v>
      </c>
      <c r="K24" s="118">
        <f t="shared" si="7"/>
        <v>70.432638805431338</v>
      </c>
      <c r="L24" s="118">
        <f t="shared" si="7"/>
        <v>69.463402477323172</v>
      </c>
      <c r="M24" s="118">
        <f t="shared" si="7"/>
        <v>67.399007670816957</v>
      </c>
      <c r="N24" s="118">
        <f t="shared" si="7"/>
        <v>70.821394190313342</v>
      </c>
      <c r="O24" s="118">
        <f t="shared" si="7"/>
        <v>61.899737367423597</v>
      </c>
      <c r="P24" s="118">
        <f t="shared" si="7"/>
        <v>59.518719727035531</v>
      </c>
      <c r="Q24" s="118">
        <f t="shared" si="7"/>
        <v>66.524040602021344</v>
      </c>
      <c r="R24" s="118">
        <f t="shared" ref="R24:V24" si="8">R25+R28+R30+R39</f>
        <v>74.116901299482862</v>
      </c>
      <c r="S24" s="118">
        <f t="shared" si="8"/>
        <v>73.149685716018709</v>
      </c>
      <c r="T24" s="118">
        <f t="shared" si="8"/>
        <v>72.232451291688363</v>
      </c>
      <c r="U24" s="118">
        <f t="shared" si="8"/>
        <v>72.606158137768034</v>
      </c>
      <c r="V24" s="118">
        <f t="shared" si="8"/>
        <v>70.343707170017424</v>
      </c>
      <c r="W24" s="118">
        <f t="shared" ref="W24" si="9">W25+W28+W30+W39</f>
        <v>70.808493591536731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23.758054852579917</v>
      </c>
      <c r="C25" s="123">
        <f t="shared" si="10"/>
        <v>23.889519547826321</v>
      </c>
      <c r="D25" s="123">
        <f t="shared" si="10"/>
        <v>23.994220042926607</v>
      </c>
      <c r="E25" s="123">
        <f t="shared" si="10"/>
        <v>25.890687743908948</v>
      </c>
      <c r="F25" s="123">
        <f t="shared" si="10"/>
        <v>24.537809953723361</v>
      </c>
      <c r="G25" s="123">
        <f t="shared" si="10"/>
        <v>23.716397633805499</v>
      </c>
      <c r="H25" s="123">
        <f t="shared" si="10"/>
        <v>15.428380772174773</v>
      </c>
      <c r="I25" s="123">
        <f t="shared" si="10"/>
        <v>16.412295928926664</v>
      </c>
      <c r="J25" s="123">
        <f t="shared" si="10"/>
        <v>15.346731235826542</v>
      </c>
      <c r="K25" s="123">
        <f t="shared" si="10"/>
        <v>17.086092220045806</v>
      </c>
      <c r="L25" s="123">
        <f t="shared" si="10"/>
        <v>14.669545868101485</v>
      </c>
      <c r="M25" s="123">
        <f t="shared" si="10"/>
        <v>16.737190549778759</v>
      </c>
      <c r="N25" s="123">
        <f t="shared" si="10"/>
        <v>15.863704896051505</v>
      </c>
      <c r="O25" s="123">
        <f t="shared" si="10"/>
        <v>13.127059772335565</v>
      </c>
      <c r="P25" s="123">
        <f t="shared" si="10"/>
        <v>11.917742555226583</v>
      </c>
      <c r="Q25" s="123">
        <f t="shared" si="10"/>
        <v>14.742899525442738</v>
      </c>
      <c r="R25" s="123">
        <f t="shared" ref="R25:V25" si="11">SUM(R26:R27)</f>
        <v>16.90060616381221</v>
      </c>
      <c r="S25" s="123">
        <f t="shared" si="11"/>
        <v>16.532811571092914</v>
      </c>
      <c r="T25" s="123">
        <f t="shared" si="11"/>
        <v>14.414757057428723</v>
      </c>
      <c r="U25" s="123">
        <f t="shared" si="11"/>
        <v>18.354967070958949</v>
      </c>
      <c r="V25" s="123">
        <f t="shared" si="11"/>
        <v>18.88794135912369</v>
      </c>
      <c r="W25" s="123">
        <f t="shared" ref="W25" si="12">SUM(W26:W27)</f>
        <v>19.29991694489096</v>
      </c>
      <c r="DA25" s="130" t="s">
        <v>2936</v>
      </c>
    </row>
    <row r="26" spans="1:105" ht="12" customHeight="1" x14ac:dyDescent="0.25">
      <c r="A26" s="97" t="s">
        <v>74</v>
      </c>
      <c r="B26" s="99">
        <v>23.550703088015212</v>
      </c>
      <c r="C26" s="99">
        <v>23.643890220077903</v>
      </c>
      <c r="D26" s="99">
        <v>23.728495828870528</v>
      </c>
      <c r="E26" s="99">
        <v>25.619971708077131</v>
      </c>
      <c r="F26" s="99">
        <v>24.259264984802599</v>
      </c>
      <c r="G26" s="99">
        <v>23.451908964980419</v>
      </c>
      <c r="H26" s="99">
        <v>15.273662335354848</v>
      </c>
      <c r="I26" s="99">
        <v>16.265339089318207</v>
      </c>
      <c r="J26" s="99">
        <v>15.218412909125853</v>
      </c>
      <c r="K26" s="99">
        <v>16.935700940570158</v>
      </c>
      <c r="L26" s="99">
        <v>14.545804484738813</v>
      </c>
      <c r="M26" s="99">
        <v>16.576260065670002</v>
      </c>
      <c r="N26" s="99">
        <v>15.745326458603854</v>
      </c>
      <c r="O26" s="99">
        <v>13.012993709727537</v>
      </c>
      <c r="P26" s="99">
        <v>11.785561102752821</v>
      </c>
      <c r="Q26" s="99">
        <v>14.595028557781271</v>
      </c>
      <c r="R26" s="99">
        <v>16.732096791636209</v>
      </c>
      <c r="S26" s="99">
        <v>16.350085236889235</v>
      </c>
      <c r="T26" s="99">
        <v>14.272300630284132</v>
      </c>
      <c r="U26" s="99">
        <v>18.174121713359437</v>
      </c>
      <c r="V26" s="99">
        <v>18.702212955268411</v>
      </c>
      <c r="W26" s="99">
        <v>19.110308242618292</v>
      </c>
      <c r="DA26" s="63" t="s">
        <v>2937</v>
      </c>
    </row>
    <row r="27" spans="1:105" ht="12" customHeight="1" x14ac:dyDescent="0.25">
      <c r="A27" s="97" t="s">
        <v>53</v>
      </c>
      <c r="B27" s="99">
        <v>0.20735176456470591</v>
      </c>
      <c r="C27" s="99">
        <v>0.24562932774841906</v>
      </c>
      <c r="D27" s="99">
        <v>0.26572421405607854</v>
      </c>
      <c r="E27" s="99">
        <v>0.27071603583181597</v>
      </c>
      <c r="F27" s="99">
        <v>0.27854496892076375</v>
      </c>
      <c r="G27" s="99">
        <v>0.26448866882508032</v>
      </c>
      <c r="H27" s="99">
        <v>0.15471843681992506</v>
      </c>
      <c r="I27" s="99">
        <v>0.14695683960845615</v>
      </c>
      <c r="J27" s="99">
        <v>0.12831832670068916</v>
      </c>
      <c r="K27" s="99">
        <v>0.15039127947564873</v>
      </c>
      <c r="L27" s="99">
        <v>0.1237413833626716</v>
      </c>
      <c r="M27" s="99">
        <v>0.16093048410875635</v>
      </c>
      <c r="N27" s="99">
        <v>0.11837843744765147</v>
      </c>
      <c r="O27" s="99">
        <v>0.11406606260802869</v>
      </c>
      <c r="P27" s="99">
        <v>0.1321814524737627</v>
      </c>
      <c r="Q27" s="99">
        <v>0.14787096766146732</v>
      </c>
      <c r="R27" s="99">
        <v>0.16850937217599873</v>
      </c>
      <c r="S27" s="99">
        <v>0.18272633420367798</v>
      </c>
      <c r="T27" s="99">
        <v>0.14245642714459059</v>
      </c>
      <c r="U27" s="99">
        <v>0.18084535759951351</v>
      </c>
      <c r="V27" s="99">
        <v>0.18572840385527994</v>
      </c>
      <c r="W27" s="99">
        <v>0.18960870227266838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16.137227895825582</v>
      </c>
      <c r="C28" s="123">
        <f t="shared" si="13"/>
        <v>14.463938361375062</v>
      </c>
      <c r="D28" s="123">
        <f t="shared" si="13"/>
        <v>13.971549951608736</v>
      </c>
      <c r="E28" s="123">
        <f t="shared" si="13"/>
        <v>17.031895717516608</v>
      </c>
      <c r="F28" s="123">
        <f t="shared" si="13"/>
        <v>16.163227491369124</v>
      </c>
      <c r="G28" s="123">
        <f t="shared" si="13"/>
        <v>17.247045689621338</v>
      </c>
      <c r="H28" s="123">
        <f t="shared" si="13"/>
        <v>22.698387948011995</v>
      </c>
      <c r="I28" s="123">
        <f t="shared" si="13"/>
        <v>28.706756667457995</v>
      </c>
      <c r="J28" s="123">
        <f t="shared" si="13"/>
        <v>31.204819386247095</v>
      </c>
      <c r="K28" s="123">
        <f t="shared" si="13"/>
        <v>30.201092095367056</v>
      </c>
      <c r="L28" s="123">
        <f t="shared" si="13"/>
        <v>32.04419254147443</v>
      </c>
      <c r="M28" s="123">
        <f t="shared" si="13"/>
        <v>27.727481612112321</v>
      </c>
      <c r="N28" s="123">
        <f t="shared" si="13"/>
        <v>33.722809411146926</v>
      </c>
      <c r="O28" s="123">
        <f t="shared" si="13"/>
        <v>28.902160631220042</v>
      </c>
      <c r="P28" s="123">
        <f t="shared" si="13"/>
        <v>27.416806586800263</v>
      </c>
      <c r="Q28" s="123">
        <f t="shared" si="13"/>
        <v>31.001481325982962</v>
      </c>
      <c r="R28" s="123">
        <f t="shared" si="13"/>
        <v>35.811650484553937</v>
      </c>
      <c r="S28" s="123">
        <f t="shared" si="13"/>
        <v>34.170189301033105</v>
      </c>
      <c r="T28" s="123">
        <f t="shared" si="13"/>
        <v>36.111311287821927</v>
      </c>
      <c r="U28" s="123">
        <f t="shared" si="13"/>
        <v>32.197533734119247</v>
      </c>
      <c r="V28" s="123">
        <f t="shared" si="13"/>
        <v>29.085539497705167</v>
      </c>
      <c r="W28" s="123">
        <f t="shared" si="13"/>
        <v>29.172478291421481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16.137227895825582</v>
      </c>
      <c r="C29" s="99">
        <f>RES_hhdet_tesh!C29/RES_summary!C$19</f>
        <v>14.463938361375062</v>
      </c>
      <c r="D29" s="99">
        <f>RES_hhdet_tesh!D29/RES_summary!D$19</f>
        <v>13.971549951608736</v>
      </c>
      <c r="E29" s="99">
        <f>RES_hhdet_tesh!E29/RES_summary!E$19</f>
        <v>17.031895717516608</v>
      </c>
      <c r="F29" s="99">
        <f>RES_hhdet_tesh!F29/RES_summary!F$19</f>
        <v>16.163227491369124</v>
      </c>
      <c r="G29" s="99">
        <f>RES_hhdet_tesh!G29/RES_summary!G$19</f>
        <v>17.247045689621338</v>
      </c>
      <c r="H29" s="99">
        <f>RES_hhdet_tesh!H29/RES_summary!H$19</f>
        <v>22.698387948011995</v>
      </c>
      <c r="I29" s="99">
        <f>RES_hhdet_tesh!I29/RES_summary!I$19</f>
        <v>28.706756667457995</v>
      </c>
      <c r="J29" s="99">
        <f>RES_hhdet_tesh!J29/RES_summary!J$19</f>
        <v>31.204819386247095</v>
      </c>
      <c r="K29" s="99">
        <f>RES_hhdet_tesh!K29/RES_summary!K$19</f>
        <v>30.201092095367056</v>
      </c>
      <c r="L29" s="99">
        <f>RES_hhdet_tesh!L29/RES_summary!L$19</f>
        <v>32.04419254147443</v>
      </c>
      <c r="M29" s="99">
        <f>RES_hhdet_tesh!M29/RES_summary!M$19</f>
        <v>27.727481612112321</v>
      </c>
      <c r="N29" s="99">
        <f>RES_hhdet_tesh!N29/RES_summary!N$19</f>
        <v>33.722809411146926</v>
      </c>
      <c r="O29" s="99">
        <f>RES_hhdet_tesh!O29/RES_summary!O$19</f>
        <v>28.902160631220042</v>
      </c>
      <c r="P29" s="99">
        <f>RES_hhdet_tesh!P29/RES_summary!P$19</f>
        <v>27.416806586800263</v>
      </c>
      <c r="Q29" s="99">
        <f>RES_hhdet_tesh!Q29/RES_summary!Q$19</f>
        <v>31.001481325982962</v>
      </c>
      <c r="R29" s="99">
        <f>RES_hhdet_tesh!R29/RES_summary!R$19</f>
        <v>35.811650484553937</v>
      </c>
      <c r="S29" s="99">
        <f>RES_hhdet_tesh!S29/RES_summary!S$19</f>
        <v>34.170189301033105</v>
      </c>
      <c r="T29" s="99">
        <f>RES_hhdet_tesh!T29/RES_summary!T$19</f>
        <v>36.111311287821927</v>
      </c>
      <c r="U29" s="99">
        <f>RES_hhdet_tesh!U29/RES_summary!U$19</f>
        <v>32.197533734119247</v>
      </c>
      <c r="V29" s="99">
        <f>RES_hhdet_tesh!V29/RES_summary!V$19</f>
        <v>29.085539497705167</v>
      </c>
      <c r="W29" s="99">
        <f>RES_hhdet_tesh!W29/RES_summary!W$19</f>
        <v>29.172478291421481</v>
      </c>
      <c r="DA29" s="63" t="s">
        <v>2940</v>
      </c>
    </row>
    <row r="30" spans="1:105" ht="12" customHeight="1" x14ac:dyDescent="0.25">
      <c r="A30" s="121" t="s">
        <v>55</v>
      </c>
      <c r="B30" s="123">
        <v>14.554507005292974</v>
      </c>
      <c r="C30" s="123">
        <v>13.613180620023362</v>
      </c>
      <c r="D30" s="123">
        <v>14.598154302706956</v>
      </c>
      <c r="E30" s="123">
        <v>15.531895122179748</v>
      </c>
      <c r="F30" s="123">
        <v>16.270891746134076</v>
      </c>
      <c r="G30" s="123">
        <v>17.578050368351583</v>
      </c>
      <c r="H30" s="123">
        <v>17.584669310804884</v>
      </c>
      <c r="I30" s="123">
        <v>19.769575533419275</v>
      </c>
      <c r="J30" s="123">
        <v>19.011981190018915</v>
      </c>
      <c r="K30" s="123">
        <v>18.909266591080005</v>
      </c>
      <c r="L30" s="123">
        <v>18.665134308302655</v>
      </c>
      <c r="M30" s="123">
        <v>18.620117161837268</v>
      </c>
      <c r="N30" s="123">
        <v>17.479967893713319</v>
      </c>
      <c r="O30" s="123">
        <v>16.002444384632124</v>
      </c>
      <c r="P30" s="123">
        <v>15.955010289349318</v>
      </c>
      <c r="Q30" s="123">
        <v>16.656439508539769</v>
      </c>
      <c r="R30" s="123">
        <v>17.291764342616208</v>
      </c>
      <c r="S30" s="123">
        <v>18.112866839244013</v>
      </c>
      <c r="T30" s="123">
        <v>17.635761564936097</v>
      </c>
      <c r="U30" s="123">
        <v>17.363355747437179</v>
      </c>
      <c r="V30" s="123">
        <v>17.55075818355445</v>
      </c>
      <c r="W30" s="123">
        <v>17.606544624450454</v>
      </c>
      <c r="DA30" s="130" t="s">
        <v>2941</v>
      </c>
    </row>
    <row r="31" spans="1:105" ht="12" customHeight="1" x14ac:dyDescent="0.25">
      <c r="A31" s="97" t="s">
        <v>141</v>
      </c>
      <c r="B31" s="99">
        <v>14.307884628029168</v>
      </c>
      <c r="C31" s="99">
        <v>13.970011555088393</v>
      </c>
      <c r="D31" s="99">
        <v>14.907811301088591</v>
      </c>
      <c r="E31" s="99">
        <v>15.739265938075238</v>
      </c>
      <c r="F31" s="99">
        <v>16.129859193029372</v>
      </c>
      <c r="G31" s="99">
        <v>17.62397156494556</v>
      </c>
      <c r="H31" s="99">
        <v>17.893548245025173</v>
      </c>
      <c r="I31" s="99">
        <v>18.509281351134174</v>
      </c>
      <c r="J31" s="99">
        <v>19.061807752116906</v>
      </c>
      <c r="K31" s="99">
        <v>19.065834677342536</v>
      </c>
      <c r="L31" s="99">
        <v>18.524622807360487</v>
      </c>
      <c r="M31" s="99">
        <v>17.781312755262686</v>
      </c>
      <c r="N31" s="99">
        <v>16.724105196705267</v>
      </c>
      <c r="O31" s="99">
        <v>17.612895948576938</v>
      </c>
      <c r="P31" s="99">
        <v>20.573118856546674</v>
      </c>
      <c r="Q31" s="99">
        <v>18.03780963369492</v>
      </c>
      <c r="R31" s="99">
        <v>18.201427594796314</v>
      </c>
      <c r="S31" s="99">
        <v>18.534347611752949</v>
      </c>
      <c r="T31" s="99">
        <v>18.342598535526118</v>
      </c>
      <c r="U31" s="99">
        <v>17.860076735920199</v>
      </c>
      <c r="V31" s="99">
        <v>16.831861345605756</v>
      </c>
      <c r="W31" s="99">
        <v>21.231197592592341</v>
      </c>
      <c r="DA31" s="63" t="s">
        <v>2942</v>
      </c>
    </row>
    <row r="32" spans="1:105" ht="12" customHeight="1" x14ac:dyDescent="0.25">
      <c r="A32" s="97" t="s">
        <v>140</v>
      </c>
      <c r="B32" s="99">
        <v>14.307884628029171</v>
      </c>
      <c r="C32" s="99">
        <v>13.972940864030306</v>
      </c>
      <c r="D32" s="99">
        <v>14.907834743000278</v>
      </c>
      <c r="E32" s="99">
        <v>15.737717753171395</v>
      </c>
      <c r="F32" s="99">
        <v>16.126097901446251</v>
      </c>
      <c r="G32" s="99">
        <v>17.618307295408666</v>
      </c>
      <c r="H32" s="99">
        <v>17.89929301622929</v>
      </c>
      <c r="I32" s="99">
        <v>18.531523353764079</v>
      </c>
      <c r="J32" s="99">
        <v>19.083945644681997</v>
      </c>
      <c r="K32" s="99">
        <v>19.080980671649939</v>
      </c>
      <c r="L32" s="99">
        <v>18.53563752346308</v>
      </c>
      <c r="M32" s="99">
        <v>17.797632300514621</v>
      </c>
      <c r="N32" s="99">
        <v>16.738624237635481</v>
      </c>
      <c r="O32" s="99">
        <v>17.799811306924465</v>
      </c>
      <c r="P32" s="99">
        <v>20.916327164126983</v>
      </c>
      <c r="Q32" s="99">
        <v>18.052741159084707</v>
      </c>
      <c r="R32" s="99">
        <v>18.121018677001906</v>
      </c>
      <c r="S32" s="99">
        <v>18.376341552061785</v>
      </c>
      <c r="T32" s="99">
        <v>18.053451631864522</v>
      </c>
      <c r="U32" s="99">
        <v>17.477205972430468</v>
      </c>
      <c r="V32" s="99">
        <v>16.620255088976542</v>
      </c>
      <c r="W32" s="99">
        <v>21.157075831135394</v>
      </c>
      <c r="DA32" s="63" t="s">
        <v>2943</v>
      </c>
    </row>
    <row r="33" spans="1:105" ht="12" customHeight="1" x14ac:dyDescent="0.25">
      <c r="A33" s="100" t="s">
        <v>50</v>
      </c>
      <c r="B33" s="102">
        <v>1.9765568423855626</v>
      </c>
      <c r="C33" s="102">
        <v>1.8795732291601168</v>
      </c>
      <c r="D33" s="102">
        <v>3.526547483955556</v>
      </c>
      <c r="E33" s="102">
        <v>4.5190613239805648</v>
      </c>
      <c r="F33" s="102">
        <v>4.0452125795121132</v>
      </c>
      <c r="G33" s="102">
        <v>5.078918751218187</v>
      </c>
      <c r="H33" s="102">
        <v>4.5508060174788296</v>
      </c>
      <c r="I33" s="102">
        <v>3.7485938292821435</v>
      </c>
      <c r="J33" s="102">
        <v>3.8886385059020441</v>
      </c>
      <c r="K33" s="102">
        <v>3.8706113477322264</v>
      </c>
      <c r="L33" s="102">
        <v>3.2700680986127786</v>
      </c>
      <c r="M33" s="102">
        <v>3.1069517569363625</v>
      </c>
      <c r="N33" s="102">
        <v>1.9639373447430004</v>
      </c>
      <c r="O33" s="102">
        <v>1.3830335530749522</v>
      </c>
      <c r="P33" s="102">
        <v>1.9875232375846645</v>
      </c>
      <c r="Q33" s="102">
        <v>3.8786786698012299</v>
      </c>
      <c r="R33" s="102">
        <v>4.7055645456283521</v>
      </c>
      <c r="S33" s="102">
        <v>5.914668639304157</v>
      </c>
      <c r="T33" s="102">
        <v>3.7220357074980797</v>
      </c>
      <c r="U33" s="102">
        <v>1.176834344887457</v>
      </c>
      <c r="V33" s="102">
        <v>0.91126144564998446</v>
      </c>
      <c r="W33" s="102">
        <v>3.6425255523149955</v>
      </c>
      <c r="DA33" s="131" t="s">
        <v>2944</v>
      </c>
    </row>
    <row r="34" spans="1:105" ht="12" customHeight="1" x14ac:dyDescent="0.25">
      <c r="A34" s="103" t="s">
        <v>52</v>
      </c>
      <c r="B34" s="105">
        <v>12.331327785643609</v>
      </c>
      <c r="C34" s="105">
        <v>12.093367634870187</v>
      </c>
      <c r="D34" s="105">
        <v>11.381287259044722</v>
      </c>
      <c r="E34" s="105">
        <v>11.218656429190833</v>
      </c>
      <c r="F34" s="105">
        <v>12.080885321934137</v>
      </c>
      <c r="G34" s="105">
        <v>12.539388544190475</v>
      </c>
      <c r="H34" s="105">
        <v>13.348486998750465</v>
      </c>
      <c r="I34" s="105">
        <v>14.782929524481938</v>
      </c>
      <c r="J34" s="105">
        <v>15.195307138779954</v>
      </c>
      <c r="K34" s="105">
        <v>15.210369323917718</v>
      </c>
      <c r="L34" s="105">
        <v>15.2655694248503</v>
      </c>
      <c r="M34" s="105">
        <v>14.690680543578264</v>
      </c>
      <c r="N34" s="105">
        <v>14.774686892892477</v>
      </c>
      <c r="O34" s="105">
        <v>16.416777753849512</v>
      </c>
      <c r="P34" s="105">
        <v>18.928803926542319</v>
      </c>
      <c r="Q34" s="105">
        <v>14.174062489283473</v>
      </c>
      <c r="R34" s="105">
        <v>13.415454131373551</v>
      </c>
      <c r="S34" s="105">
        <v>12.461672912757628</v>
      </c>
      <c r="T34" s="105">
        <v>14.331415924366437</v>
      </c>
      <c r="U34" s="105">
        <v>16.300371627543011</v>
      </c>
      <c r="V34" s="105">
        <v>15.708993643326558</v>
      </c>
      <c r="W34" s="105">
        <v>17.514550278820405</v>
      </c>
      <c r="DA34" s="132" t="s">
        <v>2945</v>
      </c>
    </row>
    <row r="35" spans="1:105" ht="12" customHeight="1" x14ac:dyDescent="0.25">
      <c r="A35" s="106" t="s">
        <v>122</v>
      </c>
      <c r="B35" s="102">
        <v>14.574283068156001</v>
      </c>
      <c r="C35" s="102">
        <v>13.586019022057657</v>
      </c>
      <c r="D35" s="102">
        <v>14.577932045526515</v>
      </c>
      <c r="E35" s="102">
        <v>15.523631463242381</v>
      </c>
      <c r="F35" s="102">
        <v>16.289342758757407</v>
      </c>
      <c r="G35" s="102">
        <v>17.590964880786931</v>
      </c>
      <c r="H35" s="102">
        <v>17.587504255294739</v>
      </c>
      <c r="I35" s="102">
        <v>19.848890679304976</v>
      </c>
      <c r="J35" s="102">
        <v>19.047346551548362</v>
      </c>
      <c r="K35" s="102">
        <v>18.90866647416064</v>
      </c>
      <c r="L35" s="102">
        <v>18.707758238534112</v>
      </c>
      <c r="M35" s="102">
        <v>18.721168499852986</v>
      </c>
      <c r="N35" s="102">
        <v>17.588922070382033</v>
      </c>
      <c r="O35" s="102">
        <v>16.09163476268623</v>
      </c>
      <c r="P35" s="102">
        <v>16.204979767439813</v>
      </c>
      <c r="Q35" s="102">
        <v>16.708794211633787</v>
      </c>
      <c r="R35" s="102">
        <v>17.225973326475906</v>
      </c>
      <c r="S35" s="102">
        <v>17.994095871557679</v>
      </c>
      <c r="T35" s="102">
        <v>17.43086745088695</v>
      </c>
      <c r="U35" s="102">
        <v>17.13555288648493</v>
      </c>
      <c r="V35" s="102">
        <v>17.432441084226056</v>
      </c>
      <c r="W35" s="102">
        <v>17.384047517671927</v>
      </c>
      <c r="DA35" s="131" t="s">
        <v>2946</v>
      </c>
    </row>
    <row r="36" spans="1:105" ht="12" customHeight="1" x14ac:dyDescent="0.25">
      <c r="A36" s="107" t="s">
        <v>121</v>
      </c>
      <c r="B36" s="105">
        <v>14.574283068155989</v>
      </c>
      <c r="C36" s="105">
        <v>13.585099225792176</v>
      </c>
      <c r="D36" s="105">
        <v>14.576137597430092</v>
      </c>
      <c r="E36" s="105">
        <v>15.518471384843425</v>
      </c>
      <c r="F36" s="105">
        <v>16.279106485022947</v>
      </c>
      <c r="G36" s="105">
        <v>17.5755901115405</v>
      </c>
      <c r="H36" s="105">
        <v>17.569137238386332</v>
      </c>
      <c r="I36" s="105">
        <v>19.82763395704217</v>
      </c>
      <c r="J36" s="105">
        <v>19.009725550050792</v>
      </c>
      <c r="K36" s="105">
        <v>18.902842337262651</v>
      </c>
      <c r="L36" s="105">
        <v>18.670724660029919</v>
      </c>
      <c r="M36" s="105">
        <v>18.653172968659909</v>
      </c>
      <c r="N36" s="105">
        <v>17.510762101269776</v>
      </c>
      <c r="O36" s="105">
        <v>15.93175839013432</v>
      </c>
      <c r="P36" s="105">
        <v>15.758422630476742</v>
      </c>
      <c r="Q36" s="105">
        <v>16.595655775812364</v>
      </c>
      <c r="R36" s="105">
        <v>17.254736576763769</v>
      </c>
      <c r="S36" s="105">
        <v>18.09893549322317</v>
      </c>
      <c r="T36" s="105">
        <v>17.614145788864679</v>
      </c>
      <c r="U36" s="105">
        <v>17.351564449523288</v>
      </c>
      <c r="V36" s="105">
        <v>17.580340094718601</v>
      </c>
      <c r="W36" s="105">
        <v>17.479867278462404</v>
      </c>
      <c r="DA36" s="132" t="s">
        <v>2947</v>
      </c>
    </row>
    <row r="37" spans="1:105" ht="12" customHeight="1" x14ac:dyDescent="0.25">
      <c r="A37" s="108" t="s">
        <v>53</v>
      </c>
      <c r="B37" s="99">
        <v>2.0655429616771972</v>
      </c>
      <c r="C37" s="99">
        <v>1.7456458075145382</v>
      </c>
      <c r="D37" s="99">
        <v>2.7945471479218051</v>
      </c>
      <c r="E37" s="99">
        <v>3.7625179269703675</v>
      </c>
      <c r="F37" s="99">
        <v>3.7757383494133778</v>
      </c>
      <c r="G37" s="99">
        <v>4.9348762726873057</v>
      </c>
      <c r="H37" s="99">
        <v>4.4729127747151303</v>
      </c>
      <c r="I37" s="99">
        <v>4.1863650987022529</v>
      </c>
      <c r="J37" s="99">
        <v>3.8618462847561403</v>
      </c>
      <c r="K37" s="99">
        <v>3.8457213694830679</v>
      </c>
      <c r="L37" s="99">
        <v>3.3821047847036958</v>
      </c>
      <c r="M37" s="99">
        <v>3.4344293279050939</v>
      </c>
      <c r="N37" s="99">
        <v>2.3392095771859576</v>
      </c>
      <c r="O37" s="99">
        <v>0.53407990985591169</v>
      </c>
      <c r="P37" s="99">
        <v>0.20640197286819539</v>
      </c>
      <c r="Q37" s="99">
        <v>0.69685356332971371</v>
      </c>
      <c r="R37" s="99">
        <v>1.076198226163084</v>
      </c>
      <c r="S37" s="99">
        <v>1.8882124762643036</v>
      </c>
      <c r="T37" s="99">
        <v>1.4556199807799453</v>
      </c>
      <c r="U37" s="99">
        <v>1.1679504868419657</v>
      </c>
      <c r="V37" s="99">
        <v>1.4943746706019425</v>
      </c>
      <c r="W37" s="99">
        <v>1.5654684972325839</v>
      </c>
      <c r="DA37" s="63" t="s">
        <v>2948</v>
      </c>
    </row>
    <row r="38" spans="1:105" ht="12" customHeight="1" x14ac:dyDescent="0.25">
      <c r="A38" s="108" t="s">
        <v>52</v>
      </c>
      <c r="B38" s="99">
        <v>12.508740106478792</v>
      </c>
      <c r="C38" s="99">
        <v>11.839453418277637</v>
      </c>
      <c r="D38" s="99">
        <v>11.781590449508286</v>
      </c>
      <c r="E38" s="99">
        <v>11.755953457873055</v>
      </c>
      <c r="F38" s="99">
        <v>12.503368135609572</v>
      </c>
      <c r="G38" s="99">
        <v>12.640713838853195</v>
      </c>
      <c r="H38" s="99">
        <v>13.096224463671199</v>
      </c>
      <c r="I38" s="99">
        <v>15.641268858339915</v>
      </c>
      <c r="J38" s="99">
        <v>15.14787926529465</v>
      </c>
      <c r="K38" s="99">
        <v>15.057120967779584</v>
      </c>
      <c r="L38" s="99">
        <v>15.288619875326223</v>
      </c>
      <c r="M38" s="99">
        <v>15.218743640754814</v>
      </c>
      <c r="N38" s="99">
        <v>15.171552524083818</v>
      </c>
      <c r="O38" s="99">
        <v>15.397678480278405</v>
      </c>
      <c r="P38" s="99">
        <v>15.552020657608544</v>
      </c>
      <c r="Q38" s="99">
        <v>15.898802212482654</v>
      </c>
      <c r="R38" s="99">
        <v>16.178538350600686</v>
      </c>
      <c r="S38" s="99">
        <v>16.21072301695887</v>
      </c>
      <c r="T38" s="99">
        <v>16.158525808084732</v>
      </c>
      <c r="U38" s="99">
        <v>16.183613962681321</v>
      </c>
      <c r="V38" s="99">
        <v>16.085965424116662</v>
      </c>
      <c r="W38" s="99">
        <v>15.914398781229819</v>
      </c>
      <c r="DA38" s="63" t="s">
        <v>2949</v>
      </c>
    </row>
    <row r="39" spans="1:105" ht="12" customHeight="1" x14ac:dyDescent="0.25">
      <c r="A39" s="121" t="s">
        <v>54</v>
      </c>
      <c r="B39" s="123">
        <v>4.8770702605393881</v>
      </c>
      <c r="C39" s="123">
        <v>5.1596338906948889</v>
      </c>
      <c r="D39" s="123">
        <v>5.2200952598460741</v>
      </c>
      <c r="E39" s="123">
        <v>5.2721189186332067</v>
      </c>
      <c r="F39" s="123">
        <v>5.428395911964401</v>
      </c>
      <c r="G39" s="123">
        <v>5.217572858245739</v>
      </c>
      <c r="H39" s="123">
        <v>4.7925939082491205</v>
      </c>
      <c r="I39" s="123">
        <v>4.6468247673878631</v>
      </c>
      <c r="J39" s="123">
        <v>4.231360327656656</v>
      </c>
      <c r="K39" s="123">
        <v>4.2361878989384749</v>
      </c>
      <c r="L39" s="123">
        <v>4.0845297594445968</v>
      </c>
      <c r="M39" s="123">
        <v>4.3142183470886106</v>
      </c>
      <c r="N39" s="123">
        <v>3.7549119894015863</v>
      </c>
      <c r="O39" s="123">
        <v>3.8680725792358692</v>
      </c>
      <c r="P39" s="123">
        <v>4.2291602956593692</v>
      </c>
      <c r="Q39" s="123">
        <v>4.1232202420558677</v>
      </c>
      <c r="R39" s="123">
        <v>4.1128803085005128</v>
      </c>
      <c r="S39" s="123">
        <v>4.3338180046486823</v>
      </c>
      <c r="T39" s="123">
        <v>4.0706213815016108</v>
      </c>
      <c r="U39" s="123">
        <v>4.6903015852526559</v>
      </c>
      <c r="V39" s="123">
        <v>4.8194681296341182</v>
      </c>
      <c r="W39" s="123">
        <v>4.7295537307738496</v>
      </c>
      <c r="DA39" s="130" t="s">
        <v>2950</v>
      </c>
    </row>
    <row r="40" spans="1:105" ht="12" customHeight="1" x14ac:dyDescent="0.25">
      <c r="A40" s="97" t="s">
        <v>50</v>
      </c>
      <c r="B40" s="99">
        <v>5.0205904417525113</v>
      </c>
      <c r="C40" s="99">
        <v>5.1075416896430372</v>
      </c>
      <c r="D40" s="99">
        <v>5.1269459912269157</v>
      </c>
      <c r="E40" s="99">
        <v>5.3377510843108036</v>
      </c>
      <c r="F40" s="99">
        <v>5.4536192694337808</v>
      </c>
      <c r="G40" s="99">
        <v>5.2353682757097468</v>
      </c>
      <c r="H40" s="99">
        <v>4.7046721333070582</v>
      </c>
      <c r="I40" s="99">
        <v>4.7448794513734462</v>
      </c>
      <c r="J40" s="99">
        <v>4.2725293020394917</v>
      </c>
      <c r="K40" s="99">
        <v>4.1968206219923561</v>
      </c>
      <c r="L40" s="99">
        <v>4.079904541453117</v>
      </c>
      <c r="M40" s="99">
        <v>4.1688452746590352</v>
      </c>
      <c r="N40" s="99">
        <v>3.9448078376166276</v>
      </c>
      <c r="O40" s="99">
        <v>3.9506934070240098</v>
      </c>
      <c r="P40" s="99">
        <v>3.9989955884873889</v>
      </c>
      <c r="Q40" s="99">
        <v>4.1595417781647948</v>
      </c>
      <c r="R40" s="99">
        <v>4.1846721846263693</v>
      </c>
      <c r="S40" s="99">
        <v>4.2403252565005181</v>
      </c>
      <c r="T40" s="99">
        <v>4.3106932610666453</v>
      </c>
      <c r="U40" s="99">
        <v>4.6919521991935467</v>
      </c>
      <c r="V40" s="99">
        <v>4.4530738552341473</v>
      </c>
      <c r="W40" s="99">
        <v>4.7757494650076708</v>
      </c>
      <c r="DA40" s="63" t="s">
        <v>2951</v>
      </c>
    </row>
    <row r="41" spans="1:105" ht="12" customHeight="1" x14ac:dyDescent="0.25">
      <c r="A41" s="109" t="s">
        <v>120</v>
      </c>
      <c r="B41" s="110">
        <v>4.5169158435328738</v>
      </c>
      <c r="C41" s="110">
        <v>5.2752844603255662</v>
      </c>
      <c r="D41" s="110">
        <v>5.4075393645335508</v>
      </c>
      <c r="E41" s="110">
        <v>5.1478301805701463</v>
      </c>
      <c r="F41" s="110">
        <v>5.3840798488868478</v>
      </c>
      <c r="G41" s="110">
        <v>5.1877955975740111</v>
      </c>
      <c r="H41" s="110">
        <v>4.9331908059444434</v>
      </c>
      <c r="I41" s="110">
        <v>4.4890465521250018</v>
      </c>
      <c r="J41" s="110">
        <v>4.1619762880731539</v>
      </c>
      <c r="K41" s="110">
        <v>4.3009451693882443</v>
      </c>
      <c r="L41" s="110">
        <v>4.0921557617758797</v>
      </c>
      <c r="M41" s="110">
        <v>4.5575638036034549</v>
      </c>
      <c r="N41" s="110">
        <v>3.4224655445864376</v>
      </c>
      <c r="O41" s="110">
        <v>3.7328530026782403</v>
      </c>
      <c r="P41" s="110">
        <v>4.5870387594249618</v>
      </c>
      <c r="Q41" s="110">
        <v>4.0683249846016967</v>
      </c>
      <c r="R41" s="110">
        <v>4.0081830283116622</v>
      </c>
      <c r="S41" s="110">
        <v>4.4656791908005165</v>
      </c>
      <c r="T41" s="110">
        <v>3.760514507617462</v>
      </c>
      <c r="U41" s="110">
        <v>4.6882769844576151</v>
      </c>
      <c r="V41" s="110">
        <v>5.2254389269390673</v>
      </c>
      <c r="W41" s="110">
        <v>4.6841028315961992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59.524690364149386</v>
      </c>
      <c r="C43" s="118">
        <f t="shared" si="14"/>
        <v>57.069676047965473</v>
      </c>
      <c r="D43" s="118">
        <f t="shared" si="14"/>
        <v>58.653151822469887</v>
      </c>
      <c r="E43" s="118">
        <f t="shared" si="14"/>
        <v>63.004724609087717</v>
      </c>
      <c r="F43" s="118">
        <f t="shared" si="14"/>
        <v>59.506682200255419</v>
      </c>
      <c r="G43" s="118">
        <f t="shared" si="14"/>
        <v>58.024472240075269</v>
      </c>
      <c r="H43" s="118">
        <f t="shared" si="14"/>
        <v>66.116375312435352</v>
      </c>
      <c r="I43" s="118">
        <f t="shared" si="14"/>
        <v>73.085170010281161</v>
      </c>
      <c r="J43" s="118">
        <f t="shared" si="14"/>
        <v>71.039438653955912</v>
      </c>
      <c r="K43" s="118">
        <f t="shared" si="14"/>
        <v>72.478725450765594</v>
      </c>
      <c r="L43" s="118">
        <f t="shared" si="14"/>
        <v>70.989733031747974</v>
      </c>
      <c r="M43" s="118">
        <f t="shared" si="14"/>
        <v>69.183974454155774</v>
      </c>
      <c r="N43" s="118">
        <f t="shared" si="14"/>
        <v>73.620481570501909</v>
      </c>
      <c r="O43" s="118">
        <f t="shared" si="14"/>
        <v>63.781397317271107</v>
      </c>
      <c r="P43" s="118">
        <f t="shared" si="14"/>
        <v>59.271611845664339</v>
      </c>
      <c r="Q43" s="118">
        <f t="shared" si="14"/>
        <v>65.049859306666548</v>
      </c>
      <c r="R43" s="118">
        <f t="shared" ref="R43:V43" si="15">R44+R47+R49+R58</f>
        <v>70.111613425846187</v>
      </c>
      <c r="S43" s="118">
        <f t="shared" si="15"/>
        <v>70.49649700469287</v>
      </c>
      <c r="T43" s="118">
        <f t="shared" si="15"/>
        <v>70.741754019582729</v>
      </c>
      <c r="U43" s="118">
        <f t="shared" si="15"/>
        <v>73.870063303618096</v>
      </c>
      <c r="V43" s="118">
        <f t="shared" si="15"/>
        <v>74.914575573731355</v>
      </c>
      <c r="W43" s="118">
        <f t="shared" ref="W43" si="16">W44+W47+W49+W58</f>
        <v>72.584353557177494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23.932783362309298</v>
      </c>
      <c r="C44" s="123">
        <f t="shared" si="17"/>
        <v>24.019905312252853</v>
      </c>
      <c r="D44" s="123">
        <f t="shared" si="17"/>
        <v>24.701299610980151</v>
      </c>
      <c r="E44" s="123">
        <f t="shared" si="17"/>
        <v>25.180862627724569</v>
      </c>
      <c r="F44" s="123">
        <f t="shared" si="17"/>
        <v>21.856142636762481</v>
      </c>
      <c r="G44" s="123">
        <f t="shared" si="17"/>
        <v>18.044247351997697</v>
      </c>
      <c r="H44" s="123">
        <f t="shared" si="17"/>
        <v>20.942897920769127</v>
      </c>
      <c r="I44" s="123">
        <f t="shared" si="17"/>
        <v>18.961240002045447</v>
      </c>
      <c r="J44" s="123">
        <f t="shared" si="17"/>
        <v>15.767965443842058</v>
      </c>
      <c r="K44" s="123">
        <f t="shared" si="17"/>
        <v>17.594932104406716</v>
      </c>
      <c r="L44" s="123">
        <f t="shared" si="17"/>
        <v>14.403422888270997</v>
      </c>
      <c r="M44" s="123">
        <f t="shared" si="17"/>
        <v>16.78936943435097</v>
      </c>
      <c r="N44" s="123">
        <f t="shared" si="17"/>
        <v>16.504625089461442</v>
      </c>
      <c r="O44" s="123">
        <f t="shared" si="17"/>
        <v>13.560712178486234</v>
      </c>
      <c r="P44" s="123">
        <f t="shared" si="17"/>
        <v>12.237169312804166</v>
      </c>
      <c r="Q44" s="123">
        <f t="shared" si="17"/>
        <v>15.385157082712531</v>
      </c>
      <c r="R44" s="123">
        <f t="shared" ref="R44:V44" si="18">SUM(R45:R46)</f>
        <v>16.215662051494661</v>
      </c>
      <c r="S44" s="123">
        <f t="shared" si="18"/>
        <v>17.419312171722417</v>
      </c>
      <c r="T44" s="123">
        <f t="shared" si="18"/>
        <v>15.142610932617728</v>
      </c>
      <c r="U44" s="123">
        <f t="shared" si="18"/>
        <v>18.786855657397538</v>
      </c>
      <c r="V44" s="123">
        <f t="shared" si="18"/>
        <v>19.993178527146977</v>
      </c>
      <c r="W44" s="123">
        <f t="shared" ref="W44" si="19">SUM(W45:W46)</f>
        <v>17.669490143171664</v>
      </c>
      <c r="DA44" s="130" t="s">
        <v>2954</v>
      </c>
    </row>
    <row r="45" spans="1:105" ht="12" customHeight="1" x14ac:dyDescent="0.25">
      <c r="A45" s="97" t="s">
        <v>216</v>
      </c>
      <c r="B45" s="99">
        <v>23.723906630105745</v>
      </c>
      <c r="C45" s="99">
        <v>23.772935372877651</v>
      </c>
      <c r="D45" s="99">
        <v>24.427744837641043</v>
      </c>
      <c r="E45" s="99">
        <v>24.917568605687364</v>
      </c>
      <c r="F45" s="99">
        <v>21.608039053640507</v>
      </c>
      <c r="G45" s="99">
        <v>17.843015316856004</v>
      </c>
      <c r="H45" s="99">
        <v>20.732878964364804</v>
      </c>
      <c r="I45" s="99">
        <v>18.791459739867328</v>
      </c>
      <c r="J45" s="99">
        <v>15.636125059714869</v>
      </c>
      <c r="K45" s="99">
        <v>17.440062031285819</v>
      </c>
      <c r="L45" s="99">
        <v>14.281926320525994</v>
      </c>
      <c r="M45" s="99">
        <v>16.627937242794392</v>
      </c>
      <c r="N45" s="99">
        <v>16.381463965275625</v>
      </c>
      <c r="O45" s="99">
        <v>13.442877943616635</v>
      </c>
      <c r="P45" s="99">
        <v>12.101445050726996</v>
      </c>
      <c r="Q45" s="99">
        <v>15.230844285455911</v>
      </c>
      <c r="R45" s="99">
        <v>16.053981990718711</v>
      </c>
      <c r="S45" s="99">
        <v>17.2267879272041</v>
      </c>
      <c r="T45" s="99">
        <v>14.992961358746511</v>
      </c>
      <c r="U45" s="99">
        <v>18.601755045862909</v>
      </c>
      <c r="V45" s="99">
        <v>19.796582134494212</v>
      </c>
      <c r="W45" s="99">
        <v>17.495899287551254</v>
      </c>
      <c r="DA45" s="63" t="s">
        <v>2955</v>
      </c>
    </row>
    <row r="46" spans="1:105" ht="12" customHeight="1" x14ac:dyDescent="0.25">
      <c r="A46" s="97" t="s">
        <v>53</v>
      </c>
      <c r="B46" s="99">
        <v>0.20887673220355341</v>
      </c>
      <c r="C46" s="99">
        <v>0.24696993937520115</v>
      </c>
      <c r="D46" s="99">
        <v>0.27355477333910599</v>
      </c>
      <c r="E46" s="99">
        <v>0.26329402203720359</v>
      </c>
      <c r="F46" s="99">
        <v>0.24810358312197325</v>
      </c>
      <c r="G46" s="99">
        <v>0.20123203514169463</v>
      </c>
      <c r="H46" s="99">
        <v>0.21001895640432214</v>
      </c>
      <c r="I46" s="99">
        <v>0.16978026217811848</v>
      </c>
      <c r="J46" s="99">
        <v>0.13184038412718904</v>
      </c>
      <c r="K46" s="99">
        <v>0.15487007312089751</v>
      </c>
      <c r="L46" s="99">
        <v>0.12149656774500292</v>
      </c>
      <c r="M46" s="99">
        <v>0.16143219155657965</v>
      </c>
      <c r="N46" s="99">
        <v>0.12316112418581687</v>
      </c>
      <c r="O46" s="99">
        <v>0.11783423486960008</v>
      </c>
      <c r="P46" s="99">
        <v>0.13572426207716981</v>
      </c>
      <c r="Q46" s="99">
        <v>0.15431279725662106</v>
      </c>
      <c r="R46" s="99">
        <v>0.16168006077594871</v>
      </c>
      <c r="S46" s="99">
        <v>0.19252424451831662</v>
      </c>
      <c r="T46" s="99">
        <v>0.14964957387121791</v>
      </c>
      <c r="U46" s="99">
        <v>0.18510061153463012</v>
      </c>
      <c r="V46" s="99">
        <v>0.19659639265276382</v>
      </c>
      <c r="W46" s="99">
        <v>0.17359085562041068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16.136947737878643</v>
      </c>
      <c r="C47" s="123">
        <f t="shared" si="20"/>
        <v>14.306737143181566</v>
      </c>
      <c r="D47" s="123">
        <f t="shared" si="20"/>
        <v>14.150604679051463</v>
      </c>
      <c r="E47" s="123">
        <f t="shared" si="20"/>
        <v>17.012723793871903</v>
      </c>
      <c r="F47" s="123">
        <f t="shared" si="20"/>
        <v>15.953859697506811</v>
      </c>
      <c r="G47" s="123">
        <f t="shared" si="20"/>
        <v>17.238193558259276</v>
      </c>
      <c r="H47" s="123">
        <f t="shared" si="20"/>
        <v>22.779970588832416</v>
      </c>
      <c r="I47" s="123">
        <f t="shared" si="20"/>
        <v>29.6747438836573</v>
      </c>
      <c r="J47" s="123">
        <f t="shared" si="20"/>
        <v>32.068777422741881</v>
      </c>
      <c r="K47" s="123">
        <f t="shared" si="20"/>
        <v>31.78011278701285</v>
      </c>
      <c r="L47" s="123">
        <f t="shared" si="20"/>
        <v>33.856278774075506</v>
      </c>
      <c r="M47" s="123">
        <f t="shared" si="20"/>
        <v>29.481868919226216</v>
      </c>
      <c r="N47" s="123">
        <f t="shared" si="20"/>
        <v>35.879763153885506</v>
      </c>
      <c r="O47" s="123">
        <f t="shared" si="20"/>
        <v>30.293098422369404</v>
      </c>
      <c r="P47" s="123">
        <f t="shared" si="20"/>
        <v>26.822245960105043</v>
      </c>
      <c r="Q47" s="123">
        <f t="shared" si="20"/>
        <v>28.856753149807563</v>
      </c>
      <c r="R47" s="123">
        <f t="shared" si="20"/>
        <v>32.523134370587847</v>
      </c>
      <c r="S47" s="123">
        <f t="shared" si="20"/>
        <v>30.696057534913479</v>
      </c>
      <c r="T47" s="123">
        <f t="shared" si="20"/>
        <v>34.084298936550084</v>
      </c>
      <c r="U47" s="123">
        <f t="shared" si="20"/>
        <v>32.666680948231075</v>
      </c>
      <c r="V47" s="123">
        <f t="shared" si="20"/>
        <v>32.221981714497332</v>
      </c>
      <c r="W47" s="123">
        <f t="shared" si="20"/>
        <v>32.784763442625838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16.136947737878643</v>
      </c>
      <c r="C48" s="99">
        <f>RES_hhdet_tesh!C48/RES_summary!C$19</f>
        <v>14.306737143181566</v>
      </c>
      <c r="D48" s="99">
        <f>RES_hhdet_tesh!D48/RES_summary!D$19</f>
        <v>14.150604679051463</v>
      </c>
      <c r="E48" s="99">
        <f>RES_hhdet_tesh!E48/RES_summary!E$19</f>
        <v>17.012723793871903</v>
      </c>
      <c r="F48" s="99">
        <f>RES_hhdet_tesh!F48/RES_summary!F$19</f>
        <v>15.953859697506811</v>
      </c>
      <c r="G48" s="99">
        <f>RES_hhdet_tesh!G48/RES_summary!G$19</f>
        <v>17.238193558259276</v>
      </c>
      <c r="H48" s="99">
        <f>RES_hhdet_tesh!H48/RES_summary!H$19</f>
        <v>22.779970588832416</v>
      </c>
      <c r="I48" s="99">
        <f>RES_hhdet_tesh!I48/RES_summary!I$19</f>
        <v>29.6747438836573</v>
      </c>
      <c r="J48" s="99">
        <f>RES_hhdet_tesh!J48/RES_summary!J$19</f>
        <v>32.068777422741881</v>
      </c>
      <c r="K48" s="99">
        <f>RES_hhdet_tesh!K48/RES_summary!K$19</f>
        <v>31.78011278701285</v>
      </c>
      <c r="L48" s="99">
        <f>RES_hhdet_tesh!L48/RES_summary!L$19</f>
        <v>33.856278774075506</v>
      </c>
      <c r="M48" s="99">
        <f>RES_hhdet_tesh!M48/RES_summary!M$19</f>
        <v>29.481868919226216</v>
      </c>
      <c r="N48" s="99">
        <f>RES_hhdet_tesh!N48/RES_summary!N$19</f>
        <v>35.879763153885506</v>
      </c>
      <c r="O48" s="99">
        <f>RES_hhdet_tesh!O48/RES_summary!O$19</f>
        <v>30.293098422369404</v>
      </c>
      <c r="P48" s="99">
        <f>RES_hhdet_tesh!P48/RES_summary!P$19</f>
        <v>26.822245960105043</v>
      </c>
      <c r="Q48" s="99">
        <f>RES_hhdet_tesh!Q48/RES_summary!Q$19</f>
        <v>28.856753149807563</v>
      </c>
      <c r="R48" s="99">
        <f>RES_hhdet_tesh!R48/RES_summary!R$19</f>
        <v>32.523134370587847</v>
      </c>
      <c r="S48" s="99">
        <f>RES_hhdet_tesh!S48/RES_summary!S$19</f>
        <v>30.696057534913479</v>
      </c>
      <c r="T48" s="99">
        <f>RES_hhdet_tesh!T48/RES_summary!T$19</f>
        <v>34.084298936550084</v>
      </c>
      <c r="U48" s="99">
        <f>RES_hhdet_tesh!U48/RES_summary!U$19</f>
        <v>32.666680948231075</v>
      </c>
      <c r="V48" s="99">
        <f>RES_hhdet_tesh!V48/RES_summary!V$19</f>
        <v>32.221981714497332</v>
      </c>
      <c r="W48" s="99">
        <f>RES_hhdet_tesh!W48/RES_summary!W$19</f>
        <v>32.784763442625838</v>
      </c>
      <c r="DA48" s="63" t="s">
        <v>2958</v>
      </c>
    </row>
    <row r="49" spans="1:105" ht="12" customHeight="1" x14ac:dyDescent="0.25">
      <c r="A49" s="121" t="s">
        <v>55</v>
      </c>
      <c r="B49" s="123">
        <v>14.577894813630392</v>
      </c>
      <c r="C49" s="123">
        <v>13.583115089508947</v>
      </c>
      <c r="D49" s="123">
        <v>14.581403625181611</v>
      </c>
      <c r="E49" s="123">
        <v>15.538852055287151</v>
      </c>
      <c r="F49" s="123">
        <v>16.268263129575796</v>
      </c>
      <c r="G49" s="123">
        <v>17.524444147395215</v>
      </c>
      <c r="H49" s="123">
        <v>17.603677715574559</v>
      </c>
      <c r="I49" s="123">
        <v>19.798279032311843</v>
      </c>
      <c r="J49" s="123">
        <v>18.969531775396963</v>
      </c>
      <c r="K49" s="123">
        <v>18.869241340434037</v>
      </c>
      <c r="L49" s="123">
        <v>18.645689658926489</v>
      </c>
      <c r="M49" s="123">
        <v>18.603477277319598</v>
      </c>
      <c r="N49" s="123">
        <v>17.476371274529374</v>
      </c>
      <c r="O49" s="123">
        <v>16.05797931717769</v>
      </c>
      <c r="P49" s="123">
        <v>15.978730065330822</v>
      </c>
      <c r="Q49" s="123">
        <v>16.686035291083169</v>
      </c>
      <c r="R49" s="123">
        <v>17.262989363150652</v>
      </c>
      <c r="S49" s="123">
        <v>18.04331771694866</v>
      </c>
      <c r="T49" s="123">
        <v>17.450987466982337</v>
      </c>
      <c r="U49" s="123">
        <v>17.726252732307078</v>
      </c>
      <c r="V49" s="123">
        <v>17.87963190350693</v>
      </c>
      <c r="W49" s="123">
        <v>17.399999795563037</v>
      </c>
      <c r="DA49" s="130" t="s">
        <v>2959</v>
      </c>
    </row>
    <row r="50" spans="1:105" ht="12" customHeight="1" x14ac:dyDescent="0.25">
      <c r="A50" s="97" t="s">
        <v>138</v>
      </c>
      <c r="B50" s="99">
        <v>14.655213506898853</v>
      </c>
      <c r="C50" s="99">
        <v>13.543359127225614</v>
      </c>
      <c r="D50" s="99">
        <v>14.684947611443086</v>
      </c>
      <c r="E50" s="99">
        <v>15.980138773290447</v>
      </c>
      <c r="F50" s="99">
        <v>16.016088384053219</v>
      </c>
      <c r="G50" s="99">
        <v>16.470871130436738</v>
      </c>
      <c r="H50" s="99">
        <v>18.608061319436722</v>
      </c>
      <c r="I50" s="99">
        <v>19.827525636662969</v>
      </c>
      <c r="J50" s="99">
        <v>19.027825718981642</v>
      </c>
      <c r="K50" s="99">
        <v>18.948481177337179</v>
      </c>
      <c r="L50" s="99">
        <v>18.566360395247191</v>
      </c>
      <c r="M50" s="99">
        <v>17.695705750647171</v>
      </c>
      <c r="N50" s="99">
        <v>16.713516106430159</v>
      </c>
      <c r="O50" s="99">
        <v>18.006853598784936</v>
      </c>
      <c r="P50" s="99">
        <v>19.346104715539653</v>
      </c>
      <c r="Q50" s="99">
        <v>17.894034381899623</v>
      </c>
      <c r="R50" s="99">
        <v>17.282193132196621</v>
      </c>
      <c r="S50" s="99">
        <v>17.33432618081234</v>
      </c>
      <c r="T50" s="99">
        <v>15.833414978249909</v>
      </c>
      <c r="U50" s="99">
        <v>20.885570597159163</v>
      </c>
      <c r="V50" s="99">
        <v>20.340228939549455</v>
      </c>
      <c r="W50" s="99">
        <v>17.06807756982678</v>
      </c>
      <c r="DA50" s="63" t="s">
        <v>2960</v>
      </c>
    </row>
    <row r="51" spans="1:105" ht="12" customHeight="1" x14ac:dyDescent="0.25">
      <c r="A51" s="97" t="s">
        <v>137</v>
      </c>
      <c r="B51" s="99">
        <v>14.655213506898853</v>
      </c>
      <c r="C51" s="99">
        <v>13.545088888659995</v>
      </c>
      <c r="D51" s="99">
        <v>14.684832416492323</v>
      </c>
      <c r="E51" s="99">
        <v>15.978883453529589</v>
      </c>
      <c r="F51" s="99">
        <v>16.013505341338188</v>
      </c>
      <c r="G51" s="99">
        <v>16.468117045636326</v>
      </c>
      <c r="H51" s="99">
        <v>18.60348723487941</v>
      </c>
      <c r="I51" s="99">
        <v>19.822949319116315</v>
      </c>
      <c r="J51" s="99">
        <v>19.023736378492185</v>
      </c>
      <c r="K51" s="99">
        <v>18.944777179347021</v>
      </c>
      <c r="L51" s="99">
        <v>18.564398342442772</v>
      </c>
      <c r="M51" s="99">
        <v>17.693814117211005</v>
      </c>
      <c r="N51" s="99">
        <v>16.7227381892579</v>
      </c>
      <c r="O51" s="99">
        <v>18.171260662944793</v>
      </c>
      <c r="P51" s="99">
        <v>20.137534918805727</v>
      </c>
      <c r="Q51" s="99">
        <v>17.977765570188119</v>
      </c>
      <c r="R51" s="99">
        <v>17.317659286151322</v>
      </c>
      <c r="S51" s="99">
        <v>17.333322306489315</v>
      </c>
      <c r="T51" s="99">
        <v>15.77849685110715</v>
      </c>
      <c r="U51" s="99">
        <v>20.746730769491293</v>
      </c>
      <c r="V51" s="99">
        <v>20.189769138196812</v>
      </c>
      <c r="W51" s="99">
        <v>16.919771938990124</v>
      </c>
      <c r="DA51" s="63" t="s">
        <v>2961</v>
      </c>
    </row>
    <row r="52" spans="1:105" ht="12" customHeight="1" x14ac:dyDescent="0.25">
      <c r="A52" s="100" t="s">
        <v>216</v>
      </c>
      <c r="B52" s="102">
        <v>2.0897366135348521</v>
      </c>
      <c r="C52" s="102">
        <v>1.7309074907043718</v>
      </c>
      <c r="D52" s="102">
        <v>3.4775200634730958</v>
      </c>
      <c r="E52" s="102">
        <v>4.7077922019008014</v>
      </c>
      <c r="F52" s="102">
        <v>4.2691615802309117</v>
      </c>
      <c r="G52" s="102">
        <v>5.137407851687013</v>
      </c>
      <c r="H52" s="102">
        <v>4.8357477870112646</v>
      </c>
      <c r="I52" s="102">
        <v>4.1998780664294539</v>
      </c>
      <c r="J52" s="102">
        <v>3.8684922188336701</v>
      </c>
      <c r="K52" s="102">
        <v>3.8577077538242173</v>
      </c>
      <c r="L52" s="102">
        <v>3.349557674935471</v>
      </c>
      <c r="M52" s="102">
        <v>3.1192034218845341</v>
      </c>
      <c r="N52" s="102">
        <v>2.0674202101881685</v>
      </c>
      <c r="O52" s="102">
        <v>1.6003893876499591</v>
      </c>
      <c r="P52" s="102">
        <v>0.19299456134317811</v>
      </c>
      <c r="Q52" s="102">
        <v>3.2693588657495964</v>
      </c>
      <c r="R52" s="102">
        <v>4.1473482624167595</v>
      </c>
      <c r="S52" s="102">
        <v>5.5840763743238844</v>
      </c>
      <c r="T52" s="102">
        <v>3.3689395053121673</v>
      </c>
      <c r="U52" s="102">
        <v>2.5015624804429999</v>
      </c>
      <c r="V52" s="102">
        <v>2.8952430342584363</v>
      </c>
      <c r="W52" s="102">
        <v>1.7631133934215706</v>
      </c>
      <c r="DA52" s="131" t="s">
        <v>2962</v>
      </c>
    </row>
    <row r="53" spans="1:105" ht="12" customHeight="1" x14ac:dyDescent="0.25">
      <c r="A53" s="103" t="s">
        <v>52</v>
      </c>
      <c r="B53" s="105">
        <v>12.565476893364002</v>
      </c>
      <c r="C53" s="105">
        <v>11.814181397955624</v>
      </c>
      <c r="D53" s="105">
        <v>11.20731235301923</v>
      </c>
      <c r="E53" s="105">
        <v>11.271091251628787</v>
      </c>
      <c r="F53" s="105">
        <v>11.744343761107276</v>
      </c>
      <c r="G53" s="105">
        <v>11.330709193949314</v>
      </c>
      <c r="H53" s="105">
        <v>13.767739447868143</v>
      </c>
      <c r="I53" s="105">
        <v>15.623071252686859</v>
      </c>
      <c r="J53" s="105">
        <v>15.155244159658514</v>
      </c>
      <c r="K53" s="105">
        <v>15.087069425522802</v>
      </c>
      <c r="L53" s="105">
        <v>15.214840667507303</v>
      </c>
      <c r="M53" s="105">
        <v>14.574610695326472</v>
      </c>
      <c r="N53" s="105">
        <v>14.65531797906973</v>
      </c>
      <c r="O53" s="105">
        <v>16.570871275294834</v>
      </c>
      <c r="P53" s="105">
        <v>19.94454035746255</v>
      </c>
      <c r="Q53" s="105">
        <v>14.708406704438522</v>
      </c>
      <c r="R53" s="105">
        <v>13.170311023734563</v>
      </c>
      <c r="S53" s="105">
        <v>11.749245932165433</v>
      </c>
      <c r="T53" s="105">
        <v>12.409557345794981</v>
      </c>
      <c r="U53" s="105">
        <v>18.245168289048291</v>
      </c>
      <c r="V53" s="105">
        <v>17.294526103938374</v>
      </c>
      <c r="W53" s="105">
        <v>15.156658545568554</v>
      </c>
      <c r="DA53" s="132" t="s">
        <v>2963</v>
      </c>
    </row>
    <row r="54" spans="1:105" ht="12" customHeight="1" x14ac:dyDescent="0.25">
      <c r="A54" s="106" t="s">
        <v>122</v>
      </c>
      <c r="B54" s="102">
        <v>14.574283068156001</v>
      </c>
      <c r="C54" s="102">
        <v>13.585607232458148</v>
      </c>
      <c r="D54" s="102">
        <v>14.57744474834298</v>
      </c>
      <c r="E54" s="102">
        <v>15.523109107896534</v>
      </c>
      <c r="F54" s="102">
        <v>16.288647059445196</v>
      </c>
      <c r="G54" s="102">
        <v>17.590170913669233</v>
      </c>
      <c r="H54" s="102">
        <v>17.557390765240953</v>
      </c>
      <c r="I54" s="102">
        <v>19.810277723582416</v>
      </c>
      <c r="J54" s="102">
        <v>19.00357727835706</v>
      </c>
      <c r="K54" s="102">
        <v>18.900525382070857</v>
      </c>
      <c r="L54" s="102">
        <v>18.70255068613799</v>
      </c>
      <c r="M54" s="102">
        <v>18.719380488266768</v>
      </c>
      <c r="N54" s="102">
        <v>17.599548295083739</v>
      </c>
      <c r="O54" s="102">
        <v>16.13850362420148</v>
      </c>
      <c r="P54" s="102">
        <v>16.259845971789002</v>
      </c>
      <c r="Q54" s="102">
        <v>16.764433859104578</v>
      </c>
      <c r="R54" s="102">
        <v>17.284876626600049</v>
      </c>
      <c r="S54" s="102">
        <v>18.055686603980384</v>
      </c>
      <c r="T54" s="102">
        <v>17.492168399914846</v>
      </c>
      <c r="U54" s="102">
        <v>17.180686487804468</v>
      </c>
      <c r="V54" s="102">
        <v>17.471958381521492</v>
      </c>
      <c r="W54" s="102">
        <v>17.409000697291347</v>
      </c>
      <c r="DA54" s="131" t="s">
        <v>2964</v>
      </c>
    </row>
    <row r="55" spans="1:105" ht="12" customHeight="1" x14ac:dyDescent="0.25">
      <c r="A55" s="107" t="s">
        <v>121</v>
      </c>
      <c r="B55" s="105">
        <v>14.574283068155985</v>
      </c>
      <c r="C55" s="105">
        <v>13.584910319577814</v>
      </c>
      <c r="D55" s="105">
        <v>14.576738118989088</v>
      </c>
      <c r="E55" s="105">
        <v>15.519279538423605</v>
      </c>
      <c r="F55" s="105">
        <v>16.279386052455909</v>
      </c>
      <c r="G55" s="105">
        <v>17.571313126927048</v>
      </c>
      <c r="H55" s="105">
        <v>17.557253100267712</v>
      </c>
      <c r="I55" s="105">
        <v>19.796878576502074</v>
      </c>
      <c r="J55" s="105">
        <v>18.966805470840104</v>
      </c>
      <c r="K55" s="105">
        <v>18.86556621690486</v>
      </c>
      <c r="L55" s="105">
        <v>18.649249354163242</v>
      </c>
      <c r="M55" s="105">
        <v>18.646819081477968</v>
      </c>
      <c r="N55" s="105">
        <v>17.515883167491516</v>
      </c>
      <c r="O55" s="105">
        <v>15.943829123726815</v>
      </c>
      <c r="P55" s="105">
        <v>15.770590679254106</v>
      </c>
      <c r="Q55" s="105">
        <v>16.605349958126006</v>
      </c>
      <c r="R55" s="105">
        <v>17.260637131749501</v>
      </c>
      <c r="S55" s="105">
        <v>18.098600782918876</v>
      </c>
      <c r="T55" s="105">
        <v>17.615031679560989</v>
      </c>
      <c r="U55" s="105">
        <v>17.337070464246317</v>
      </c>
      <c r="V55" s="105">
        <v>17.551641580430029</v>
      </c>
      <c r="W55" s="105">
        <v>17.447996163355086</v>
      </c>
      <c r="DA55" s="132" t="s">
        <v>2965</v>
      </c>
    </row>
    <row r="56" spans="1:105" ht="12" customHeight="1" x14ac:dyDescent="0.25">
      <c r="A56" s="108" t="s">
        <v>53</v>
      </c>
      <c r="B56" s="99">
        <v>2.0655429616771972</v>
      </c>
      <c r="C56" s="99">
        <v>1.7456215336144632</v>
      </c>
      <c r="D56" s="99">
        <v>2.7946622803290526</v>
      </c>
      <c r="E56" s="99">
        <v>3.7627138671669105</v>
      </c>
      <c r="F56" s="99">
        <v>3.7758031916379102</v>
      </c>
      <c r="G56" s="99">
        <v>4.933675380441092</v>
      </c>
      <c r="H56" s="99">
        <v>4.4698872013767268</v>
      </c>
      <c r="I56" s="99">
        <v>4.1798714720814827</v>
      </c>
      <c r="J56" s="99">
        <v>3.8531270242910209</v>
      </c>
      <c r="K56" s="99">
        <v>3.8381376648700938</v>
      </c>
      <c r="L56" s="99">
        <v>3.3782146446021586</v>
      </c>
      <c r="M56" s="99">
        <v>3.4332594477715315</v>
      </c>
      <c r="N56" s="99">
        <v>2.3398936848839558</v>
      </c>
      <c r="O56" s="99">
        <v>0.53448455673487483</v>
      </c>
      <c r="P56" s="99">
        <v>0.20656134854509467</v>
      </c>
      <c r="Q56" s="99">
        <v>0.69726062320008431</v>
      </c>
      <c r="R56" s="99">
        <v>1.0765662507214893</v>
      </c>
      <c r="S56" s="99">
        <v>1.8881775568530164</v>
      </c>
      <c r="T56" s="99">
        <v>1.4556931901318928</v>
      </c>
      <c r="U56" s="99">
        <v>1.1669748827568276</v>
      </c>
      <c r="V56" s="99">
        <v>1.4919352221836686</v>
      </c>
      <c r="W56" s="99">
        <v>1.5626141719749997</v>
      </c>
      <c r="DA56" s="63" t="s">
        <v>2966</v>
      </c>
    </row>
    <row r="57" spans="1:105" ht="12" customHeight="1" x14ac:dyDescent="0.25">
      <c r="A57" s="108" t="s">
        <v>52</v>
      </c>
      <c r="B57" s="99">
        <v>12.50874010647879</v>
      </c>
      <c r="C57" s="99">
        <v>11.839288785963349</v>
      </c>
      <c r="D57" s="99">
        <v>11.782075838660036</v>
      </c>
      <c r="E57" s="99">
        <v>11.756565671256691</v>
      </c>
      <c r="F57" s="99">
        <v>12.503582860817996</v>
      </c>
      <c r="G57" s="99">
        <v>12.637637746485957</v>
      </c>
      <c r="H57" s="99">
        <v>13.087365898890985</v>
      </c>
      <c r="I57" s="99">
        <v>15.617007104420596</v>
      </c>
      <c r="J57" s="99">
        <v>15.113678446549082</v>
      </c>
      <c r="K57" s="99">
        <v>15.027428552034763</v>
      </c>
      <c r="L57" s="99">
        <v>15.271034709561084</v>
      </c>
      <c r="M57" s="99">
        <v>15.213559633706444</v>
      </c>
      <c r="N57" s="99">
        <v>15.175989482607557</v>
      </c>
      <c r="O57" s="99">
        <v>15.40934456699194</v>
      </c>
      <c r="P57" s="99">
        <v>15.564029330709008</v>
      </c>
      <c r="Q57" s="99">
        <v>15.90808933492592</v>
      </c>
      <c r="R57" s="99">
        <v>16.184070881028017</v>
      </c>
      <c r="S57" s="99">
        <v>16.21042322606586</v>
      </c>
      <c r="T57" s="99">
        <v>16.159338489429096</v>
      </c>
      <c r="U57" s="99">
        <v>16.170095581489491</v>
      </c>
      <c r="V57" s="99">
        <v>16.059706358246359</v>
      </c>
      <c r="W57" s="99">
        <v>15.885381991380084</v>
      </c>
      <c r="DA57" s="63" t="s">
        <v>2967</v>
      </c>
    </row>
    <row r="58" spans="1:105" ht="12" customHeight="1" x14ac:dyDescent="0.25">
      <c r="A58" s="121" t="s">
        <v>54</v>
      </c>
      <c r="B58" s="123">
        <v>4.877064450331055</v>
      </c>
      <c r="C58" s="123">
        <v>5.1599185030221104</v>
      </c>
      <c r="D58" s="123">
        <v>5.2198439072566671</v>
      </c>
      <c r="E58" s="123">
        <v>5.2722861322040915</v>
      </c>
      <c r="F58" s="123">
        <v>5.4284167364103348</v>
      </c>
      <c r="G58" s="123">
        <v>5.2175871824230802</v>
      </c>
      <c r="H58" s="123">
        <v>4.7898290872592453</v>
      </c>
      <c r="I58" s="123">
        <v>4.6509070922665758</v>
      </c>
      <c r="J58" s="123">
        <v>4.2331640119750107</v>
      </c>
      <c r="K58" s="123">
        <v>4.2344392189119882</v>
      </c>
      <c r="L58" s="123">
        <v>4.0843417104749902</v>
      </c>
      <c r="M58" s="123">
        <v>4.3092588232589897</v>
      </c>
      <c r="N58" s="123">
        <v>3.7597220526255981</v>
      </c>
      <c r="O58" s="123">
        <v>3.8696073992377795</v>
      </c>
      <c r="P58" s="123">
        <v>4.2334665074243114</v>
      </c>
      <c r="Q58" s="123">
        <v>4.1219137830632713</v>
      </c>
      <c r="R58" s="123">
        <v>4.1098276406130374</v>
      </c>
      <c r="S58" s="123">
        <v>4.3378095811083117</v>
      </c>
      <c r="T58" s="123">
        <v>4.0638566834325784</v>
      </c>
      <c r="U58" s="123">
        <v>4.6902739656824055</v>
      </c>
      <c r="V58" s="123">
        <v>4.8197834285801022</v>
      </c>
      <c r="W58" s="123">
        <v>4.7301001758169514</v>
      </c>
      <c r="DA58" s="130" t="s">
        <v>2968</v>
      </c>
    </row>
    <row r="59" spans="1:105" ht="12" customHeight="1" x14ac:dyDescent="0.25">
      <c r="A59" s="97" t="s">
        <v>50</v>
      </c>
      <c r="B59" s="99">
        <v>5.0205904417525105</v>
      </c>
      <c r="C59" s="99">
        <v>5.1075416896430363</v>
      </c>
      <c r="D59" s="99">
        <v>5.1269459912269175</v>
      </c>
      <c r="E59" s="99">
        <v>5.3377510843108045</v>
      </c>
      <c r="F59" s="99">
        <v>5.4536192694337808</v>
      </c>
      <c r="G59" s="99">
        <v>5.2353682757097486</v>
      </c>
      <c r="H59" s="99">
        <v>4.7046721333070556</v>
      </c>
      <c r="I59" s="99">
        <v>4.7448794513734516</v>
      </c>
      <c r="J59" s="99">
        <v>4.272529302039489</v>
      </c>
      <c r="K59" s="99">
        <v>4.1968206219923552</v>
      </c>
      <c r="L59" s="99">
        <v>4.0799045414531125</v>
      </c>
      <c r="M59" s="99">
        <v>4.1688452746590281</v>
      </c>
      <c r="N59" s="99">
        <v>3.9448078376166404</v>
      </c>
      <c r="O59" s="99">
        <v>3.9506934070240107</v>
      </c>
      <c r="P59" s="99">
        <v>3.9989955884873991</v>
      </c>
      <c r="Q59" s="99">
        <v>4.1595417781648125</v>
      </c>
      <c r="R59" s="99">
        <v>4.1846721846263497</v>
      </c>
      <c r="S59" s="99">
        <v>4.2403252565005474</v>
      </c>
      <c r="T59" s="99">
        <v>4.3106932610666453</v>
      </c>
      <c r="U59" s="99">
        <v>4.6919521991935582</v>
      </c>
      <c r="V59" s="99">
        <v>4.453073855234126</v>
      </c>
      <c r="W59" s="99">
        <v>4.7757494650077028</v>
      </c>
      <c r="DA59" s="63" t="s">
        <v>2969</v>
      </c>
    </row>
    <row r="60" spans="1:105" ht="12" customHeight="1" x14ac:dyDescent="0.25">
      <c r="A60" s="109" t="s">
        <v>120</v>
      </c>
      <c r="B60" s="110">
        <v>4.5169158435328738</v>
      </c>
      <c r="C60" s="110">
        <v>5.2752844603255644</v>
      </c>
      <c r="D60" s="110">
        <v>5.4075393645335517</v>
      </c>
      <c r="E60" s="110">
        <v>5.1478301805701472</v>
      </c>
      <c r="F60" s="110">
        <v>5.3840798488868513</v>
      </c>
      <c r="G60" s="110">
        <v>5.1877955975740102</v>
      </c>
      <c r="H60" s="110">
        <v>4.9331908059444443</v>
      </c>
      <c r="I60" s="110">
        <v>4.4890465521250054</v>
      </c>
      <c r="J60" s="110">
        <v>4.1619762880731539</v>
      </c>
      <c r="K60" s="110">
        <v>4.3009451693882426</v>
      </c>
      <c r="L60" s="110">
        <v>4.092155761775877</v>
      </c>
      <c r="M60" s="110">
        <v>4.5575638036034505</v>
      </c>
      <c r="N60" s="110">
        <v>3.4224655445864403</v>
      </c>
      <c r="O60" s="110">
        <v>3.7328530026782363</v>
      </c>
      <c r="P60" s="110">
        <v>4.5870387594249884</v>
      </c>
      <c r="Q60" s="110">
        <v>4.0683249846017091</v>
      </c>
      <c r="R60" s="110">
        <v>4.0081830283116568</v>
      </c>
      <c r="S60" s="110">
        <v>4.4656791908005244</v>
      </c>
      <c r="T60" s="110">
        <v>3.7605145076174562</v>
      </c>
      <c r="U60" s="110">
        <v>4.6882769844576027</v>
      </c>
      <c r="V60" s="110">
        <v>5.2254389269390273</v>
      </c>
      <c r="W60" s="110">
        <v>4.6841028315962223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2972</v>
      </c>
    </row>
    <row r="64" spans="1:105" ht="12" customHeight="1" x14ac:dyDescent="0.25">
      <c r="A64" s="97" t="s">
        <v>217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2973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</v>
      </c>
      <c r="C67" s="99">
        <f>RES_hhdet_tesh!C67/RES_summary!C$19</f>
        <v>0</v>
      </c>
      <c r="D67" s="99">
        <f>RES_hhdet_tesh!D67/RES_summary!D$19</f>
        <v>0</v>
      </c>
      <c r="E67" s="99">
        <f>RES_hhdet_tesh!E67/RES_summary!E$19</f>
        <v>0</v>
      </c>
      <c r="F67" s="99">
        <f>RES_hhdet_tesh!F67/RES_summary!F$19</f>
        <v>0</v>
      </c>
      <c r="G67" s="99">
        <f>RES_hhdet_tesh!G67/RES_summary!G$19</f>
        <v>0</v>
      </c>
      <c r="H67" s="99">
        <f>RES_hhdet_tesh!H67/RES_summary!H$19</f>
        <v>0</v>
      </c>
      <c r="I67" s="99">
        <f>RES_hhdet_tesh!I67/RES_summary!I$19</f>
        <v>0</v>
      </c>
      <c r="J67" s="99">
        <f>RES_hhdet_tesh!J67/RES_summary!J$19</f>
        <v>0</v>
      </c>
      <c r="K67" s="99">
        <f>RES_hhdet_tesh!K67/RES_summary!K$19</f>
        <v>0</v>
      </c>
      <c r="L67" s="99">
        <f>RES_hhdet_tesh!L67/RES_summary!L$19</f>
        <v>0</v>
      </c>
      <c r="M67" s="99">
        <f>RES_hhdet_tesh!M67/RES_summary!M$19</f>
        <v>0</v>
      </c>
      <c r="N67" s="99">
        <f>RES_hhdet_tesh!N67/RES_summary!N$19</f>
        <v>0</v>
      </c>
      <c r="O67" s="99">
        <f>RES_hhdet_tesh!O67/RES_summary!O$19</f>
        <v>0</v>
      </c>
      <c r="P67" s="99">
        <f>RES_hhdet_tesh!P67/RES_summary!P$19</f>
        <v>0</v>
      </c>
      <c r="Q67" s="99">
        <f>RES_hhdet_tesh!Q67/RES_summary!Q$19</f>
        <v>0</v>
      </c>
      <c r="R67" s="99">
        <f>RES_hhdet_tesh!R67/RES_summary!R$19</f>
        <v>0</v>
      </c>
      <c r="S67" s="99">
        <f>RES_hhdet_tesh!S67/RES_summary!S$19</f>
        <v>0</v>
      </c>
      <c r="T67" s="99">
        <f>RES_hhdet_tesh!T67/RES_summary!T$19</f>
        <v>0</v>
      </c>
      <c r="U67" s="99">
        <f>RES_hhdet_tesh!U67/RES_summary!U$19</f>
        <v>0</v>
      </c>
      <c r="V67" s="99">
        <f>RES_hhdet_tesh!V67/RES_summary!V$19</f>
        <v>0</v>
      </c>
      <c r="W67" s="99">
        <f>RES_hhdet_tesh!W67/RES_summary!W$19</f>
        <v>0</v>
      </c>
      <c r="DA67" s="63" t="s">
        <v>2976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2977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2981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2985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2986</v>
      </c>
    </row>
    <row r="78" spans="1:105" ht="12" customHeight="1" x14ac:dyDescent="0.25">
      <c r="A78" s="97" t="s">
        <v>192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2987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59.097068375520749</v>
      </c>
      <c r="C81" s="118">
        <f t="shared" si="28"/>
        <v>55.856882832655359</v>
      </c>
      <c r="D81" s="118">
        <f t="shared" si="28"/>
        <v>58.165812994775017</v>
      </c>
      <c r="E81" s="118">
        <f t="shared" si="28"/>
        <v>60.160229128461758</v>
      </c>
      <c r="F81" s="118">
        <f t="shared" si="28"/>
        <v>59.464828961527573</v>
      </c>
      <c r="G81" s="118">
        <f t="shared" si="28"/>
        <v>61.852177884717072</v>
      </c>
      <c r="H81" s="118">
        <f t="shared" si="28"/>
        <v>63.88929037364953</v>
      </c>
      <c r="I81" s="118">
        <f t="shared" si="28"/>
        <v>70.5982689587061</v>
      </c>
      <c r="J81" s="118">
        <f t="shared" si="28"/>
        <v>73.726296868394897</v>
      </c>
      <c r="K81" s="118">
        <f t="shared" si="28"/>
        <v>75.039722808185005</v>
      </c>
      <c r="L81" s="118">
        <f t="shared" si="28"/>
        <v>70.304095575816888</v>
      </c>
      <c r="M81" s="118">
        <f t="shared" si="28"/>
        <v>67.825699440948554</v>
      </c>
      <c r="N81" s="118">
        <f t="shared" si="28"/>
        <v>74.276407823913118</v>
      </c>
      <c r="O81" s="118">
        <f t="shared" si="28"/>
        <v>63.616992693378677</v>
      </c>
      <c r="P81" s="118">
        <f t="shared" si="28"/>
        <v>56.650408440667427</v>
      </c>
      <c r="Q81" s="118">
        <f t="shared" si="28"/>
        <v>61.912744926747862</v>
      </c>
      <c r="R81" s="118">
        <f t="shared" ref="R81:V81" si="29">R82+R85+R87+R100</f>
        <v>66.193083407163542</v>
      </c>
      <c r="S81" s="118">
        <f t="shared" si="29"/>
        <v>67.52336347595957</v>
      </c>
      <c r="T81" s="118">
        <f t="shared" si="29"/>
        <v>70.943770289881897</v>
      </c>
      <c r="U81" s="118">
        <f t="shared" si="29"/>
        <v>73.646475769186864</v>
      </c>
      <c r="V81" s="118">
        <f t="shared" si="29"/>
        <v>76.296650933680183</v>
      </c>
      <c r="W81" s="118">
        <f t="shared" ref="W81" si="30">W82+W85+W87+W100</f>
        <v>75.348235145203375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23.534020081783336</v>
      </c>
      <c r="C82" s="123">
        <f t="shared" si="31"/>
        <v>23.196180640965078</v>
      </c>
      <c r="D82" s="123">
        <f t="shared" si="31"/>
        <v>25.260044308087963</v>
      </c>
      <c r="E82" s="123">
        <f t="shared" si="31"/>
        <v>22.408858593043199</v>
      </c>
      <c r="F82" s="123">
        <f t="shared" si="31"/>
        <v>20.974273311102763</v>
      </c>
      <c r="G82" s="123">
        <f t="shared" si="31"/>
        <v>19.971613142996002</v>
      </c>
      <c r="H82" s="123">
        <f t="shared" si="31"/>
        <v>17.020712749419928</v>
      </c>
      <c r="I82" s="123">
        <f t="shared" si="31"/>
        <v>15.625230054354363</v>
      </c>
      <c r="J82" s="123">
        <f t="shared" si="31"/>
        <v>17.814815282373491</v>
      </c>
      <c r="K82" s="123">
        <f t="shared" si="31"/>
        <v>20.567533633784123</v>
      </c>
      <c r="L82" s="123">
        <f t="shared" si="31"/>
        <v>13.093527428581321</v>
      </c>
      <c r="M82" s="123">
        <f t="shared" si="31"/>
        <v>15.45362475386313</v>
      </c>
      <c r="N82" s="123">
        <f t="shared" si="31"/>
        <v>16.515267505862987</v>
      </c>
      <c r="O82" s="123">
        <f t="shared" si="31"/>
        <v>13.536649393253049</v>
      </c>
      <c r="P82" s="123">
        <f t="shared" si="31"/>
        <v>10.09585052604832</v>
      </c>
      <c r="Q82" s="123">
        <f t="shared" si="31"/>
        <v>15.316449437080417</v>
      </c>
      <c r="R82" s="123">
        <f t="shared" ref="R82:V82" si="32">SUM(R83:R84)</f>
        <v>15.472071256712139</v>
      </c>
      <c r="S82" s="123">
        <f t="shared" si="32"/>
        <v>17.175541985223546</v>
      </c>
      <c r="T82" s="123">
        <f t="shared" si="32"/>
        <v>17.557997463103536</v>
      </c>
      <c r="U82" s="123">
        <f t="shared" si="32"/>
        <v>18.463602269478066</v>
      </c>
      <c r="V82" s="123">
        <f t="shared" si="32"/>
        <v>19.848024552895151</v>
      </c>
      <c r="W82" s="123">
        <f t="shared" ref="W82" si="33">SUM(W83:W84)</f>
        <v>18.342028604976576</v>
      </c>
      <c r="DA82" s="130" t="s">
        <v>2990</v>
      </c>
    </row>
    <row r="83" spans="1:105" ht="12" customHeight="1" x14ac:dyDescent="0.25">
      <c r="A83" s="97" t="s">
        <v>204</v>
      </c>
      <c r="B83" s="99">
        <v>23.451428998769202</v>
      </c>
      <c r="C83" s="99">
        <v>23.100188252933911</v>
      </c>
      <c r="D83" s="99">
        <v>25.147398772986218</v>
      </c>
      <c r="E83" s="99">
        <v>22.314543037952582</v>
      </c>
      <c r="F83" s="99">
        <v>20.878383043042568</v>
      </c>
      <c r="G83" s="99">
        <v>19.881922479126551</v>
      </c>
      <c r="H83" s="99">
        <v>16.95202481530773</v>
      </c>
      <c r="I83" s="99">
        <v>15.568964009502784</v>
      </c>
      <c r="J83" s="99">
        <v>17.754932998808332</v>
      </c>
      <c r="K83" s="99">
        <v>20.494735242587598</v>
      </c>
      <c r="L83" s="99">
        <v>13.049123789550318</v>
      </c>
      <c r="M83" s="99">
        <v>15.393844349510228</v>
      </c>
      <c r="N83" s="99">
        <v>16.465749581620482</v>
      </c>
      <c r="O83" s="99">
        <v>13.489352748392927</v>
      </c>
      <c r="P83" s="99">
        <v>10.050760635877335</v>
      </c>
      <c r="Q83" s="99">
        <v>15.254627931637339</v>
      </c>
      <c r="R83" s="99">
        <v>15.409993482258203</v>
      </c>
      <c r="S83" s="99">
        <v>17.099103082814789</v>
      </c>
      <c r="T83" s="99">
        <v>17.48817541963361</v>
      </c>
      <c r="U83" s="99">
        <v>18.390403264711608</v>
      </c>
      <c r="V83" s="99">
        <v>19.769493600430494</v>
      </c>
      <c r="W83" s="99">
        <v>18.269521970171368</v>
      </c>
      <c r="DA83" s="63" t="s">
        <v>2991</v>
      </c>
    </row>
    <row r="84" spans="1:105" ht="12" customHeight="1" x14ac:dyDescent="0.25">
      <c r="A84" s="97" t="s">
        <v>53</v>
      </c>
      <c r="B84" s="99">
        <v>8.259108301413387E-2</v>
      </c>
      <c r="C84" s="99">
        <v>9.5992388031167067E-2</v>
      </c>
      <c r="D84" s="99">
        <v>0.11264553510174408</v>
      </c>
      <c r="E84" s="99">
        <v>9.4315555090616621E-2</v>
      </c>
      <c r="F84" s="99">
        <v>9.5890268060195599E-2</v>
      </c>
      <c r="G84" s="99">
        <v>8.9690663869452084E-2</v>
      </c>
      <c r="H84" s="99">
        <v>6.8687934112196855E-2</v>
      </c>
      <c r="I84" s="99">
        <v>5.6266044851579697E-2</v>
      </c>
      <c r="J84" s="99">
        <v>5.988228356516051E-2</v>
      </c>
      <c r="K84" s="99">
        <v>7.2798391196524065E-2</v>
      </c>
      <c r="L84" s="99">
        <v>4.4403639031002598E-2</v>
      </c>
      <c r="M84" s="99">
        <v>5.9780404352901689E-2</v>
      </c>
      <c r="N84" s="99">
        <v>4.9517924242502794E-2</v>
      </c>
      <c r="O84" s="99">
        <v>4.7296644860122333E-2</v>
      </c>
      <c r="P84" s="99">
        <v>4.5089890170984692E-2</v>
      </c>
      <c r="Q84" s="99">
        <v>6.1821505443077324E-2</v>
      </c>
      <c r="R84" s="99">
        <v>6.2077774453936328E-2</v>
      </c>
      <c r="S84" s="99">
        <v>7.6438902408756199E-2</v>
      </c>
      <c r="T84" s="99">
        <v>6.9822043469925432E-2</v>
      </c>
      <c r="U84" s="99">
        <v>7.3199004766459491E-2</v>
      </c>
      <c r="V84" s="99">
        <v>7.8530952464655635E-2</v>
      </c>
      <c r="W84" s="99">
        <v>7.2506634805207804E-2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16.136740983197257</v>
      </c>
      <c r="C85" s="123">
        <f t="shared" si="34"/>
        <v>13.889826397527381</v>
      </c>
      <c r="D85" s="123">
        <f t="shared" si="34"/>
        <v>13.08450740248016</v>
      </c>
      <c r="E85" s="123">
        <f t="shared" si="34"/>
        <v>16.976642096589384</v>
      </c>
      <c r="F85" s="123">
        <f t="shared" si="34"/>
        <v>16.823512444327342</v>
      </c>
      <c r="G85" s="123">
        <f t="shared" si="34"/>
        <v>19.116199991515465</v>
      </c>
      <c r="H85" s="123">
        <f t="shared" si="34"/>
        <v>24.569421134736235</v>
      </c>
      <c r="I85" s="123">
        <f t="shared" si="34"/>
        <v>30.676422432436762</v>
      </c>
      <c r="J85" s="123">
        <f t="shared" si="34"/>
        <v>32.736506092259269</v>
      </c>
      <c r="K85" s="123">
        <f t="shared" si="34"/>
        <v>31.37672819791867</v>
      </c>
      <c r="L85" s="123">
        <f t="shared" si="34"/>
        <v>34.549838831232627</v>
      </c>
      <c r="M85" s="123">
        <f t="shared" si="34"/>
        <v>29.498189721381952</v>
      </c>
      <c r="N85" s="123">
        <f t="shared" si="34"/>
        <v>36.549815952411521</v>
      </c>
      <c r="O85" s="123">
        <f t="shared" si="34"/>
        <v>30.188796377883325</v>
      </c>
      <c r="P85" s="123">
        <f t="shared" si="34"/>
        <v>26.329605021735528</v>
      </c>
      <c r="Q85" s="123">
        <f t="shared" si="34"/>
        <v>25.844393766201431</v>
      </c>
      <c r="R85" s="123">
        <f t="shared" si="34"/>
        <v>29.373740859557063</v>
      </c>
      <c r="S85" s="123">
        <f t="shared" si="34"/>
        <v>27.969370087453886</v>
      </c>
      <c r="T85" s="123">
        <f t="shared" si="34"/>
        <v>31.774626729254667</v>
      </c>
      <c r="U85" s="123">
        <f t="shared" si="34"/>
        <v>33.210849442702724</v>
      </c>
      <c r="V85" s="123">
        <f t="shared" si="34"/>
        <v>34.163403151338443</v>
      </c>
      <c r="W85" s="123">
        <f t="shared" si="34"/>
        <v>34.737048958852107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16.136740983197257</v>
      </c>
      <c r="C86" s="99">
        <f>RES_hhdet_tesh!C86/RES_summary!C$19</f>
        <v>13.889826397527381</v>
      </c>
      <c r="D86" s="99">
        <f>RES_hhdet_tesh!D86/RES_summary!D$19</f>
        <v>13.08450740248016</v>
      </c>
      <c r="E86" s="99">
        <f>RES_hhdet_tesh!E86/RES_summary!E$19</f>
        <v>16.976642096589384</v>
      </c>
      <c r="F86" s="99">
        <f>RES_hhdet_tesh!F86/RES_summary!F$19</f>
        <v>16.823512444327342</v>
      </c>
      <c r="G86" s="99">
        <f>RES_hhdet_tesh!G86/RES_summary!G$19</f>
        <v>19.116199991515465</v>
      </c>
      <c r="H86" s="99">
        <f>RES_hhdet_tesh!H86/RES_summary!H$19</f>
        <v>24.569421134736235</v>
      </c>
      <c r="I86" s="99">
        <f>RES_hhdet_tesh!I86/RES_summary!I$19</f>
        <v>30.676422432436762</v>
      </c>
      <c r="J86" s="99">
        <f>RES_hhdet_tesh!J86/RES_summary!J$19</f>
        <v>32.736506092259269</v>
      </c>
      <c r="K86" s="99">
        <f>RES_hhdet_tesh!K86/RES_summary!K$19</f>
        <v>31.37672819791867</v>
      </c>
      <c r="L86" s="99">
        <f>RES_hhdet_tesh!L86/RES_summary!L$19</f>
        <v>34.549838831232627</v>
      </c>
      <c r="M86" s="99">
        <f>RES_hhdet_tesh!M86/RES_summary!M$19</f>
        <v>29.498189721381952</v>
      </c>
      <c r="N86" s="99">
        <f>RES_hhdet_tesh!N86/RES_summary!N$19</f>
        <v>36.549815952411521</v>
      </c>
      <c r="O86" s="99">
        <f>RES_hhdet_tesh!O86/RES_summary!O$19</f>
        <v>30.188796377883325</v>
      </c>
      <c r="P86" s="99">
        <f>RES_hhdet_tesh!P86/RES_summary!P$19</f>
        <v>26.329605021735528</v>
      </c>
      <c r="Q86" s="99">
        <f>RES_hhdet_tesh!Q86/RES_summary!Q$19</f>
        <v>25.844393766201431</v>
      </c>
      <c r="R86" s="99">
        <f>RES_hhdet_tesh!R86/RES_summary!R$19</f>
        <v>29.373740859557063</v>
      </c>
      <c r="S86" s="99">
        <f>RES_hhdet_tesh!S86/RES_summary!S$19</f>
        <v>27.969370087453886</v>
      </c>
      <c r="T86" s="99">
        <f>RES_hhdet_tesh!T86/RES_summary!T$19</f>
        <v>31.774626729254667</v>
      </c>
      <c r="U86" s="99">
        <f>RES_hhdet_tesh!U86/RES_summary!U$19</f>
        <v>33.210849442702724</v>
      </c>
      <c r="V86" s="99">
        <f>RES_hhdet_tesh!V86/RES_summary!V$19</f>
        <v>34.163403151338443</v>
      </c>
      <c r="W86" s="99">
        <f>RES_hhdet_tesh!W86/RES_summary!W$19</f>
        <v>34.737048958852107</v>
      </c>
      <c r="DA86" s="63" t="s">
        <v>2994</v>
      </c>
    </row>
    <row r="87" spans="1:105" ht="12" customHeight="1" x14ac:dyDescent="0.25">
      <c r="A87" s="121" t="s">
        <v>55</v>
      </c>
      <c r="B87" s="123">
        <v>14.549251667695485</v>
      </c>
      <c r="C87" s="123">
        <v>13.61019176716959</v>
      </c>
      <c r="D87" s="123">
        <v>14.598731533651977</v>
      </c>
      <c r="E87" s="123">
        <v>15.50430936807674</v>
      </c>
      <c r="F87" s="123">
        <v>16.239431838533008</v>
      </c>
      <c r="G87" s="123">
        <v>17.547014318365324</v>
      </c>
      <c r="H87" s="123">
        <v>17.511262746877165</v>
      </c>
      <c r="I87" s="123">
        <v>19.641194673627162</v>
      </c>
      <c r="J87" s="123">
        <v>18.940104177176586</v>
      </c>
      <c r="K87" s="123">
        <v>18.861513483351025</v>
      </c>
      <c r="L87" s="123">
        <v>18.576432611899211</v>
      </c>
      <c r="M87" s="123">
        <v>18.56560539206766</v>
      </c>
      <c r="N87" s="123">
        <v>17.450335106802505</v>
      </c>
      <c r="O87" s="123">
        <v>16.022737517974331</v>
      </c>
      <c r="P87" s="123">
        <v>15.983911190172256</v>
      </c>
      <c r="Q87" s="123">
        <v>16.631703857214735</v>
      </c>
      <c r="R87" s="123">
        <v>17.240476831812469</v>
      </c>
      <c r="S87" s="123">
        <v>18.037217154168772</v>
      </c>
      <c r="T87" s="123">
        <v>17.553189555421365</v>
      </c>
      <c r="U87" s="123">
        <v>17.281766106245392</v>
      </c>
      <c r="V87" s="123">
        <v>17.467476161214908</v>
      </c>
      <c r="W87" s="123">
        <v>17.53871399376758</v>
      </c>
      <c r="DA87" s="130" t="s">
        <v>2995</v>
      </c>
    </row>
    <row r="88" spans="1:105" ht="12" customHeight="1" x14ac:dyDescent="0.25">
      <c r="A88" s="97" t="s">
        <v>132</v>
      </c>
      <c r="B88" s="99">
        <v>13.938037896420546</v>
      </c>
      <c r="C88" s="99">
        <v>13.349555872344103</v>
      </c>
      <c r="D88" s="99">
        <v>14.906226264980678</v>
      </c>
      <c r="E88" s="99">
        <v>13.441793778090274</v>
      </c>
      <c r="F88" s="99">
        <v>14.560648684321672</v>
      </c>
      <c r="G88" s="99">
        <v>17.317191309445946</v>
      </c>
      <c r="H88" s="99">
        <v>14.7974246589303</v>
      </c>
      <c r="I88" s="99">
        <v>16.51756349888316</v>
      </c>
      <c r="J88" s="99">
        <v>21.181319827345927</v>
      </c>
      <c r="K88" s="99">
        <v>22.219873914468025</v>
      </c>
      <c r="L88" s="99">
        <v>17.176865451685565</v>
      </c>
      <c r="M88" s="99">
        <v>17.876052514546362</v>
      </c>
      <c r="N88" s="99">
        <v>16.900548838369186</v>
      </c>
      <c r="O88" s="99">
        <v>17.666679566178203</v>
      </c>
      <c r="P88" s="99">
        <v>19.786769839197479</v>
      </c>
      <c r="Q88" s="99">
        <v>18.040298058570407</v>
      </c>
      <c r="R88" s="99">
        <v>18.444442291342703</v>
      </c>
      <c r="S88" s="99">
        <v>18.866561357921981</v>
      </c>
      <c r="T88" s="99">
        <v>18.45355835052246</v>
      </c>
      <c r="U88" s="99">
        <v>19.094632976361819</v>
      </c>
      <c r="V88" s="99">
        <v>18.717212107019645</v>
      </c>
      <c r="W88" s="99">
        <v>17.707089420138395</v>
      </c>
      <c r="DA88" s="63" t="s">
        <v>2996</v>
      </c>
    </row>
    <row r="89" spans="1:105" ht="12" customHeight="1" x14ac:dyDescent="0.25">
      <c r="A89" s="97" t="s">
        <v>131</v>
      </c>
      <c r="B89" s="99">
        <v>13.938037896420546</v>
      </c>
      <c r="C89" s="99">
        <v>13.384862272930297</v>
      </c>
      <c r="D89" s="99">
        <v>14.902386571390862</v>
      </c>
      <c r="E89" s="99">
        <v>13.423410176972352</v>
      </c>
      <c r="F89" s="99">
        <v>14.536484264524182</v>
      </c>
      <c r="G89" s="99">
        <v>17.311039181040094</v>
      </c>
      <c r="H89" s="99">
        <v>16.452523972472413</v>
      </c>
      <c r="I89" s="99">
        <v>16.505819995666418</v>
      </c>
      <c r="J89" s="99">
        <v>21.166724387288884</v>
      </c>
      <c r="K89" s="99">
        <v>22.212826625315866</v>
      </c>
      <c r="L89" s="99">
        <v>17.180970195879475</v>
      </c>
      <c r="M89" s="99">
        <v>17.876111612439978</v>
      </c>
      <c r="N89" s="99">
        <v>16.914223590364749</v>
      </c>
      <c r="O89" s="99">
        <v>17.83000058157835</v>
      </c>
      <c r="P89" s="99">
        <v>20.032964569355762</v>
      </c>
      <c r="Q89" s="99">
        <v>18.129350635480812</v>
      </c>
      <c r="R89" s="99">
        <v>18.499715550441657</v>
      </c>
      <c r="S89" s="99">
        <v>18.896258359365014</v>
      </c>
      <c r="T89" s="99">
        <v>18.477080337516462</v>
      </c>
      <c r="U89" s="99">
        <v>19.100795233447521</v>
      </c>
      <c r="V89" s="99">
        <v>18.706773991810714</v>
      </c>
      <c r="W89" s="99">
        <v>17.670903105581623</v>
      </c>
      <c r="DA89" s="63" t="s">
        <v>2997</v>
      </c>
    </row>
    <row r="90" spans="1:105" ht="12" customHeight="1" x14ac:dyDescent="0.25">
      <c r="A90" s="100" t="s">
        <v>204</v>
      </c>
      <c r="B90" s="102">
        <v>0.81929203003810624</v>
      </c>
      <c r="C90" s="102">
        <v>1.877119509280702</v>
      </c>
      <c r="D90" s="102">
        <v>3.3567138198356461</v>
      </c>
      <c r="E90" s="102">
        <v>3.5930700867961542</v>
      </c>
      <c r="F90" s="102">
        <v>0.27918689243516187</v>
      </c>
      <c r="G90" s="102">
        <v>4.5965857005686521</v>
      </c>
      <c r="H90" s="102">
        <v>0.14827212331523923</v>
      </c>
      <c r="I90" s="102">
        <v>1.1075839244035872</v>
      </c>
      <c r="J90" s="102">
        <v>3.7656200355280363</v>
      </c>
      <c r="K90" s="102">
        <v>4.7657749946950956</v>
      </c>
      <c r="L90" s="102">
        <v>2.803156101769555</v>
      </c>
      <c r="M90" s="102">
        <v>2.8925190380746395</v>
      </c>
      <c r="N90" s="102">
        <v>1.9312099139102934</v>
      </c>
      <c r="O90" s="102">
        <v>1.5221663316062712</v>
      </c>
      <c r="P90" s="102">
        <v>0.80401366096314097</v>
      </c>
      <c r="Q90" s="102">
        <v>3.888698734185108</v>
      </c>
      <c r="R90" s="102">
        <v>5.4400143919007427</v>
      </c>
      <c r="S90" s="102">
        <v>7.2512080002740342</v>
      </c>
      <c r="T90" s="102">
        <v>5.8814225005164511</v>
      </c>
      <c r="U90" s="102">
        <v>4.9883829370706616</v>
      </c>
      <c r="V90" s="102">
        <v>5.3330273416057894</v>
      </c>
      <c r="W90" s="102">
        <v>4.3523279824251917</v>
      </c>
      <c r="DA90" s="131" t="s">
        <v>2998</v>
      </c>
    </row>
    <row r="91" spans="1:105" ht="12" customHeight="1" x14ac:dyDescent="0.25">
      <c r="A91" s="103" t="s">
        <v>52</v>
      </c>
      <c r="B91" s="105">
        <v>13.118745866382442</v>
      </c>
      <c r="C91" s="105">
        <v>11.507742763649594</v>
      </c>
      <c r="D91" s="105">
        <v>11.545672751555216</v>
      </c>
      <c r="E91" s="105">
        <v>9.8303400901761986</v>
      </c>
      <c r="F91" s="105">
        <v>14.25729737208902</v>
      </c>
      <c r="G91" s="105">
        <v>12.714453480471446</v>
      </c>
      <c r="H91" s="105">
        <v>16.304251849157172</v>
      </c>
      <c r="I91" s="105">
        <v>15.398236071262833</v>
      </c>
      <c r="J91" s="105">
        <v>17.401104351760843</v>
      </c>
      <c r="K91" s="105">
        <v>17.447051630620773</v>
      </c>
      <c r="L91" s="105">
        <v>14.377814094109919</v>
      </c>
      <c r="M91" s="105">
        <v>14.983592574365336</v>
      </c>
      <c r="N91" s="105">
        <v>14.983013676454457</v>
      </c>
      <c r="O91" s="105">
        <v>16.307834249972082</v>
      </c>
      <c r="P91" s="105">
        <v>19.228950908392626</v>
      </c>
      <c r="Q91" s="105">
        <v>14.240651901295706</v>
      </c>
      <c r="R91" s="105">
        <v>13.059701158540918</v>
      </c>
      <c r="S91" s="105">
        <v>11.64505035909098</v>
      </c>
      <c r="T91" s="105">
        <v>12.595657837000012</v>
      </c>
      <c r="U91" s="105">
        <v>14.112412296376858</v>
      </c>
      <c r="V91" s="105">
        <v>13.373746650204927</v>
      </c>
      <c r="W91" s="105">
        <v>13.318575123156432</v>
      </c>
      <c r="DA91" s="132" t="s">
        <v>2999</v>
      </c>
    </row>
    <row r="92" spans="1:105" ht="12" customHeight="1" x14ac:dyDescent="0.25">
      <c r="A92" s="106" t="s">
        <v>124</v>
      </c>
      <c r="B92" s="102">
        <v>14.307884628029171</v>
      </c>
      <c r="C92" s="102">
        <v>13.96951876719606</v>
      </c>
      <c r="D92" s="102">
        <v>14.906339406112178</v>
      </c>
      <c r="E92" s="102">
        <v>15.735109474283288</v>
      </c>
      <c r="F92" s="102">
        <v>16.118545311294941</v>
      </c>
      <c r="G92" s="102">
        <v>17.596505259826657</v>
      </c>
      <c r="H92" s="102">
        <v>17.849341808914662</v>
      </c>
      <c r="I92" s="102">
        <v>18.440435285618257</v>
      </c>
      <c r="J92" s="102">
        <v>18.968902832643082</v>
      </c>
      <c r="K92" s="102">
        <v>18.977002491753254</v>
      </c>
      <c r="L92" s="102">
        <v>18.465397447809366</v>
      </c>
      <c r="M92" s="102">
        <v>17.747889812721095</v>
      </c>
      <c r="N92" s="102">
        <v>16.712869843656197</v>
      </c>
      <c r="O92" s="102">
        <v>17.612360229130473</v>
      </c>
      <c r="P92" s="102">
        <v>20.564116530081254</v>
      </c>
      <c r="Q92" s="102">
        <v>17.958925193670531</v>
      </c>
      <c r="R92" s="102">
        <v>18.104710900927827</v>
      </c>
      <c r="S92" s="102">
        <v>18.420386842365037</v>
      </c>
      <c r="T92" s="102">
        <v>18.22085526592091</v>
      </c>
      <c r="U92" s="102">
        <v>17.733730260454603</v>
      </c>
      <c r="V92" s="102">
        <v>16.726151816147471</v>
      </c>
      <c r="W92" s="102">
        <v>21.117510527739157</v>
      </c>
      <c r="DA92" s="131" t="s">
        <v>3000</v>
      </c>
    </row>
    <row r="93" spans="1:105" ht="12" customHeight="1" x14ac:dyDescent="0.25">
      <c r="A93" s="107" t="s">
        <v>123</v>
      </c>
      <c r="B93" s="105">
        <v>14.307884628029171</v>
      </c>
      <c r="C93" s="105">
        <v>13.972290701656789</v>
      </c>
      <c r="D93" s="105">
        <v>14.906958211655585</v>
      </c>
      <c r="E93" s="105">
        <v>15.736713427260929</v>
      </c>
      <c r="F93" s="105">
        <v>16.124840031319952</v>
      </c>
      <c r="G93" s="105">
        <v>17.616686830027785</v>
      </c>
      <c r="H93" s="105">
        <v>17.842134279159204</v>
      </c>
      <c r="I93" s="105">
        <v>18.416451716901257</v>
      </c>
      <c r="J93" s="105">
        <v>18.954654628041769</v>
      </c>
      <c r="K93" s="105">
        <v>18.970951097974936</v>
      </c>
      <c r="L93" s="105">
        <v>18.45416170475162</v>
      </c>
      <c r="M93" s="105">
        <v>17.723975024403149</v>
      </c>
      <c r="N93" s="105">
        <v>16.703383102712298</v>
      </c>
      <c r="O93" s="105">
        <v>17.807956637864798</v>
      </c>
      <c r="P93" s="105">
        <v>20.920837791083489</v>
      </c>
      <c r="Q93" s="105">
        <v>18.059317927799484</v>
      </c>
      <c r="R93" s="105">
        <v>18.132682012696598</v>
      </c>
      <c r="S93" s="105">
        <v>18.395297876413878</v>
      </c>
      <c r="T93" s="105">
        <v>18.077082131564708</v>
      </c>
      <c r="U93" s="105">
        <v>17.489048589223145</v>
      </c>
      <c r="V93" s="105">
        <v>16.607784629846993</v>
      </c>
      <c r="W93" s="105">
        <v>21.152407239078503</v>
      </c>
      <c r="DA93" s="132" t="s">
        <v>3001</v>
      </c>
    </row>
    <row r="94" spans="1:105" ht="12" customHeight="1" x14ac:dyDescent="0.25">
      <c r="A94" s="108" t="s">
        <v>50</v>
      </c>
      <c r="B94" s="99">
        <v>1.9765568423855622</v>
      </c>
      <c r="C94" s="99">
        <v>1.8794857724247189</v>
      </c>
      <c r="D94" s="99">
        <v>3.5263401346347774</v>
      </c>
      <c r="E94" s="99">
        <v>4.5187729333479529</v>
      </c>
      <c r="F94" s="99">
        <v>4.0448970442791401</v>
      </c>
      <c r="G94" s="99">
        <v>5.0784516114487053</v>
      </c>
      <c r="H94" s="99">
        <v>4.5362736935275869</v>
      </c>
      <c r="I94" s="99">
        <v>3.7253169070542813</v>
      </c>
      <c r="J94" s="99">
        <v>3.8622935332671777</v>
      </c>
      <c r="K94" s="99">
        <v>3.848291650239668</v>
      </c>
      <c r="L94" s="99">
        <v>3.255694086645859</v>
      </c>
      <c r="M94" s="99">
        <v>3.0940933272552922</v>
      </c>
      <c r="N94" s="99">
        <v>1.9598025138295283</v>
      </c>
      <c r="O94" s="99">
        <v>1.3836664398958927</v>
      </c>
      <c r="P94" s="99">
        <v>1.9879518489666639</v>
      </c>
      <c r="Q94" s="99">
        <v>3.8800917057665401</v>
      </c>
      <c r="R94" s="99">
        <v>4.7085932152581877</v>
      </c>
      <c r="S94" s="99">
        <v>5.9207699830805609</v>
      </c>
      <c r="T94" s="99">
        <v>3.7269075494850656</v>
      </c>
      <c r="U94" s="99">
        <v>1.1776317720160807</v>
      </c>
      <c r="V94" s="99">
        <v>0.9105777107401728</v>
      </c>
      <c r="W94" s="99">
        <v>3.6417217802816433</v>
      </c>
      <c r="DA94" s="63" t="s">
        <v>3002</v>
      </c>
    </row>
    <row r="95" spans="1:105" ht="12" customHeight="1" x14ac:dyDescent="0.25">
      <c r="A95" s="108" t="s">
        <v>52</v>
      </c>
      <c r="B95" s="99">
        <v>12.331327785643605</v>
      </c>
      <c r="C95" s="99">
        <v>12.092804929232068</v>
      </c>
      <c r="D95" s="99">
        <v>11.380618077020808</v>
      </c>
      <c r="E95" s="99">
        <v>11.217940493912977</v>
      </c>
      <c r="F95" s="99">
        <v>12.079942987040809</v>
      </c>
      <c r="G95" s="99">
        <v>12.53823521857908</v>
      </c>
      <c r="H95" s="99">
        <v>13.305860585631615</v>
      </c>
      <c r="I95" s="99">
        <v>14.691134809846977</v>
      </c>
      <c r="J95" s="99">
        <v>15.092361094774596</v>
      </c>
      <c r="K95" s="99">
        <v>15.12265944773527</v>
      </c>
      <c r="L95" s="99">
        <v>15.198467618105763</v>
      </c>
      <c r="M95" s="99">
        <v>14.629881697147853</v>
      </c>
      <c r="N95" s="99">
        <v>14.743580588882764</v>
      </c>
      <c r="O95" s="99">
        <v>16.424290197968904</v>
      </c>
      <c r="P95" s="99">
        <v>18.932885942116826</v>
      </c>
      <c r="Q95" s="99">
        <v>14.179226222032947</v>
      </c>
      <c r="R95" s="99">
        <v>13.424088797438413</v>
      </c>
      <c r="S95" s="99">
        <v>12.474527893333315</v>
      </c>
      <c r="T95" s="99">
        <v>14.350174582079644</v>
      </c>
      <c r="U95" s="99">
        <v>16.311416817207068</v>
      </c>
      <c r="V95" s="99">
        <v>15.697206919106822</v>
      </c>
      <c r="W95" s="99">
        <v>17.510685458796861</v>
      </c>
      <c r="DA95" s="63" t="s">
        <v>3003</v>
      </c>
    </row>
    <row r="96" spans="1:105" ht="12" customHeight="1" x14ac:dyDescent="0.25">
      <c r="A96" s="106" t="s">
        <v>122</v>
      </c>
      <c r="B96" s="102">
        <v>14.574283068156001</v>
      </c>
      <c r="C96" s="102">
        <v>13.584968385357875</v>
      </c>
      <c r="D96" s="102">
        <v>14.576876655771501</v>
      </c>
      <c r="E96" s="102">
        <v>15.522248613739158</v>
      </c>
      <c r="F96" s="102">
        <v>16.287943790221199</v>
      </c>
      <c r="G96" s="102">
        <v>17.588940678161343</v>
      </c>
      <c r="H96" s="102">
        <v>17.5249263826719</v>
      </c>
      <c r="I96" s="102">
        <v>19.772595663757123</v>
      </c>
      <c r="J96" s="102">
        <v>18.970565967335205</v>
      </c>
      <c r="K96" s="102">
        <v>18.862153575763134</v>
      </c>
      <c r="L96" s="102">
        <v>18.66253515151422</v>
      </c>
      <c r="M96" s="102">
        <v>18.672771590631012</v>
      </c>
      <c r="N96" s="102">
        <v>17.55417634049898</v>
      </c>
      <c r="O96" s="102">
        <v>16.1181089941824</v>
      </c>
      <c r="P96" s="102">
        <v>16.226519977618629</v>
      </c>
      <c r="Q96" s="102">
        <v>16.73064657617812</v>
      </c>
      <c r="R96" s="102">
        <v>17.250443436152448</v>
      </c>
      <c r="S96" s="102">
        <v>18.020681202750012</v>
      </c>
      <c r="T96" s="102">
        <v>17.456898341592289</v>
      </c>
      <c r="U96" s="102">
        <v>17.139116699289037</v>
      </c>
      <c r="V96" s="102">
        <v>17.424431306294135</v>
      </c>
      <c r="W96" s="102">
        <v>17.369313678954711</v>
      </c>
      <c r="DA96" s="131" t="s">
        <v>3004</v>
      </c>
    </row>
    <row r="97" spans="1:105" ht="12" customHeight="1" x14ac:dyDescent="0.25">
      <c r="A97" s="107" t="s">
        <v>121</v>
      </c>
      <c r="B97" s="105">
        <v>14.574283068155991</v>
      </c>
      <c r="C97" s="105">
        <v>13.584550023889179</v>
      </c>
      <c r="D97" s="105">
        <v>14.574353619121844</v>
      </c>
      <c r="E97" s="105">
        <v>15.513411880510406</v>
      </c>
      <c r="F97" s="105">
        <v>16.26596800839064</v>
      </c>
      <c r="G97" s="105">
        <v>17.547545522127365</v>
      </c>
      <c r="H97" s="105">
        <v>17.530301423519887</v>
      </c>
      <c r="I97" s="105">
        <v>19.745511863620827</v>
      </c>
      <c r="J97" s="105">
        <v>18.905071169503088</v>
      </c>
      <c r="K97" s="105">
        <v>18.805289477598169</v>
      </c>
      <c r="L97" s="105">
        <v>18.602399669021942</v>
      </c>
      <c r="M97" s="105">
        <v>18.609426389289219</v>
      </c>
      <c r="N97" s="105">
        <v>17.489402469419119</v>
      </c>
      <c r="O97" s="105">
        <v>15.924153922590982</v>
      </c>
      <c r="P97" s="105">
        <v>15.742704342731445</v>
      </c>
      <c r="Q97" s="105">
        <v>16.547684818833851</v>
      </c>
      <c r="R97" s="105">
        <v>17.187398610628684</v>
      </c>
      <c r="S97" s="105">
        <v>18.013072868952424</v>
      </c>
      <c r="T97" s="105">
        <v>17.519612750954366</v>
      </c>
      <c r="U97" s="105">
        <v>17.247709364212032</v>
      </c>
      <c r="V97" s="105">
        <v>17.482575799949529</v>
      </c>
      <c r="W97" s="105">
        <v>17.407004155329972</v>
      </c>
      <c r="DA97" s="132" t="s">
        <v>3005</v>
      </c>
    </row>
    <row r="98" spans="1:105" ht="12" customHeight="1" x14ac:dyDescent="0.25">
      <c r="A98" s="108" t="s">
        <v>53</v>
      </c>
      <c r="B98" s="99">
        <v>2.0655429616771972</v>
      </c>
      <c r="C98" s="99">
        <v>1.7455752366645567</v>
      </c>
      <c r="D98" s="99">
        <v>2.7942051223708009</v>
      </c>
      <c r="E98" s="99">
        <v>3.7612912291028713</v>
      </c>
      <c r="F98" s="99">
        <v>3.7726910414963797</v>
      </c>
      <c r="G98" s="99">
        <v>4.9270019095510555</v>
      </c>
      <c r="H98" s="99">
        <v>4.4630255952779381</v>
      </c>
      <c r="I98" s="99">
        <v>4.1690260119268814</v>
      </c>
      <c r="J98" s="99">
        <v>3.840585634272919</v>
      </c>
      <c r="K98" s="99">
        <v>3.8258745596556176</v>
      </c>
      <c r="L98" s="99">
        <v>3.3697280675054837</v>
      </c>
      <c r="M98" s="99">
        <v>3.4263746910109423</v>
      </c>
      <c r="N98" s="99">
        <v>2.3363562087773584</v>
      </c>
      <c r="O98" s="99">
        <v>0.53382498549410529</v>
      </c>
      <c r="P98" s="99">
        <v>0.20619609657734966</v>
      </c>
      <c r="Q98" s="99">
        <v>0.69483925713064421</v>
      </c>
      <c r="R98" s="99">
        <v>1.0719982779699866</v>
      </c>
      <c r="S98" s="99">
        <v>1.87925466333362</v>
      </c>
      <c r="T98" s="99">
        <v>1.4478078404425423</v>
      </c>
      <c r="U98" s="99">
        <v>1.1609599011917096</v>
      </c>
      <c r="V98" s="99">
        <v>1.4860644510609649</v>
      </c>
      <c r="W98" s="99">
        <v>1.558942994375117</v>
      </c>
      <c r="DA98" s="63" t="s">
        <v>3006</v>
      </c>
    </row>
    <row r="99" spans="1:105" ht="12" customHeight="1" x14ac:dyDescent="0.25">
      <c r="A99" s="108" t="s">
        <v>52</v>
      </c>
      <c r="B99" s="99">
        <v>12.508740106478795</v>
      </c>
      <c r="C99" s="99">
        <v>11.838974787224622</v>
      </c>
      <c r="D99" s="99">
        <v>11.780148496751043</v>
      </c>
      <c r="E99" s="99">
        <v>11.75212065140753</v>
      </c>
      <c r="F99" s="99">
        <v>12.493276966894259</v>
      </c>
      <c r="G99" s="99">
        <v>12.620543612576313</v>
      </c>
      <c r="H99" s="99">
        <v>13.067275828241947</v>
      </c>
      <c r="I99" s="99">
        <v>15.576485851693946</v>
      </c>
      <c r="J99" s="99">
        <v>15.064485535230169</v>
      </c>
      <c r="K99" s="99">
        <v>14.979414917942552</v>
      </c>
      <c r="L99" s="99">
        <v>15.23267160151646</v>
      </c>
      <c r="M99" s="99">
        <v>15.18305169827828</v>
      </c>
      <c r="N99" s="99">
        <v>15.15304626064176</v>
      </c>
      <c r="O99" s="99">
        <v>15.390328937096875</v>
      </c>
      <c r="P99" s="99">
        <v>15.536508246154094</v>
      </c>
      <c r="Q99" s="99">
        <v>15.852845561703207</v>
      </c>
      <c r="R99" s="99">
        <v>16.115400332658698</v>
      </c>
      <c r="S99" s="99">
        <v>16.133818205618805</v>
      </c>
      <c r="T99" s="99">
        <v>16.071804910511823</v>
      </c>
      <c r="U99" s="99">
        <v>16.086749463020322</v>
      </c>
      <c r="V99" s="99">
        <v>15.996511348888561</v>
      </c>
      <c r="W99" s="99">
        <v>15.848061160954856</v>
      </c>
      <c r="DA99" s="63" t="s">
        <v>3007</v>
      </c>
    </row>
    <row r="100" spans="1:105" ht="12" customHeight="1" x14ac:dyDescent="0.25">
      <c r="A100" s="121" t="s">
        <v>54</v>
      </c>
      <c r="B100" s="123">
        <v>4.8770556428446641</v>
      </c>
      <c r="C100" s="123">
        <v>5.1606840269933087</v>
      </c>
      <c r="D100" s="123">
        <v>5.2225297505549122</v>
      </c>
      <c r="E100" s="123">
        <v>5.2704190707524363</v>
      </c>
      <c r="F100" s="123">
        <v>5.4276113675644604</v>
      </c>
      <c r="G100" s="123">
        <v>5.2173504318402779</v>
      </c>
      <c r="H100" s="123">
        <v>4.7878937426162071</v>
      </c>
      <c r="I100" s="123">
        <v>4.655421798287799</v>
      </c>
      <c r="J100" s="123">
        <v>4.2348713165855347</v>
      </c>
      <c r="K100" s="123">
        <v>4.2339474931311907</v>
      </c>
      <c r="L100" s="123">
        <v>4.0842967041037346</v>
      </c>
      <c r="M100" s="123">
        <v>4.3082795736358213</v>
      </c>
      <c r="N100" s="123">
        <v>3.7609892588361018</v>
      </c>
      <c r="O100" s="123">
        <v>3.8688094042679788</v>
      </c>
      <c r="P100" s="123">
        <v>4.2410417027113185</v>
      </c>
      <c r="Q100" s="123">
        <v>4.1201978662512779</v>
      </c>
      <c r="R100" s="123">
        <v>4.1067944590818675</v>
      </c>
      <c r="S100" s="123">
        <v>4.3412342491133646</v>
      </c>
      <c r="T100" s="123">
        <v>4.0579565421023256</v>
      </c>
      <c r="U100" s="123">
        <v>4.6902579507606807</v>
      </c>
      <c r="V100" s="123">
        <v>4.8177470682316805</v>
      </c>
      <c r="W100" s="123">
        <v>4.7304435876071089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5.0205904417525096</v>
      </c>
      <c r="C102" s="99">
        <v>5.1075416896430355</v>
      </c>
      <c r="D102" s="99">
        <v>5.1269459912269175</v>
      </c>
      <c r="E102" s="99">
        <v>5.3377510843108027</v>
      </c>
      <c r="F102" s="99">
        <v>5.4536192694337808</v>
      </c>
      <c r="G102" s="99">
        <v>5.2353682757097477</v>
      </c>
      <c r="H102" s="99">
        <v>4.7046721333070547</v>
      </c>
      <c r="I102" s="99">
        <v>4.7448794513734471</v>
      </c>
      <c r="J102" s="99">
        <v>4.272529302039489</v>
      </c>
      <c r="K102" s="99">
        <v>4.1968206219923543</v>
      </c>
      <c r="L102" s="99">
        <v>4.0799045414531161</v>
      </c>
      <c r="M102" s="99">
        <v>4.1688452746590352</v>
      </c>
      <c r="N102" s="99">
        <v>3.9448078376166258</v>
      </c>
      <c r="O102" s="99">
        <v>3.9506934070240072</v>
      </c>
      <c r="P102" s="99">
        <v>3.9989955884873849</v>
      </c>
      <c r="Q102" s="99">
        <v>4.1595417781648036</v>
      </c>
      <c r="R102" s="99">
        <v>4.184672184626371</v>
      </c>
      <c r="S102" s="99">
        <v>4.2403252565005207</v>
      </c>
      <c r="T102" s="99">
        <v>4.3106932610666417</v>
      </c>
      <c r="U102" s="99">
        <v>4.6919521991935511</v>
      </c>
      <c r="V102" s="99">
        <v>4.4530738552341367</v>
      </c>
      <c r="W102" s="99">
        <v>4.7757494650076815</v>
      </c>
      <c r="DA102" s="63" t="s">
        <v>3010</v>
      </c>
    </row>
    <row r="103" spans="1:105" ht="12" customHeight="1" x14ac:dyDescent="0.25">
      <c r="A103" s="109" t="s">
        <v>120</v>
      </c>
      <c r="B103" s="110">
        <v>4.5169158435328738</v>
      </c>
      <c r="C103" s="110">
        <v>5.2752844603255653</v>
      </c>
      <c r="D103" s="110">
        <v>5.4075393645335526</v>
      </c>
      <c r="E103" s="110">
        <v>5.1478301805701472</v>
      </c>
      <c r="F103" s="110">
        <v>5.3840798488868504</v>
      </c>
      <c r="G103" s="110">
        <v>5.1877955975740093</v>
      </c>
      <c r="H103" s="110">
        <v>4.9331908059444469</v>
      </c>
      <c r="I103" s="110">
        <v>4.4890465521250018</v>
      </c>
      <c r="J103" s="110">
        <v>4.1619762880731539</v>
      </c>
      <c r="K103" s="110">
        <v>4.3009451693882452</v>
      </c>
      <c r="L103" s="110">
        <v>4.0921557617758788</v>
      </c>
      <c r="M103" s="110">
        <v>4.5575638036034585</v>
      </c>
      <c r="N103" s="110">
        <v>3.4224655445864429</v>
      </c>
      <c r="O103" s="110">
        <v>3.7328530026782425</v>
      </c>
      <c r="P103" s="110">
        <v>4.5870387594249618</v>
      </c>
      <c r="Q103" s="110">
        <v>4.068324984601686</v>
      </c>
      <c r="R103" s="110">
        <v>4.0081830283116613</v>
      </c>
      <c r="S103" s="110">
        <v>4.4656791908005191</v>
      </c>
      <c r="T103" s="110">
        <v>3.7605145076174589</v>
      </c>
      <c r="U103" s="110">
        <v>4.6882769844576151</v>
      </c>
      <c r="V103" s="110">
        <v>5.2254389269390531</v>
      </c>
      <c r="W103" s="110">
        <v>4.6841028315961939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3031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3032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DA129" s="63" t="s">
        <v>3035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89.021859842029073</v>
      </c>
      <c r="C143" s="118">
        <f t="shared" si="49"/>
        <v>77.594429386893125</v>
      </c>
      <c r="D143" s="118">
        <f t="shared" si="49"/>
        <v>79.471549495445515</v>
      </c>
      <c r="E143" s="118">
        <f t="shared" si="49"/>
        <v>86.585374267243168</v>
      </c>
      <c r="F143" s="118">
        <f t="shared" si="49"/>
        <v>77.361887560206171</v>
      </c>
      <c r="G143" s="118">
        <f t="shared" si="49"/>
        <v>73.88102082574899</v>
      </c>
      <c r="H143" s="118">
        <f t="shared" si="49"/>
        <v>74.253944547373194</v>
      </c>
      <c r="I143" s="118">
        <f t="shared" si="49"/>
        <v>87.574874236106723</v>
      </c>
      <c r="J143" s="118">
        <f t="shared" si="49"/>
        <v>87.11231779651105</v>
      </c>
      <c r="K143" s="118">
        <f t="shared" si="49"/>
        <v>76.384201346146398</v>
      </c>
      <c r="L143" s="118">
        <f t="shared" si="49"/>
        <v>82.363302414286977</v>
      </c>
      <c r="M143" s="118">
        <f t="shared" si="49"/>
        <v>75.841829830004812</v>
      </c>
      <c r="N143" s="118">
        <f t="shared" si="49"/>
        <v>83.761932349670616</v>
      </c>
      <c r="O143" s="118">
        <f t="shared" si="49"/>
        <v>72.052744324954631</v>
      </c>
      <c r="P143" s="118">
        <f t="shared" si="49"/>
        <v>68.693264966382586</v>
      </c>
      <c r="Q143" s="118">
        <f t="shared" si="49"/>
        <v>71.637882224903692</v>
      </c>
      <c r="R143" s="118">
        <f t="shared" ref="R143:V143" si="50">R144+R146+R148+R157</f>
        <v>75.476951298569574</v>
      </c>
      <c r="S143" s="118">
        <f t="shared" si="50"/>
        <v>70.048652707778601</v>
      </c>
      <c r="T143" s="118">
        <f t="shared" si="50"/>
        <v>89.867509621076863</v>
      </c>
      <c r="U143" s="118">
        <f t="shared" si="50"/>
        <v>91.214282366895858</v>
      </c>
      <c r="V143" s="118">
        <f t="shared" si="50"/>
        <v>87.663374500060101</v>
      </c>
      <c r="W143" s="118">
        <f t="shared" ref="W143" si="51">W144+W146+W148+W157</f>
        <v>86.455728931015997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23.451666446979594</v>
      </c>
      <c r="C144" s="123">
        <f t="shared" si="52"/>
        <v>22.411376147934224</v>
      </c>
      <c r="D144" s="123">
        <f t="shared" si="52"/>
        <v>23.309806419941829</v>
      </c>
      <c r="E144" s="123">
        <f t="shared" si="52"/>
        <v>27.035252281313198</v>
      </c>
      <c r="F144" s="123">
        <f t="shared" si="52"/>
        <v>21.584045822952177</v>
      </c>
      <c r="G144" s="123">
        <f t="shared" si="52"/>
        <v>15.43826832466682</v>
      </c>
      <c r="H144" s="123">
        <f t="shared" si="52"/>
        <v>15.777440480772809</v>
      </c>
      <c r="I144" s="123">
        <f t="shared" si="52"/>
        <v>19.505783296632664</v>
      </c>
      <c r="J144" s="123">
        <f t="shared" si="52"/>
        <v>14.385678100069214</v>
      </c>
      <c r="K144" s="123">
        <f t="shared" si="52"/>
        <v>12.453727005221348</v>
      </c>
      <c r="L144" s="123">
        <f t="shared" si="52"/>
        <v>15.812935622787645</v>
      </c>
      <c r="M144" s="123">
        <f t="shared" si="52"/>
        <v>15.50943585578951</v>
      </c>
      <c r="N144" s="123">
        <f t="shared" si="52"/>
        <v>16.111237696475325</v>
      </c>
      <c r="O144" s="123">
        <f t="shared" si="52"/>
        <v>13.637624674080664</v>
      </c>
      <c r="P144" s="123">
        <f t="shared" si="52"/>
        <v>13.329159083051167</v>
      </c>
      <c r="Q144" s="123">
        <f t="shared" si="52"/>
        <v>12.474060932105973</v>
      </c>
      <c r="R144" s="123">
        <f t="shared" si="52"/>
        <v>9.8744236785349386</v>
      </c>
      <c r="S144" s="123">
        <f t="shared" si="52"/>
        <v>5.7855373976808648</v>
      </c>
      <c r="T144" s="123">
        <f t="shared" si="52"/>
        <v>23.038792607556999</v>
      </c>
      <c r="U144" s="123">
        <f t="shared" si="52"/>
        <v>20.599383568628422</v>
      </c>
      <c r="V144" s="123">
        <f t="shared" si="52"/>
        <v>19.027387835138544</v>
      </c>
      <c r="W144" s="123">
        <f t="shared" si="52"/>
        <v>19.029067020851844</v>
      </c>
      <c r="DA144" s="130" t="s">
        <v>3049</v>
      </c>
    </row>
    <row r="145" spans="1:105" ht="12" customHeight="1" x14ac:dyDescent="0.25">
      <c r="A145" s="97" t="s">
        <v>53</v>
      </c>
      <c r="B145" s="99">
        <v>23.451666446979594</v>
      </c>
      <c r="C145" s="99">
        <v>22.411376147934224</v>
      </c>
      <c r="D145" s="99">
        <v>23.309806419941829</v>
      </c>
      <c r="E145" s="99">
        <v>27.035252281313198</v>
      </c>
      <c r="F145" s="99">
        <v>21.584045822952177</v>
      </c>
      <c r="G145" s="99">
        <v>15.43826832466682</v>
      </c>
      <c r="H145" s="99">
        <v>15.777440480772809</v>
      </c>
      <c r="I145" s="99">
        <v>19.505783296632664</v>
      </c>
      <c r="J145" s="99">
        <v>14.385678100069214</v>
      </c>
      <c r="K145" s="99">
        <v>12.453727005221348</v>
      </c>
      <c r="L145" s="99">
        <v>15.812935622787645</v>
      </c>
      <c r="M145" s="99">
        <v>15.50943585578951</v>
      </c>
      <c r="N145" s="99">
        <v>16.111237696475325</v>
      </c>
      <c r="O145" s="99">
        <v>13.637624674080664</v>
      </c>
      <c r="P145" s="99">
        <v>13.329159083051167</v>
      </c>
      <c r="Q145" s="99">
        <v>12.474060932105973</v>
      </c>
      <c r="R145" s="99">
        <v>9.8744236785349386</v>
      </c>
      <c r="S145" s="99">
        <v>5.7855373976808648</v>
      </c>
      <c r="T145" s="99">
        <v>23.038792607556999</v>
      </c>
      <c r="U145" s="99">
        <v>20.599383568628422</v>
      </c>
      <c r="V145" s="99">
        <v>19.027387835138544</v>
      </c>
      <c r="W145" s="99">
        <v>19.029067020851844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46.137588688935701</v>
      </c>
      <c r="C146" s="123">
        <f t="shared" si="53"/>
        <v>36.409472430774507</v>
      </c>
      <c r="D146" s="123">
        <f t="shared" si="53"/>
        <v>36.344137805744907</v>
      </c>
      <c r="E146" s="123">
        <f t="shared" si="53"/>
        <v>38.762457172325163</v>
      </c>
      <c r="F146" s="123">
        <f t="shared" si="53"/>
        <v>34.094750955339507</v>
      </c>
      <c r="G146" s="123">
        <f t="shared" si="53"/>
        <v>35.680270824577192</v>
      </c>
      <c r="H146" s="123">
        <f t="shared" si="53"/>
        <v>36.147333378547415</v>
      </c>
      <c r="I146" s="123">
        <f t="shared" si="53"/>
        <v>43.733403730345437</v>
      </c>
      <c r="J146" s="123">
        <f t="shared" si="53"/>
        <v>49.600072109103891</v>
      </c>
      <c r="K146" s="123">
        <f t="shared" si="53"/>
        <v>40.908949374163655</v>
      </c>
      <c r="L146" s="123">
        <f t="shared" si="53"/>
        <v>43.910199308586222</v>
      </c>
      <c r="M146" s="123">
        <f t="shared" si="53"/>
        <v>37.49160155851672</v>
      </c>
      <c r="N146" s="123">
        <f t="shared" si="53"/>
        <v>46.48344652295863</v>
      </c>
      <c r="O146" s="123">
        <f t="shared" si="53"/>
        <v>38.588623760390242</v>
      </c>
      <c r="P146" s="123">
        <f t="shared" si="53"/>
        <v>35.222832053998673</v>
      </c>
      <c r="Q146" s="123">
        <f t="shared" si="53"/>
        <v>38.438951398777931</v>
      </c>
      <c r="R146" s="123">
        <f t="shared" si="53"/>
        <v>44.280500758787831</v>
      </c>
      <c r="S146" s="123">
        <f t="shared" si="53"/>
        <v>41.942612216130755</v>
      </c>
      <c r="T146" s="123">
        <f t="shared" si="53"/>
        <v>45.338009499418767</v>
      </c>
      <c r="U146" s="123">
        <f t="shared" si="53"/>
        <v>48.775072601952012</v>
      </c>
      <c r="V146" s="123">
        <f t="shared" si="53"/>
        <v>46.46706248057496</v>
      </c>
      <c r="W146" s="123">
        <f t="shared" si="53"/>
        <v>45.259332919802624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46.137588688935701</v>
      </c>
      <c r="C147" s="99">
        <f>RES_hhdet_tesh!C147/RES_summary!C$19</f>
        <v>36.409472430774507</v>
      </c>
      <c r="D147" s="99">
        <f>RES_hhdet_tesh!D147/RES_summary!D$19</f>
        <v>36.344137805744907</v>
      </c>
      <c r="E147" s="99">
        <f>RES_hhdet_tesh!E147/RES_summary!E$19</f>
        <v>38.762457172325163</v>
      </c>
      <c r="F147" s="99">
        <f>RES_hhdet_tesh!F147/RES_summary!F$19</f>
        <v>34.094750955339507</v>
      </c>
      <c r="G147" s="99">
        <f>RES_hhdet_tesh!G147/RES_summary!G$19</f>
        <v>35.680270824577192</v>
      </c>
      <c r="H147" s="99">
        <f>RES_hhdet_tesh!H147/RES_summary!H$19</f>
        <v>36.147333378547415</v>
      </c>
      <c r="I147" s="99">
        <f>RES_hhdet_tesh!I147/RES_summary!I$19</f>
        <v>43.733403730345437</v>
      </c>
      <c r="J147" s="99">
        <f>RES_hhdet_tesh!J147/RES_summary!J$19</f>
        <v>49.600072109103891</v>
      </c>
      <c r="K147" s="99">
        <f>RES_hhdet_tesh!K147/RES_summary!K$19</f>
        <v>40.908949374163655</v>
      </c>
      <c r="L147" s="99">
        <f>RES_hhdet_tesh!L147/RES_summary!L$19</f>
        <v>43.910199308586222</v>
      </c>
      <c r="M147" s="99">
        <f>RES_hhdet_tesh!M147/RES_summary!M$19</f>
        <v>37.49160155851672</v>
      </c>
      <c r="N147" s="99">
        <f>RES_hhdet_tesh!N147/RES_summary!N$19</f>
        <v>46.48344652295863</v>
      </c>
      <c r="O147" s="99">
        <f>RES_hhdet_tesh!O147/RES_summary!O$19</f>
        <v>38.588623760390242</v>
      </c>
      <c r="P147" s="99">
        <f>RES_hhdet_tesh!P147/RES_summary!P$19</f>
        <v>35.222832053998673</v>
      </c>
      <c r="Q147" s="99">
        <f>RES_hhdet_tesh!Q147/RES_summary!Q$19</f>
        <v>38.438951398777931</v>
      </c>
      <c r="R147" s="99">
        <f>RES_hhdet_tesh!R147/RES_summary!R$19</f>
        <v>44.280500758787831</v>
      </c>
      <c r="S147" s="99">
        <f>RES_hhdet_tesh!S147/RES_summary!S$19</f>
        <v>41.942612216130755</v>
      </c>
      <c r="T147" s="99">
        <f>RES_hhdet_tesh!T147/RES_summary!T$19</f>
        <v>45.338009499418767</v>
      </c>
      <c r="U147" s="99">
        <f>RES_hhdet_tesh!U147/RES_summary!U$19</f>
        <v>48.775072601952012</v>
      </c>
      <c r="V147" s="99">
        <f>RES_hhdet_tesh!V147/RES_summary!V$19</f>
        <v>46.46706248057496</v>
      </c>
      <c r="W147" s="99">
        <f>RES_hhdet_tesh!W147/RES_summary!W$19</f>
        <v>45.259332919802624</v>
      </c>
      <c r="DA147" s="63" t="s">
        <v>3052</v>
      </c>
    </row>
    <row r="148" spans="1:105" ht="12" customHeight="1" x14ac:dyDescent="0.25">
      <c r="A148" s="121" t="s">
        <v>55</v>
      </c>
      <c r="B148" s="123">
        <v>14.554925396036044</v>
      </c>
      <c r="C148" s="123">
        <v>13.611877659668936</v>
      </c>
      <c r="D148" s="123">
        <v>14.590787060914248</v>
      </c>
      <c r="E148" s="123">
        <v>15.519688206699708</v>
      </c>
      <c r="F148" s="123">
        <v>16.255973506630507</v>
      </c>
      <c r="G148" s="123">
        <v>17.545291110941406</v>
      </c>
      <c r="H148" s="123">
        <v>17.541755829502915</v>
      </c>
      <c r="I148" s="123">
        <v>19.679359978154846</v>
      </c>
      <c r="J148" s="123">
        <v>18.891355266830477</v>
      </c>
      <c r="K148" s="123">
        <v>18.786298755168627</v>
      </c>
      <c r="L148" s="123">
        <v>18.555666016980528</v>
      </c>
      <c r="M148" s="123">
        <v>18.52767390672178</v>
      </c>
      <c r="N148" s="123">
        <v>17.409164849225448</v>
      </c>
      <c r="O148" s="123">
        <v>15.957923118785819</v>
      </c>
      <c r="P148" s="123">
        <v>15.9067816170447</v>
      </c>
      <c r="Q148" s="123">
        <v>16.60286415211759</v>
      </c>
      <c r="R148" s="123">
        <v>17.212176161905774</v>
      </c>
      <c r="S148" s="123">
        <v>17.980692055325669</v>
      </c>
      <c r="T148" s="123">
        <v>17.440826003862433</v>
      </c>
      <c r="U148" s="123">
        <v>17.149587170845955</v>
      </c>
      <c r="V148" s="123">
        <v>17.349108038191595</v>
      </c>
      <c r="W148" s="123">
        <v>17.43635374627884</v>
      </c>
      <c r="DA148" s="130" t="s">
        <v>3053</v>
      </c>
    </row>
    <row r="149" spans="1:105" ht="12" customHeight="1" x14ac:dyDescent="0.25">
      <c r="A149" s="97" t="s">
        <v>124</v>
      </c>
      <c r="B149" s="99">
        <v>14.307884628029173</v>
      </c>
      <c r="C149" s="99">
        <v>13.968411512283943</v>
      </c>
      <c r="D149" s="99">
        <v>14.903275381404221</v>
      </c>
      <c r="E149" s="99">
        <v>15.730754696389315</v>
      </c>
      <c r="F149" s="99">
        <v>16.11688873710397</v>
      </c>
      <c r="G149" s="99">
        <v>17.592357906488569</v>
      </c>
      <c r="H149" s="99">
        <v>17.845836779083786</v>
      </c>
      <c r="I149" s="99">
        <v>18.433686286212932</v>
      </c>
      <c r="J149" s="99">
        <v>18.952559896528836</v>
      </c>
      <c r="K149" s="99">
        <v>18.944981222404181</v>
      </c>
      <c r="L149" s="99">
        <v>18.413503014703753</v>
      </c>
      <c r="M149" s="99">
        <v>17.689830910106487</v>
      </c>
      <c r="N149" s="99">
        <v>16.656623469137113</v>
      </c>
      <c r="O149" s="99">
        <v>17.561224691855958</v>
      </c>
      <c r="P149" s="99">
        <v>20.511912412148153</v>
      </c>
      <c r="Q149" s="99">
        <v>17.967547634811616</v>
      </c>
      <c r="R149" s="99">
        <v>18.108892468708135</v>
      </c>
      <c r="S149" s="99">
        <v>18.38950883028388</v>
      </c>
      <c r="T149" s="99">
        <v>18.133459740470826</v>
      </c>
      <c r="U149" s="99">
        <v>17.624450538426245</v>
      </c>
      <c r="V149" s="99">
        <v>16.622235143991514</v>
      </c>
      <c r="W149" s="99">
        <v>20.996934975126472</v>
      </c>
      <c r="DA149" s="63" t="s">
        <v>3054</v>
      </c>
    </row>
    <row r="150" spans="1:105" ht="12" customHeight="1" x14ac:dyDescent="0.25">
      <c r="A150" s="97" t="s">
        <v>123</v>
      </c>
      <c r="B150" s="99">
        <v>14.307884628029173</v>
      </c>
      <c r="C150" s="99">
        <v>13.974526625916935</v>
      </c>
      <c r="D150" s="99">
        <v>14.909798173212389</v>
      </c>
      <c r="E150" s="99">
        <v>15.740211251983593</v>
      </c>
      <c r="F150" s="99">
        <v>0</v>
      </c>
      <c r="G150" s="99">
        <v>0</v>
      </c>
      <c r="H150" s="99">
        <v>17.780361519536733</v>
      </c>
      <c r="I150" s="99">
        <v>18.396325862199092</v>
      </c>
      <c r="J150" s="99">
        <v>18.93023991292127</v>
      </c>
      <c r="K150" s="99">
        <v>18.937548105341129</v>
      </c>
      <c r="L150" s="99">
        <v>18.412623510785593</v>
      </c>
      <c r="M150" s="99">
        <v>17.683569723354303</v>
      </c>
      <c r="N150" s="99">
        <v>16.647260319012297</v>
      </c>
      <c r="O150" s="99">
        <v>17.770984722161177</v>
      </c>
      <c r="P150" s="99">
        <v>20.882047215806701</v>
      </c>
      <c r="Q150" s="99">
        <v>18.025924519998096</v>
      </c>
      <c r="R150" s="99">
        <v>18.097637700001165</v>
      </c>
      <c r="S150" s="99">
        <v>18.363432523268784</v>
      </c>
      <c r="T150" s="99">
        <v>18.046474066113444</v>
      </c>
      <c r="U150" s="99">
        <v>17.421742853332631</v>
      </c>
      <c r="V150" s="99">
        <v>16.450466934640435</v>
      </c>
      <c r="W150" s="99">
        <v>21.044205486612778</v>
      </c>
      <c r="DA150" s="63" t="s">
        <v>3055</v>
      </c>
    </row>
    <row r="151" spans="1:105" ht="12" customHeight="1" x14ac:dyDescent="0.25">
      <c r="A151" s="100" t="s">
        <v>50</v>
      </c>
      <c r="B151" s="102">
        <v>1.9765568423855622</v>
      </c>
      <c r="C151" s="102">
        <v>1.8797865382708421</v>
      </c>
      <c r="D151" s="102">
        <v>3.527011946434099</v>
      </c>
      <c r="E151" s="102">
        <v>4.5197773283098002</v>
      </c>
      <c r="F151" s="102">
        <v>0</v>
      </c>
      <c r="G151" s="102">
        <v>0</v>
      </c>
      <c r="H151" s="102">
        <v>4.5205682773443163</v>
      </c>
      <c r="I151" s="102">
        <v>3.7212458086720619</v>
      </c>
      <c r="J151" s="102">
        <v>3.8573186709878633</v>
      </c>
      <c r="K151" s="102">
        <v>3.841515792931204</v>
      </c>
      <c r="L151" s="102">
        <v>3.248365893979686</v>
      </c>
      <c r="M151" s="102">
        <v>3.0870397305204267</v>
      </c>
      <c r="N151" s="102">
        <v>1.9532176458478725</v>
      </c>
      <c r="O151" s="102">
        <v>1.3807937465252789</v>
      </c>
      <c r="P151" s="102">
        <v>1.984265868672086</v>
      </c>
      <c r="Q151" s="102">
        <v>3.8729170447325258</v>
      </c>
      <c r="R151" s="102">
        <v>4.6994931045919577</v>
      </c>
      <c r="S151" s="102">
        <v>5.9105136976064578</v>
      </c>
      <c r="T151" s="102">
        <v>3.7205971599335221</v>
      </c>
      <c r="U151" s="102">
        <v>1.1730997145619984</v>
      </c>
      <c r="V151" s="102">
        <v>0.90195223841181271</v>
      </c>
      <c r="W151" s="102">
        <v>3.6230931355999605</v>
      </c>
      <c r="DA151" s="131" t="s">
        <v>3056</v>
      </c>
    </row>
    <row r="152" spans="1:105" ht="12" customHeight="1" x14ac:dyDescent="0.25">
      <c r="A152" s="103" t="s">
        <v>52</v>
      </c>
      <c r="B152" s="105">
        <v>12.331327785643607</v>
      </c>
      <c r="C152" s="105">
        <v>12.094740087646093</v>
      </c>
      <c r="D152" s="105">
        <v>11.382786226778292</v>
      </c>
      <c r="E152" s="105">
        <v>11.220433923673792</v>
      </c>
      <c r="F152" s="105">
        <v>0</v>
      </c>
      <c r="G152" s="105">
        <v>0</v>
      </c>
      <c r="H152" s="105">
        <v>13.259793242192419</v>
      </c>
      <c r="I152" s="105">
        <v>14.675080053527029</v>
      </c>
      <c r="J152" s="105">
        <v>15.072921241933406</v>
      </c>
      <c r="K152" s="105">
        <v>15.096032312409926</v>
      </c>
      <c r="L152" s="105">
        <v>15.164257616805905</v>
      </c>
      <c r="M152" s="105">
        <v>14.596529992833876</v>
      </c>
      <c r="N152" s="105">
        <v>14.694042673164427</v>
      </c>
      <c r="O152" s="105">
        <v>16.390190975635896</v>
      </c>
      <c r="P152" s="105">
        <v>18.897781347134611</v>
      </c>
      <c r="Q152" s="105">
        <v>14.15300747526557</v>
      </c>
      <c r="R152" s="105">
        <v>13.398144595409207</v>
      </c>
      <c r="S152" s="105">
        <v>12.452918825662328</v>
      </c>
      <c r="T152" s="105">
        <v>14.32587690617992</v>
      </c>
      <c r="U152" s="105">
        <v>16.248643138770632</v>
      </c>
      <c r="V152" s="105">
        <v>15.548514696228622</v>
      </c>
      <c r="W152" s="105">
        <v>17.421112351012816</v>
      </c>
      <c r="DA152" s="132" t="s">
        <v>3057</v>
      </c>
    </row>
    <row r="153" spans="1:105" ht="12" customHeight="1" x14ac:dyDescent="0.25">
      <c r="A153" s="106" t="s">
        <v>122</v>
      </c>
      <c r="B153" s="102">
        <v>14.574283068155999</v>
      </c>
      <c r="C153" s="102">
        <v>13.58859200989385</v>
      </c>
      <c r="D153" s="102">
        <v>14.581042667962343</v>
      </c>
      <c r="E153" s="102">
        <v>15.527424421879784</v>
      </c>
      <c r="F153" s="102">
        <v>0</v>
      </c>
      <c r="G153" s="102">
        <v>0</v>
      </c>
      <c r="H153" s="102">
        <v>17.511423504224421</v>
      </c>
      <c r="I153" s="102">
        <v>19.762952457607632</v>
      </c>
      <c r="J153" s="102">
        <v>18.963704418173062</v>
      </c>
      <c r="K153" s="102">
        <v>18.831144054951071</v>
      </c>
      <c r="L153" s="102">
        <v>18.635076914014586</v>
      </c>
      <c r="M153" s="102">
        <v>18.655586529038892</v>
      </c>
      <c r="N153" s="102">
        <v>17.514229701476829</v>
      </c>
      <c r="O153" s="102">
        <v>16.089085046036097</v>
      </c>
      <c r="P153" s="102">
        <v>16.197092594332521</v>
      </c>
      <c r="Q153" s="102">
        <v>16.700953531512507</v>
      </c>
      <c r="R153" s="102">
        <v>17.220910876218731</v>
      </c>
      <c r="S153" s="102">
        <v>17.990680567726038</v>
      </c>
      <c r="T153" s="102">
        <v>17.425284032834423</v>
      </c>
      <c r="U153" s="102">
        <v>16.986451604382015</v>
      </c>
      <c r="V153" s="102">
        <v>17.244987113140429</v>
      </c>
      <c r="W153" s="102">
        <v>17.246805188826624</v>
      </c>
      <c r="DA153" s="131" t="s">
        <v>3058</v>
      </c>
    </row>
    <row r="154" spans="1:105" ht="12" customHeight="1" x14ac:dyDescent="0.25">
      <c r="A154" s="107" t="s">
        <v>121</v>
      </c>
      <c r="B154" s="105">
        <v>14.574283068155985</v>
      </c>
      <c r="C154" s="105">
        <v>13.584138310265537</v>
      </c>
      <c r="D154" s="105">
        <v>14.570608801454027</v>
      </c>
      <c r="E154" s="105">
        <v>15.507804655779971</v>
      </c>
      <c r="F154" s="105">
        <v>16.26261919527683</v>
      </c>
      <c r="G154" s="105">
        <v>17.543211138915961</v>
      </c>
      <c r="H154" s="105">
        <v>17.525198830124051</v>
      </c>
      <c r="I154" s="105">
        <v>19.737207997994378</v>
      </c>
      <c r="J154" s="105">
        <v>18.888823888318399</v>
      </c>
      <c r="K154" s="105">
        <v>18.780318752031462</v>
      </c>
      <c r="L154" s="105">
        <v>18.560908630259068</v>
      </c>
      <c r="M154" s="105">
        <v>18.559344184162079</v>
      </c>
      <c r="N154" s="105">
        <v>17.439906799844195</v>
      </c>
      <c r="O154" s="105">
        <v>15.884725874508403</v>
      </c>
      <c r="P154" s="105">
        <v>15.71022544387997</v>
      </c>
      <c r="Q154" s="105">
        <v>16.53916743969484</v>
      </c>
      <c r="R154" s="105">
        <v>17.174228333955082</v>
      </c>
      <c r="S154" s="105">
        <v>17.965663343539415</v>
      </c>
      <c r="T154" s="105">
        <v>17.418984218312222</v>
      </c>
      <c r="U154" s="105">
        <v>17.135285144067392</v>
      </c>
      <c r="V154" s="105">
        <v>17.374092776143574</v>
      </c>
      <c r="W154" s="105">
        <v>17.319775879371232</v>
      </c>
      <c r="DA154" s="132" t="s">
        <v>3059</v>
      </c>
    </row>
    <row r="155" spans="1:105" ht="12" customHeight="1" x14ac:dyDescent="0.25">
      <c r="A155" s="108" t="s">
        <v>53</v>
      </c>
      <c r="B155" s="99">
        <v>2.0655429616771972</v>
      </c>
      <c r="C155" s="99">
        <v>1.7455223326592884</v>
      </c>
      <c r="D155" s="99">
        <v>2.7934871633461187</v>
      </c>
      <c r="E155" s="99">
        <v>3.7599317341471123</v>
      </c>
      <c r="F155" s="99">
        <v>3.771914325519341</v>
      </c>
      <c r="G155" s="99">
        <v>4.9257849009197106</v>
      </c>
      <c r="H155" s="99">
        <v>4.4617265300549418</v>
      </c>
      <c r="I155" s="99">
        <v>4.1672727511334768</v>
      </c>
      <c r="J155" s="99">
        <v>3.8372849815456958</v>
      </c>
      <c r="K155" s="99">
        <v>3.8207943473145343</v>
      </c>
      <c r="L155" s="99">
        <v>3.3622121813640806</v>
      </c>
      <c r="M155" s="99">
        <v>3.4171535362838732</v>
      </c>
      <c r="N155" s="99">
        <v>2.3297442324607776</v>
      </c>
      <c r="O155" s="99">
        <v>0.53250324009412575</v>
      </c>
      <c r="P155" s="99">
        <v>0.2057706917664287</v>
      </c>
      <c r="Q155" s="99">
        <v>0.6944816113657869</v>
      </c>
      <c r="R155" s="99">
        <v>1.0711768323146953</v>
      </c>
      <c r="S155" s="99">
        <v>1.8743085571158191</v>
      </c>
      <c r="T155" s="99">
        <v>1.4394919729286575</v>
      </c>
      <c r="U155" s="99">
        <v>1.1533925188364944</v>
      </c>
      <c r="V155" s="99">
        <v>1.4768431116504381</v>
      </c>
      <c r="W155" s="99">
        <v>1.5511309717832986</v>
      </c>
      <c r="DA155" s="63" t="s">
        <v>3060</v>
      </c>
    </row>
    <row r="156" spans="1:105" ht="12" customHeight="1" x14ac:dyDescent="0.25">
      <c r="A156" s="108" t="s">
        <v>52</v>
      </c>
      <c r="B156" s="99">
        <v>12.508740106478788</v>
      </c>
      <c r="C156" s="99">
        <v>11.838615977606251</v>
      </c>
      <c r="D156" s="99">
        <v>11.777121638107907</v>
      </c>
      <c r="E156" s="99">
        <v>11.747872921632858</v>
      </c>
      <c r="F156" s="99">
        <v>12.490704869757487</v>
      </c>
      <c r="G156" s="99">
        <v>12.61742623799625</v>
      </c>
      <c r="H156" s="99">
        <v>13.063472300069106</v>
      </c>
      <c r="I156" s="99">
        <v>15.569935246860906</v>
      </c>
      <c r="J156" s="99">
        <v>15.051538906772706</v>
      </c>
      <c r="K156" s="99">
        <v>14.95952440471693</v>
      </c>
      <c r="L156" s="99">
        <v>15.198696448894983</v>
      </c>
      <c r="M156" s="99">
        <v>15.142190647878206</v>
      </c>
      <c r="N156" s="99">
        <v>15.110162567383423</v>
      </c>
      <c r="O156" s="99">
        <v>15.352222634414279</v>
      </c>
      <c r="P156" s="99">
        <v>15.504454752113544</v>
      </c>
      <c r="Q156" s="99">
        <v>15.844685828329052</v>
      </c>
      <c r="R156" s="99">
        <v>16.103051501640387</v>
      </c>
      <c r="S156" s="99">
        <v>16.091354786423594</v>
      </c>
      <c r="T156" s="99">
        <v>15.979492245383568</v>
      </c>
      <c r="U156" s="99">
        <v>15.9818926252309</v>
      </c>
      <c r="V156" s="99">
        <v>15.897249664493138</v>
      </c>
      <c r="W156" s="99">
        <v>15.768644907587934</v>
      </c>
      <c r="DA156" s="63" t="s">
        <v>3061</v>
      </c>
    </row>
    <row r="157" spans="1:105" ht="12" customHeight="1" x14ac:dyDescent="0.25">
      <c r="A157" s="121" t="s">
        <v>54</v>
      </c>
      <c r="B157" s="123">
        <v>4.8776793100777347</v>
      </c>
      <c r="C157" s="123">
        <v>5.1617031485154516</v>
      </c>
      <c r="D157" s="123">
        <v>5.2268182088445334</v>
      </c>
      <c r="E157" s="123">
        <v>5.2679766069050995</v>
      </c>
      <c r="F157" s="123">
        <v>5.4271172752839716</v>
      </c>
      <c r="G157" s="123">
        <v>5.2171905655635644</v>
      </c>
      <c r="H157" s="123">
        <v>4.7874148585500489</v>
      </c>
      <c r="I157" s="123">
        <v>4.6563272309737727</v>
      </c>
      <c r="J157" s="123">
        <v>4.2352123205074781</v>
      </c>
      <c r="K157" s="123">
        <v>4.2352262115927708</v>
      </c>
      <c r="L157" s="123">
        <v>4.0845014659325933</v>
      </c>
      <c r="M157" s="123">
        <v>4.3131185089767969</v>
      </c>
      <c r="N157" s="123">
        <v>3.7580832810112108</v>
      </c>
      <c r="O157" s="123">
        <v>3.8685727716979099</v>
      </c>
      <c r="P157" s="123">
        <v>4.2344922122880462</v>
      </c>
      <c r="Q157" s="123">
        <v>4.1220057419021998</v>
      </c>
      <c r="R157" s="123">
        <v>4.10985069934104</v>
      </c>
      <c r="S157" s="123">
        <v>4.3398110386413187</v>
      </c>
      <c r="T157" s="123">
        <v>4.0498815102386674</v>
      </c>
      <c r="U157" s="123">
        <v>4.6902390254694613</v>
      </c>
      <c r="V157" s="123">
        <v>4.8198161461549915</v>
      </c>
      <c r="W157" s="123">
        <v>4.7309752440826855</v>
      </c>
      <c r="DA157" s="130" t="s">
        <v>3062</v>
      </c>
    </row>
    <row r="158" spans="1:105" ht="12" customHeight="1" x14ac:dyDescent="0.25">
      <c r="A158" s="97" t="s">
        <v>50</v>
      </c>
      <c r="B158" s="99">
        <v>5.0205904417525122</v>
      </c>
      <c r="C158" s="99">
        <v>5.1075416896430363</v>
      </c>
      <c r="D158" s="99">
        <v>5.1269459912269175</v>
      </c>
      <c r="E158" s="99">
        <v>5.3377510843108027</v>
      </c>
      <c r="F158" s="99">
        <v>5.4536192694337799</v>
      </c>
      <c r="G158" s="99">
        <v>5.2353682757097477</v>
      </c>
      <c r="H158" s="99">
        <v>4.7046721333070556</v>
      </c>
      <c r="I158" s="99">
        <v>4.7448794513734498</v>
      </c>
      <c r="J158" s="99">
        <v>4.2725293020394952</v>
      </c>
      <c r="K158" s="99">
        <v>4.1968206219923552</v>
      </c>
      <c r="L158" s="99">
        <v>4.079904541453117</v>
      </c>
      <c r="M158" s="99">
        <v>4.1688452746590299</v>
      </c>
      <c r="N158" s="99">
        <v>3.9448078376166356</v>
      </c>
      <c r="O158" s="99">
        <v>3.9506934070240018</v>
      </c>
      <c r="P158" s="99">
        <v>3.9989955884873951</v>
      </c>
      <c r="Q158" s="99">
        <v>4.1595417781647992</v>
      </c>
      <c r="R158" s="99">
        <v>4.1846721846263621</v>
      </c>
      <c r="S158" s="99">
        <v>4.2403252565005314</v>
      </c>
      <c r="T158" s="99">
        <v>4.3106932610666497</v>
      </c>
      <c r="U158" s="99">
        <v>4.6919521991935564</v>
      </c>
      <c r="V158" s="99">
        <v>4.4530738552341278</v>
      </c>
      <c r="W158" s="99">
        <v>4.7757494650076939</v>
      </c>
      <c r="DA158" s="63" t="s">
        <v>3063</v>
      </c>
    </row>
    <row r="159" spans="1:105" ht="12" customHeight="1" x14ac:dyDescent="0.25">
      <c r="A159" s="109" t="s">
        <v>120</v>
      </c>
      <c r="B159" s="110">
        <v>4.5169158435328738</v>
      </c>
      <c r="C159" s="110">
        <v>5.2752844603255653</v>
      </c>
      <c r="D159" s="110">
        <v>5.4075393645335517</v>
      </c>
      <c r="E159" s="110">
        <v>5.1478301805701472</v>
      </c>
      <c r="F159" s="110">
        <v>5.3840798488868487</v>
      </c>
      <c r="G159" s="110">
        <v>5.1877955975740093</v>
      </c>
      <c r="H159" s="110">
        <v>4.9331908059444434</v>
      </c>
      <c r="I159" s="110">
        <v>4.4890465521250054</v>
      </c>
      <c r="J159" s="110">
        <v>4.1619762880731539</v>
      </c>
      <c r="K159" s="110">
        <v>4.3009451693882452</v>
      </c>
      <c r="L159" s="110">
        <v>4.0921557617758815</v>
      </c>
      <c r="M159" s="110">
        <v>4.5575638036034585</v>
      </c>
      <c r="N159" s="110">
        <v>3.422465544586434</v>
      </c>
      <c r="O159" s="110">
        <v>3.7328530026782345</v>
      </c>
      <c r="P159" s="110">
        <v>4.5870387594249618</v>
      </c>
      <c r="Q159" s="110">
        <v>4.0683249846017002</v>
      </c>
      <c r="R159" s="110">
        <v>4.0081830283116489</v>
      </c>
      <c r="S159" s="110">
        <v>4.4656791908005244</v>
      </c>
      <c r="T159" s="110">
        <v>3.760514507617454</v>
      </c>
      <c r="U159" s="110">
        <v>4.6882769844576133</v>
      </c>
      <c r="V159" s="110">
        <v>5.225438926939038</v>
      </c>
      <c r="W159" s="110">
        <v>4.6841028315962001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88.052905760077095</v>
      </c>
      <c r="C161" s="118">
        <f t="shared" si="54"/>
        <v>74.286608263364897</v>
      </c>
      <c r="D161" s="118">
        <f t="shared" si="54"/>
        <v>75.443515449240721</v>
      </c>
      <c r="E161" s="118">
        <f t="shared" si="54"/>
        <v>80.00748716844997</v>
      </c>
      <c r="F161" s="118">
        <f t="shared" si="54"/>
        <v>72.76487731875774</v>
      </c>
      <c r="G161" s="118">
        <f t="shared" si="54"/>
        <v>73.35651376817664</v>
      </c>
      <c r="H161" s="118">
        <f t="shared" si="54"/>
        <v>80.749355051947305</v>
      </c>
      <c r="I161" s="118">
        <f t="shared" si="54"/>
        <v>88.9268238289999</v>
      </c>
      <c r="J161" s="118">
        <f t="shared" si="54"/>
        <v>83.984003699335091</v>
      </c>
      <c r="K161" s="118">
        <f t="shared" si="54"/>
        <v>79.342039525395094</v>
      </c>
      <c r="L161" s="118">
        <f t="shared" si="54"/>
        <v>82.004267415145549</v>
      </c>
      <c r="M161" s="118">
        <f t="shared" si="54"/>
        <v>77.011072631136486</v>
      </c>
      <c r="N161" s="118">
        <f t="shared" si="54"/>
        <v>75.609326526231897</v>
      </c>
      <c r="O161" s="118">
        <f t="shared" si="54"/>
        <v>62.599612239885019</v>
      </c>
      <c r="P161" s="118">
        <f t="shared" si="54"/>
        <v>61.454181862359064</v>
      </c>
      <c r="Q161" s="118">
        <f t="shared" si="54"/>
        <v>71.523107599438561</v>
      </c>
      <c r="R161" s="118">
        <f t="shared" ref="R161:V161" si="55">R162+R164+R166+R175</f>
        <v>77.471366783971405</v>
      </c>
      <c r="S161" s="118">
        <f t="shared" si="55"/>
        <v>79.438260653370634</v>
      </c>
      <c r="T161" s="118">
        <f t="shared" si="55"/>
        <v>80.593523450161044</v>
      </c>
      <c r="U161" s="118">
        <f t="shared" si="55"/>
        <v>88.634258982765715</v>
      </c>
      <c r="V161" s="118">
        <f t="shared" si="55"/>
        <v>88.002451294656538</v>
      </c>
      <c r="W161" s="118">
        <f t="shared" ref="W161" si="56">W162+W164+W166+W175</f>
        <v>86.051621718821849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22.483764652102668</v>
      </c>
      <c r="C162" s="123">
        <f t="shared" si="57"/>
        <v>22.839792321420688</v>
      </c>
      <c r="D162" s="123">
        <f t="shared" si="57"/>
        <v>25.100458140222379</v>
      </c>
      <c r="E162" s="123">
        <f t="shared" si="57"/>
        <v>25.038189565989079</v>
      </c>
      <c r="F162" s="123">
        <f t="shared" si="57"/>
        <v>22.561166361044169</v>
      </c>
      <c r="G162" s="123">
        <f t="shared" si="57"/>
        <v>18.715734721042153</v>
      </c>
      <c r="H162" s="123">
        <f t="shared" si="57"/>
        <v>19.477287077819305</v>
      </c>
      <c r="I162" s="123">
        <f t="shared" si="57"/>
        <v>22.641216818158192</v>
      </c>
      <c r="J162" s="123">
        <f t="shared" si="57"/>
        <v>18.374222604183906</v>
      </c>
      <c r="K162" s="123">
        <f t="shared" si="57"/>
        <v>16.752323494503333</v>
      </c>
      <c r="L162" s="123">
        <f t="shared" si="57"/>
        <v>15.612620844065638</v>
      </c>
      <c r="M162" s="123">
        <f t="shared" si="57"/>
        <v>15.375511468275713</v>
      </c>
      <c r="N162" s="123">
        <f t="shared" si="57"/>
        <v>7.1003106159367659</v>
      </c>
      <c r="O162" s="123">
        <f t="shared" si="57"/>
        <v>3.1635381537789002</v>
      </c>
      <c r="P162" s="123">
        <f t="shared" si="57"/>
        <v>7.0187194203242464</v>
      </c>
      <c r="Q162" s="123">
        <f t="shared" si="57"/>
        <v>14.233769130765433</v>
      </c>
      <c r="R162" s="123">
        <f t="shared" si="57"/>
        <v>14.450413169166458</v>
      </c>
      <c r="S162" s="123">
        <f t="shared" si="57"/>
        <v>17.127415080656579</v>
      </c>
      <c r="T162" s="123">
        <f t="shared" si="57"/>
        <v>15.144717927728003</v>
      </c>
      <c r="U162" s="123">
        <f t="shared" si="57"/>
        <v>19.473765402595411</v>
      </c>
      <c r="V162" s="123">
        <f t="shared" si="57"/>
        <v>20.119575639576876</v>
      </c>
      <c r="W162" s="123">
        <f t="shared" si="57"/>
        <v>18.586924517332839</v>
      </c>
      <c r="DA162" s="130" t="s">
        <v>3066</v>
      </c>
    </row>
    <row r="163" spans="1:105" ht="12" customHeight="1" x14ac:dyDescent="0.25">
      <c r="A163" s="97" t="s">
        <v>53</v>
      </c>
      <c r="B163" s="110">
        <v>22.483764652102668</v>
      </c>
      <c r="C163" s="110">
        <v>22.839792321420688</v>
      </c>
      <c r="D163" s="110">
        <v>25.100458140222379</v>
      </c>
      <c r="E163" s="110">
        <v>25.038189565989079</v>
      </c>
      <c r="F163" s="110">
        <v>22.561166361044169</v>
      </c>
      <c r="G163" s="110">
        <v>18.715734721042153</v>
      </c>
      <c r="H163" s="110">
        <v>19.477287077819305</v>
      </c>
      <c r="I163" s="110">
        <v>22.641216818158192</v>
      </c>
      <c r="J163" s="110">
        <v>18.374222604183906</v>
      </c>
      <c r="K163" s="110">
        <v>16.752323494503333</v>
      </c>
      <c r="L163" s="110">
        <v>15.612620844065638</v>
      </c>
      <c r="M163" s="110">
        <v>15.375511468275713</v>
      </c>
      <c r="N163" s="110">
        <v>7.1003106159367659</v>
      </c>
      <c r="O163" s="110">
        <v>3.1635381537789002</v>
      </c>
      <c r="P163" s="110">
        <v>7.0187194203242464</v>
      </c>
      <c r="Q163" s="110">
        <v>14.233769130765433</v>
      </c>
      <c r="R163" s="110">
        <v>14.450413169166458</v>
      </c>
      <c r="S163" s="110">
        <v>17.127415080656579</v>
      </c>
      <c r="T163" s="110">
        <v>15.144717927728003</v>
      </c>
      <c r="U163" s="110">
        <v>19.473765402595411</v>
      </c>
      <c r="V163" s="110">
        <v>20.119575639576876</v>
      </c>
      <c r="W163" s="110">
        <v>18.586924517332839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46.137588688935701</v>
      </c>
      <c r="C164" s="123">
        <f t="shared" si="58"/>
        <v>32.67295136141221</v>
      </c>
      <c r="D164" s="123">
        <f t="shared" si="58"/>
        <v>30.524744566777564</v>
      </c>
      <c r="E164" s="123">
        <f t="shared" si="58"/>
        <v>34.17995843559045</v>
      </c>
      <c r="F164" s="123">
        <f t="shared" si="58"/>
        <v>28.519284817109565</v>
      </c>
      <c r="G164" s="123">
        <f t="shared" si="58"/>
        <v>31.869397375308967</v>
      </c>
      <c r="H164" s="123">
        <f t="shared" si="58"/>
        <v>38.927120287503172</v>
      </c>
      <c r="I164" s="123">
        <f t="shared" si="58"/>
        <v>41.911829949816706</v>
      </c>
      <c r="J164" s="123">
        <f t="shared" si="58"/>
        <v>42.39781906027568</v>
      </c>
      <c r="K164" s="123">
        <f t="shared" si="58"/>
        <v>39.467601471728045</v>
      </c>
      <c r="L164" s="123">
        <f t="shared" si="58"/>
        <v>43.633300310328679</v>
      </c>
      <c r="M164" s="123">
        <f t="shared" si="58"/>
        <v>38.674862526711934</v>
      </c>
      <c r="N164" s="123">
        <f t="shared" si="58"/>
        <v>47.220461917341858</v>
      </c>
      <c r="O164" s="123">
        <f t="shared" si="58"/>
        <v>39.508958386616996</v>
      </c>
      <c r="P164" s="123">
        <f t="shared" si="58"/>
        <v>34.222587712074883</v>
      </c>
      <c r="Q164" s="123">
        <f t="shared" si="58"/>
        <v>36.532948781668566</v>
      </c>
      <c r="R164" s="123">
        <f t="shared" si="58"/>
        <v>41.677027326697527</v>
      </c>
      <c r="S164" s="123">
        <f t="shared" si="58"/>
        <v>39.943394681986582</v>
      </c>
      <c r="T164" s="123">
        <f t="shared" si="58"/>
        <v>43.87842578100102</v>
      </c>
      <c r="U164" s="123">
        <f t="shared" si="58"/>
        <v>47.274212306992474</v>
      </c>
      <c r="V164" s="123">
        <f t="shared" si="58"/>
        <v>45.700917939632298</v>
      </c>
      <c r="W164" s="123">
        <f t="shared" si="58"/>
        <v>45.287474635150112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46.137588688935701</v>
      </c>
      <c r="C165" s="99">
        <f>RES_hhdet_tesh!C165/RES_summary!C$19</f>
        <v>32.67295136141221</v>
      </c>
      <c r="D165" s="99">
        <f>RES_hhdet_tesh!D165/RES_summary!D$19</f>
        <v>30.524744566777564</v>
      </c>
      <c r="E165" s="99">
        <f>RES_hhdet_tesh!E165/RES_summary!E$19</f>
        <v>34.17995843559045</v>
      </c>
      <c r="F165" s="99">
        <f>RES_hhdet_tesh!F165/RES_summary!F$19</f>
        <v>28.519284817109565</v>
      </c>
      <c r="G165" s="99">
        <f>RES_hhdet_tesh!G165/RES_summary!G$19</f>
        <v>31.869397375308967</v>
      </c>
      <c r="H165" s="99">
        <f>RES_hhdet_tesh!H165/RES_summary!H$19</f>
        <v>38.927120287503172</v>
      </c>
      <c r="I165" s="99">
        <f>RES_hhdet_tesh!I165/RES_summary!I$19</f>
        <v>41.911829949816706</v>
      </c>
      <c r="J165" s="99">
        <f>RES_hhdet_tesh!J165/RES_summary!J$19</f>
        <v>42.39781906027568</v>
      </c>
      <c r="K165" s="99">
        <f>RES_hhdet_tesh!K165/RES_summary!K$19</f>
        <v>39.467601471728045</v>
      </c>
      <c r="L165" s="99">
        <f>RES_hhdet_tesh!L165/RES_summary!L$19</f>
        <v>43.633300310328679</v>
      </c>
      <c r="M165" s="99">
        <f>RES_hhdet_tesh!M165/RES_summary!M$19</f>
        <v>38.674862526711934</v>
      </c>
      <c r="N165" s="99">
        <f>RES_hhdet_tesh!N165/RES_summary!N$19</f>
        <v>47.220461917341858</v>
      </c>
      <c r="O165" s="99">
        <f>RES_hhdet_tesh!O165/RES_summary!O$19</f>
        <v>39.508958386616996</v>
      </c>
      <c r="P165" s="99">
        <f>RES_hhdet_tesh!P165/RES_summary!P$19</f>
        <v>34.222587712074883</v>
      </c>
      <c r="Q165" s="99">
        <f>RES_hhdet_tesh!Q165/RES_summary!Q$19</f>
        <v>36.532948781668566</v>
      </c>
      <c r="R165" s="99">
        <f>RES_hhdet_tesh!R165/RES_summary!R$19</f>
        <v>41.677027326697527</v>
      </c>
      <c r="S165" s="99">
        <f>RES_hhdet_tesh!S165/RES_summary!S$19</f>
        <v>39.943394681986582</v>
      </c>
      <c r="T165" s="99">
        <f>RES_hhdet_tesh!T165/RES_summary!T$19</f>
        <v>43.87842578100102</v>
      </c>
      <c r="U165" s="99">
        <f>RES_hhdet_tesh!U165/RES_summary!U$19</f>
        <v>47.274212306992474</v>
      </c>
      <c r="V165" s="99">
        <f>RES_hhdet_tesh!V165/RES_summary!V$19</f>
        <v>45.700917939632298</v>
      </c>
      <c r="W165" s="99">
        <f>RES_hhdet_tesh!W165/RES_summary!W$19</f>
        <v>45.287474635150112</v>
      </c>
      <c r="DA165" s="63" t="s">
        <v>3069</v>
      </c>
    </row>
    <row r="166" spans="1:105" ht="12" customHeight="1" x14ac:dyDescent="0.25">
      <c r="A166" s="121" t="s">
        <v>55</v>
      </c>
      <c r="B166" s="123">
        <v>14.55450521695977</v>
      </c>
      <c r="C166" s="123">
        <v>13.611244603825089</v>
      </c>
      <c r="D166" s="123">
        <v>14.591268003906213</v>
      </c>
      <c r="E166" s="123">
        <v>15.521309948890197</v>
      </c>
      <c r="F166" s="123">
        <v>16.257282032656686</v>
      </c>
      <c r="G166" s="123">
        <v>17.554278193792353</v>
      </c>
      <c r="H166" s="123">
        <v>17.554831484800665</v>
      </c>
      <c r="I166" s="123">
        <v>19.723321936478822</v>
      </c>
      <c r="J166" s="123">
        <v>18.979307034200204</v>
      </c>
      <c r="K166" s="123">
        <v>18.887001625453305</v>
      </c>
      <c r="L166" s="123">
        <v>18.673949605179761</v>
      </c>
      <c r="M166" s="123">
        <v>18.650049683487691</v>
      </c>
      <c r="N166" s="123">
        <v>17.530385623874</v>
      </c>
      <c r="O166" s="123">
        <v>16.059543541063572</v>
      </c>
      <c r="P166" s="123">
        <v>15.965637855559059</v>
      </c>
      <c r="Q166" s="123">
        <v>16.636463961518626</v>
      </c>
      <c r="R166" s="123">
        <v>17.237227260214588</v>
      </c>
      <c r="S166" s="123">
        <v>18.026166894111654</v>
      </c>
      <c r="T166" s="123">
        <v>17.514712292847641</v>
      </c>
      <c r="U166" s="123">
        <v>17.196017401001999</v>
      </c>
      <c r="V166" s="123">
        <v>17.36257036492912</v>
      </c>
      <c r="W166" s="123">
        <v>17.446879029335669</v>
      </c>
      <c r="DA166" s="130" t="s">
        <v>3070</v>
      </c>
    </row>
    <row r="167" spans="1:105" ht="12" customHeight="1" x14ac:dyDescent="0.25">
      <c r="A167" s="97" t="s">
        <v>124</v>
      </c>
      <c r="B167" s="99">
        <v>14.307884628029171</v>
      </c>
      <c r="C167" s="99">
        <v>13.968591076239766</v>
      </c>
      <c r="D167" s="99">
        <v>14.90358736200769</v>
      </c>
      <c r="E167" s="99">
        <v>15.731141713363535</v>
      </c>
      <c r="F167" s="99">
        <v>16.116718476088142</v>
      </c>
      <c r="G167" s="99">
        <v>17.600796876289259</v>
      </c>
      <c r="H167" s="99">
        <v>17.859392007102276</v>
      </c>
      <c r="I167" s="99">
        <v>18.470264241444539</v>
      </c>
      <c r="J167" s="99">
        <v>19.02633773901686</v>
      </c>
      <c r="K167" s="99">
        <v>19.040817294392628</v>
      </c>
      <c r="L167" s="99">
        <v>18.532384729647735</v>
      </c>
      <c r="M167" s="99">
        <v>17.81584059013888</v>
      </c>
      <c r="N167" s="99">
        <v>16.780058854755591</v>
      </c>
      <c r="O167" s="99">
        <v>17.678693859130188</v>
      </c>
      <c r="P167" s="99">
        <v>20.645352875456489</v>
      </c>
      <c r="Q167" s="99">
        <v>17.99933916079938</v>
      </c>
      <c r="R167" s="99">
        <v>18.126639114377163</v>
      </c>
      <c r="S167" s="99">
        <v>18.426589437935455</v>
      </c>
      <c r="T167" s="99">
        <v>18.196697354005533</v>
      </c>
      <c r="U167" s="99">
        <v>17.661264034842379</v>
      </c>
      <c r="V167" s="99">
        <v>16.633455645494529</v>
      </c>
      <c r="W167" s="99">
        <v>21.000443949859985</v>
      </c>
      <c r="DA167" s="63" t="s">
        <v>3071</v>
      </c>
    </row>
    <row r="168" spans="1:105" ht="12" customHeight="1" x14ac:dyDescent="0.25">
      <c r="A168" s="97" t="s">
        <v>123</v>
      </c>
      <c r="B168" s="99">
        <v>14.307884628029171</v>
      </c>
      <c r="C168" s="99">
        <v>13.970613758461676</v>
      </c>
      <c r="D168" s="99">
        <v>14.905159569336275</v>
      </c>
      <c r="E168" s="99">
        <v>15.734560919739289</v>
      </c>
      <c r="F168" s="99">
        <v>16.122499724566939</v>
      </c>
      <c r="G168" s="99">
        <v>17.614102187745285</v>
      </c>
      <c r="H168" s="99">
        <v>17.86289738064491</v>
      </c>
      <c r="I168" s="99">
        <v>18.481537983317892</v>
      </c>
      <c r="J168" s="99">
        <v>19.047602600448663</v>
      </c>
      <c r="K168" s="99">
        <v>19.061071375661179</v>
      </c>
      <c r="L168" s="99">
        <v>18.544674316608788</v>
      </c>
      <c r="M168" s="99">
        <v>17.812310481560377</v>
      </c>
      <c r="N168" s="99">
        <v>16.788606656231149</v>
      </c>
      <c r="O168" s="99">
        <v>17.847044157480102</v>
      </c>
      <c r="P168" s="99">
        <v>20.930943928616617</v>
      </c>
      <c r="Q168" s="99">
        <v>18.064533111028709</v>
      </c>
      <c r="R168" s="99">
        <v>18.137425997414741</v>
      </c>
      <c r="S168" s="99">
        <v>18.396030259077921</v>
      </c>
      <c r="T168" s="99">
        <v>18.06990794129884</v>
      </c>
      <c r="U168" s="99">
        <v>17.470132220421934</v>
      </c>
      <c r="V168" s="99">
        <v>16.517455057969077</v>
      </c>
      <c r="W168" s="99">
        <v>21.079773881638499</v>
      </c>
      <c r="DA168" s="63" t="s">
        <v>3072</v>
      </c>
    </row>
    <row r="169" spans="1:105" ht="12" customHeight="1" x14ac:dyDescent="0.25">
      <c r="A169" s="100" t="s">
        <v>50</v>
      </c>
      <c r="B169" s="102">
        <v>1.9765568423855622</v>
      </c>
      <c r="C169" s="102">
        <v>1.8792601980401267</v>
      </c>
      <c r="D169" s="102">
        <v>3.5259146538285413</v>
      </c>
      <c r="E169" s="102">
        <v>4.5181548441406632</v>
      </c>
      <c r="F169" s="102">
        <v>4.0443099810990031</v>
      </c>
      <c r="G169" s="102">
        <v>5.0777065235163823</v>
      </c>
      <c r="H169" s="102">
        <v>4.5415526085717177</v>
      </c>
      <c r="I169" s="102">
        <v>3.7384826879781059</v>
      </c>
      <c r="J169" s="102">
        <v>3.8812330686901211</v>
      </c>
      <c r="K169" s="102">
        <v>3.8665727111282937</v>
      </c>
      <c r="L169" s="102">
        <v>3.2716623749867164</v>
      </c>
      <c r="M169" s="102">
        <v>3.1095141427424466</v>
      </c>
      <c r="N169" s="102">
        <v>1.9698017656814844</v>
      </c>
      <c r="O169" s="102">
        <v>1.3867035142896766</v>
      </c>
      <c r="P169" s="102">
        <v>1.9889121601643089</v>
      </c>
      <c r="Q169" s="102">
        <v>3.8812122015279353</v>
      </c>
      <c r="R169" s="102">
        <v>4.7098251066155452</v>
      </c>
      <c r="S169" s="102">
        <v>5.9210057101300837</v>
      </c>
      <c r="T169" s="102">
        <v>3.7254284643280293</v>
      </c>
      <c r="U169" s="102">
        <v>1.1763580310919917</v>
      </c>
      <c r="V169" s="102">
        <v>0.90562508782230822</v>
      </c>
      <c r="W169" s="102">
        <v>3.6292167979042449</v>
      </c>
      <c r="DA169" s="131" t="s">
        <v>3073</v>
      </c>
    </row>
    <row r="170" spans="1:105" ht="12" customHeight="1" x14ac:dyDescent="0.25">
      <c r="A170" s="103" t="s">
        <v>52</v>
      </c>
      <c r="B170" s="105">
        <v>12.331327785643607</v>
      </c>
      <c r="C170" s="105">
        <v>12.091353560421551</v>
      </c>
      <c r="D170" s="105">
        <v>11.379244915507737</v>
      </c>
      <c r="E170" s="105">
        <v>11.216406075598627</v>
      </c>
      <c r="F170" s="105">
        <v>12.078189743467936</v>
      </c>
      <c r="G170" s="105">
        <v>12.536395664228905</v>
      </c>
      <c r="H170" s="105">
        <v>13.321344772073191</v>
      </c>
      <c r="I170" s="105">
        <v>14.743055295339783</v>
      </c>
      <c r="J170" s="105">
        <v>15.166369531758543</v>
      </c>
      <c r="K170" s="105">
        <v>15.194498664532883</v>
      </c>
      <c r="L170" s="105">
        <v>15.273011941622073</v>
      </c>
      <c r="M170" s="105">
        <v>14.702796338817931</v>
      </c>
      <c r="N170" s="105">
        <v>14.818804890549664</v>
      </c>
      <c r="O170" s="105">
        <v>16.460340643190428</v>
      </c>
      <c r="P170" s="105">
        <v>18.94203176845231</v>
      </c>
      <c r="Q170" s="105">
        <v>14.18332090950077</v>
      </c>
      <c r="R170" s="105">
        <v>13.427600890799193</v>
      </c>
      <c r="S170" s="105">
        <v>12.47502454894784</v>
      </c>
      <c r="T170" s="105">
        <v>14.344479476970809</v>
      </c>
      <c r="U170" s="105">
        <v>16.293774189329945</v>
      </c>
      <c r="V170" s="105">
        <v>15.611829970146768</v>
      </c>
      <c r="W170" s="105">
        <v>17.45055708373425</v>
      </c>
      <c r="DA170" s="132" t="s">
        <v>3074</v>
      </c>
    </row>
    <row r="171" spans="1:105" ht="12" customHeight="1" x14ac:dyDescent="0.25">
      <c r="A171" s="106" t="s">
        <v>122</v>
      </c>
      <c r="B171" s="102">
        <v>14.574283068156003</v>
      </c>
      <c r="C171" s="102">
        <v>13.583496287890142</v>
      </c>
      <c r="D171" s="102">
        <v>14.575210250895161</v>
      </c>
      <c r="E171" s="102">
        <v>15.520523344358947</v>
      </c>
      <c r="F171" s="102">
        <v>16.285721899016643</v>
      </c>
      <c r="G171" s="102">
        <v>17.587963080302401</v>
      </c>
      <c r="H171" s="102">
        <v>17.540418596365015</v>
      </c>
      <c r="I171" s="102">
        <v>19.791070519035951</v>
      </c>
      <c r="J171" s="102">
        <v>18.985878691244977</v>
      </c>
      <c r="K171" s="102">
        <v>18.890984740743434</v>
      </c>
      <c r="L171" s="102">
        <v>18.687411596853291</v>
      </c>
      <c r="M171" s="102">
        <v>18.7053457169146</v>
      </c>
      <c r="N171" s="102">
        <v>17.593183288919093</v>
      </c>
      <c r="O171" s="102">
        <v>16.136508246085043</v>
      </c>
      <c r="P171" s="102">
        <v>16.210056724671336</v>
      </c>
      <c r="Q171" s="102">
        <v>16.712605269600008</v>
      </c>
      <c r="R171" s="102">
        <v>17.23230252668067</v>
      </c>
      <c r="S171" s="102">
        <v>17.998618325229891</v>
      </c>
      <c r="T171" s="102">
        <v>17.434658036747283</v>
      </c>
      <c r="U171" s="102">
        <v>17.072568756088959</v>
      </c>
      <c r="V171" s="102">
        <v>17.333470536387885</v>
      </c>
      <c r="W171" s="102">
        <v>17.290565847689599</v>
      </c>
      <c r="DA171" s="131" t="s">
        <v>3075</v>
      </c>
    </row>
    <row r="172" spans="1:105" ht="12" customHeight="1" x14ac:dyDescent="0.25">
      <c r="A172" s="107" t="s">
        <v>121</v>
      </c>
      <c r="B172" s="105">
        <v>14.574283068155987</v>
      </c>
      <c r="C172" s="105">
        <v>13.583548126587754</v>
      </c>
      <c r="D172" s="105">
        <v>14.570790672182813</v>
      </c>
      <c r="E172" s="105">
        <v>15.509104669783996</v>
      </c>
      <c r="F172" s="105">
        <v>16.264544409552098</v>
      </c>
      <c r="G172" s="105">
        <v>17.551958638265599</v>
      </c>
      <c r="H172" s="105">
        <v>17.538705012872207</v>
      </c>
      <c r="I172" s="105">
        <v>19.787135224315175</v>
      </c>
      <c r="J172" s="105">
        <v>18.976936679194814</v>
      </c>
      <c r="K172" s="105">
        <v>18.879749882860185</v>
      </c>
      <c r="L172" s="105">
        <v>18.680508883618515</v>
      </c>
      <c r="M172" s="105">
        <v>18.687684030365304</v>
      </c>
      <c r="N172" s="105">
        <v>17.563889938839836</v>
      </c>
      <c r="O172" s="105">
        <v>15.982624456723629</v>
      </c>
      <c r="P172" s="105">
        <v>15.775227452604126</v>
      </c>
      <c r="Q172" s="105">
        <v>16.573209059387807</v>
      </c>
      <c r="R172" s="105">
        <v>17.199303111477395</v>
      </c>
      <c r="S172" s="105">
        <v>18.010881023297241</v>
      </c>
      <c r="T172" s="105">
        <v>17.491477242316549</v>
      </c>
      <c r="U172" s="105">
        <v>17.181521503121278</v>
      </c>
      <c r="V172" s="105">
        <v>17.39012770014563</v>
      </c>
      <c r="W172" s="105">
        <v>17.319854703100294</v>
      </c>
      <c r="DA172" s="132" t="s">
        <v>3076</v>
      </c>
    </row>
    <row r="173" spans="1:105" ht="12" customHeight="1" x14ac:dyDescent="0.25">
      <c r="A173" s="108" t="s">
        <v>53</v>
      </c>
      <c r="B173" s="99">
        <v>2.0655429616771972</v>
      </c>
      <c r="C173" s="99">
        <v>1.7454464957702327</v>
      </c>
      <c r="D173" s="99">
        <v>2.7935220317276097</v>
      </c>
      <c r="E173" s="99">
        <v>3.7602469279490114</v>
      </c>
      <c r="F173" s="99">
        <v>3.7723608552706311</v>
      </c>
      <c r="G173" s="99">
        <v>4.9282410248229152</v>
      </c>
      <c r="H173" s="99">
        <v>4.4651650584546108</v>
      </c>
      <c r="I173" s="99">
        <v>4.1778142811111465</v>
      </c>
      <c r="J173" s="99">
        <v>3.855185190214657</v>
      </c>
      <c r="K173" s="99">
        <v>3.8410232852592863</v>
      </c>
      <c r="L173" s="99">
        <v>3.3838771459813732</v>
      </c>
      <c r="M173" s="99">
        <v>3.440783517761004</v>
      </c>
      <c r="N173" s="99">
        <v>2.3463067638041242</v>
      </c>
      <c r="O173" s="99">
        <v>0.53578509164397836</v>
      </c>
      <c r="P173" s="99">
        <v>0.20662208045904523</v>
      </c>
      <c r="Q173" s="99">
        <v>0.69591102303261354</v>
      </c>
      <c r="R173" s="99">
        <v>1.0727407756974805</v>
      </c>
      <c r="S173" s="99">
        <v>1.8790259940666503</v>
      </c>
      <c r="T173" s="99">
        <v>1.4454827428173995</v>
      </c>
      <c r="U173" s="99">
        <v>1.1565047326212445</v>
      </c>
      <c r="V173" s="99">
        <v>1.4782061219303635</v>
      </c>
      <c r="W173" s="99">
        <v>1.5511380311083318</v>
      </c>
      <c r="DA173" s="63" t="s">
        <v>3077</v>
      </c>
    </row>
    <row r="174" spans="1:105" ht="12" customHeight="1" x14ac:dyDescent="0.25">
      <c r="A174" s="115" t="s">
        <v>52</v>
      </c>
      <c r="B174" s="110">
        <v>12.508740106478792</v>
      </c>
      <c r="C174" s="110">
        <v>11.838101630817519</v>
      </c>
      <c r="D174" s="110">
        <v>11.777268640455201</v>
      </c>
      <c r="E174" s="110">
        <v>11.748857741834982</v>
      </c>
      <c r="F174" s="110">
        <v>12.492183554281468</v>
      </c>
      <c r="G174" s="110">
        <v>12.623717613442684</v>
      </c>
      <c r="H174" s="110">
        <v>13.073539954417594</v>
      </c>
      <c r="I174" s="110">
        <v>15.609320943204029</v>
      </c>
      <c r="J174" s="110">
        <v>15.121751488980154</v>
      </c>
      <c r="K174" s="110">
        <v>15.038726597600904</v>
      </c>
      <c r="L174" s="110">
        <v>15.296631737637139</v>
      </c>
      <c r="M174" s="110">
        <v>15.246900512604302</v>
      </c>
      <c r="N174" s="110">
        <v>15.21758317503571</v>
      </c>
      <c r="O174" s="110">
        <v>15.446839365079652</v>
      </c>
      <c r="P174" s="110">
        <v>15.568605372145083</v>
      </c>
      <c r="Q174" s="110">
        <v>15.877298036355198</v>
      </c>
      <c r="R174" s="110">
        <v>16.126562335779912</v>
      </c>
      <c r="S174" s="110">
        <v>16.131855029230586</v>
      </c>
      <c r="T174" s="110">
        <v>16.045994499499148</v>
      </c>
      <c r="U174" s="110">
        <v>16.025016770500038</v>
      </c>
      <c r="V174" s="110">
        <v>15.911921578215269</v>
      </c>
      <c r="W174" s="110">
        <v>15.768716671991964</v>
      </c>
      <c r="DA174" s="60" t="s">
        <v>3078</v>
      </c>
    </row>
    <row r="175" spans="1:105" ht="12" customHeight="1" x14ac:dyDescent="0.25">
      <c r="A175" s="121" t="s">
        <v>54</v>
      </c>
      <c r="B175" s="123">
        <v>4.8770472020789537</v>
      </c>
      <c r="C175" s="123">
        <v>5.1626199767069085</v>
      </c>
      <c r="D175" s="123">
        <v>5.2270447383345751</v>
      </c>
      <c r="E175" s="123">
        <v>5.2680292179802404</v>
      </c>
      <c r="F175" s="123">
        <v>5.4271441079473126</v>
      </c>
      <c r="G175" s="123">
        <v>5.2171034780331684</v>
      </c>
      <c r="H175" s="123">
        <v>4.7901162018241656</v>
      </c>
      <c r="I175" s="123">
        <v>4.6504551245461636</v>
      </c>
      <c r="J175" s="123">
        <v>4.2326550006752983</v>
      </c>
      <c r="K175" s="123">
        <v>4.2351129337104085</v>
      </c>
      <c r="L175" s="123">
        <v>4.0843966555714637</v>
      </c>
      <c r="M175" s="123">
        <v>4.3106489526611593</v>
      </c>
      <c r="N175" s="123">
        <v>3.7581683690792769</v>
      </c>
      <c r="O175" s="123">
        <v>3.8675721584255487</v>
      </c>
      <c r="P175" s="123">
        <v>4.2472368744008762</v>
      </c>
      <c r="Q175" s="123">
        <v>4.1199257254859374</v>
      </c>
      <c r="R175" s="123">
        <v>4.1066990278928257</v>
      </c>
      <c r="S175" s="123">
        <v>4.3412839966158199</v>
      </c>
      <c r="T175" s="123">
        <v>4.0556674485843747</v>
      </c>
      <c r="U175" s="123">
        <v>4.6902638721758398</v>
      </c>
      <c r="V175" s="123">
        <v>4.8193873505182427</v>
      </c>
      <c r="W175" s="123">
        <v>4.7303435370032254</v>
      </c>
      <c r="DA175" s="130" t="s">
        <v>3079</v>
      </c>
    </row>
    <row r="176" spans="1:105" ht="12" customHeight="1" x14ac:dyDescent="0.25">
      <c r="A176" s="97" t="s">
        <v>50</v>
      </c>
      <c r="B176" s="99">
        <v>5.0205904417525113</v>
      </c>
      <c r="C176" s="99">
        <v>5.1075416896430363</v>
      </c>
      <c r="D176" s="99">
        <v>5.1269459912269166</v>
      </c>
      <c r="E176" s="99">
        <v>5.3377510843108036</v>
      </c>
      <c r="F176" s="99">
        <v>5.4536192694337817</v>
      </c>
      <c r="G176" s="99">
        <v>5.2353682757097477</v>
      </c>
      <c r="H176" s="99">
        <v>4.7046721333070556</v>
      </c>
      <c r="I176" s="99">
        <v>4.7448794513734471</v>
      </c>
      <c r="J176" s="99">
        <v>4.2725293020394917</v>
      </c>
      <c r="K176" s="99">
        <v>4.1968206219923552</v>
      </c>
      <c r="L176" s="99">
        <v>4.0799045414531188</v>
      </c>
      <c r="M176" s="99">
        <v>4.1688452746590379</v>
      </c>
      <c r="N176" s="99">
        <v>3.9448078376166267</v>
      </c>
      <c r="O176" s="99">
        <v>3.9506934070240058</v>
      </c>
      <c r="P176" s="99">
        <v>3.998995588487384</v>
      </c>
      <c r="Q176" s="99">
        <v>4.1595417781648116</v>
      </c>
      <c r="R176" s="99">
        <v>4.1846721846263728</v>
      </c>
      <c r="S176" s="99">
        <v>4.2403252565005278</v>
      </c>
      <c r="T176" s="99">
        <v>4.3106932610666515</v>
      </c>
      <c r="U176" s="99">
        <v>4.6919521991935467</v>
      </c>
      <c r="V176" s="99">
        <v>4.4530738552341429</v>
      </c>
      <c r="W176" s="99">
        <v>4.7757494650076762</v>
      </c>
      <c r="DA176" s="63" t="s">
        <v>3080</v>
      </c>
    </row>
    <row r="177" spans="1:105" ht="12" customHeight="1" x14ac:dyDescent="0.25">
      <c r="A177" s="109" t="s">
        <v>120</v>
      </c>
      <c r="B177" s="110">
        <v>4.5169158435328738</v>
      </c>
      <c r="C177" s="110">
        <v>5.2752844603255644</v>
      </c>
      <c r="D177" s="110">
        <v>5.4075393645335517</v>
      </c>
      <c r="E177" s="110">
        <v>5.1478301805701454</v>
      </c>
      <c r="F177" s="110">
        <v>5.3840798488868469</v>
      </c>
      <c r="G177" s="110">
        <v>5.1877955975740111</v>
      </c>
      <c r="H177" s="110">
        <v>4.9331908059444469</v>
      </c>
      <c r="I177" s="110">
        <v>4.4890465521250036</v>
      </c>
      <c r="J177" s="110">
        <v>4.1619762880731521</v>
      </c>
      <c r="K177" s="110">
        <v>4.300945169388247</v>
      </c>
      <c r="L177" s="110">
        <v>4.0921557617758797</v>
      </c>
      <c r="M177" s="110">
        <v>4.5575638036034611</v>
      </c>
      <c r="N177" s="110">
        <v>3.4224655445864443</v>
      </c>
      <c r="O177" s="110">
        <v>3.7328530026782394</v>
      </c>
      <c r="P177" s="110">
        <v>4.5870387594249626</v>
      </c>
      <c r="Q177" s="110">
        <v>4.0683249846016905</v>
      </c>
      <c r="R177" s="110">
        <v>4.008183028311656</v>
      </c>
      <c r="S177" s="110">
        <v>4.4656791908005227</v>
      </c>
      <c r="T177" s="110">
        <v>3.7605145076174522</v>
      </c>
      <c r="U177" s="110">
        <v>4.6882769844576124</v>
      </c>
      <c r="V177" s="110">
        <v>5.2254389269390575</v>
      </c>
      <c r="W177" s="110">
        <v>4.684102831596201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17.148843134408036</v>
      </c>
      <c r="C24" s="118">
        <f t="shared" si="7"/>
        <v>16.98773685206249</v>
      </c>
      <c r="D24" s="118">
        <f t="shared" si="7"/>
        <v>16.765208534823397</v>
      </c>
      <c r="E24" s="118">
        <f t="shared" si="7"/>
        <v>17.742164504931981</v>
      </c>
      <c r="F24" s="118">
        <f t="shared" si="7"/>
        <v>16.662338252161305</v>
      </c>
      <c r="G24" s="118">
        <f t="shared" si="7"/>
        <v>15.949028215435073</v>
      </c>
      <c r="H24" s="118">
        <f t="shared" si="7"/>
        <v>10.78781659259198</v>
      </c>
      <c r="I24" s="118">
        <f t="shared" si="7"/>
        <v>11.348950772016575</v>
      </c>
      <c r="J24" s="118">
        <f t="shared" si="7"/>
        <v>10.473260863850818</v>
      </c>
      <c r="K24" s="118">
        <f t="shared" si="7"/>
        <v>11.195938916715058</v>
      </c>
      <c r="L24" s="118">
        <f t="shared" si="7"/>
        <v>9.4993632670460997</v>
      </c>
      <c r="M24" s="118">
        <f t="shared" si="7"/>
        <v>10.343044196532173</v>
      </c>
      <c r="N24" s="118">
        <f t="shared" si="7"/>
        <v>9.5427774139384134</v>
      </c>
      <c r="O24" s="118">
        <f t="shared" si="7"/>
        <v>7.8626099879758424</v>
      </c>
      <c r="P24" s="118">
        <f t="shared" si="7"/>
        <v>7.2078856222124594</v>
      </c>
      <c r="Q24" s="118">
        <f t="shared" si="7"/>
        <v>8.5798820134193274</v>
      </c>
      <c r="R24" s="118">
        <f t="shared" ref="R24:V24" si="8">R25+R28+R30+R39</f>
        <v>9.5766662826699989</v>
      </c>
      <c r="S24" s="118">
        <f t="shared" si="8"/>
        <v>9.3054016970153075</v>
      </c>
      <c r="T24" s="118">
        <f t="shared" si="8"/>
        <v>8.1671945627431821</v>
      </c>
      <c r="U24" s="118">
        <f t="shared" si="8"/>
        <v>10.037611964506713</v>
      </c>
      <c r="V24" s="118">
        <f t="shared" si="8"/>
        <v>10.0137981876059</v>
      </c>
      <c r="W24" s="118">
        <f t="shared" ref="W24" si="9">W25+W28+W30+W39</f>
        <v>10.004921956672852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15.109730656704356</v>
      </c>
      <c r="C25" s="123">
        <f t="shared" si="10"/>
        <v>15.008388527050519</v>
      </c>
      <c r="D25" s="123">
        <f t="shared" si="10"/>
        <v>14.839752675735966</v>
      </c>
      <c r="E25" s="123">
        <f t="shared" si="10"/>
        <v>15.807430535462727</v>
      </c>
      <c r="F25" s="123">
        <f t="shared" si="10"/>
        <v>14.774855438357198</v>
      </c>
      <c r="G25" s="123">
        <f t="shared" si="10"/>
        <v>14.145378503325057</v>
      </c>
      <c r="H25" s="123">
        <f t="shared" si="10"/>
        <v>9.1671264492732583</v>
      </c>
      <c r="I25" s="123">
        <f t="shared" si="10"/>
        <v>9.7414388818104847</v>
      </c>
      <c r="J25" s="123">
        <f t="shared" si="10"/>
        <v>8.9780125229093759</v>
      </c>
      <c r="K25" s="123">
        <f t="shared" si="10"/>
        <v>9.761008189565656</v>
      </c>
      <c r="L25" s="123">
        <f t="shared" si="10"/>
        <v>8.1199456778240346</v>
      </c>
      <c r="M25" s="123">
        <f t="shared" si="10"/>
        <v>8.9610352793324086</v>
      </c>
      <c r="N25" s="123">
        <f t="shared" si="10"/>
        <v>8.2246499157125683</v>
      </c>
      <c r="O25" s="123">
        <f t="shared" si="10"/>
        <v>6.5845330647469238</v>
      </c>
      <c r="P25" s="123">
        <f t="shared" si="10"/>
        <v>5.9109311567131666</v>
      </c>
      <c r="Q25" s="123">
        <f t="shared" si="10"/>
        <v>7.2779458500745333</v>
      </c>
      <c r="R25" s="123">
        <f t="shared" ref="R25:V25" si="11">SUM(R26:R27)</f>
        <v>8.2893218458323972</v>
      </c>
      <c r="S25" s="123">
        <f t="shared" si="11"/>
        <v>8.0285714016652623</v>
      </c>
      <c r="T25" s="123">
        <f t="shared" si="11"/>
        <v>6.9502002177555786</v>
      </c>
      <c r="U25" s="123">
        <f t="shared" si="11"/>
        <v>8.7954098534272003</v>
      </c>
      <c r="V25" s="123">
        <f t="shared" si="11"/>
        <v>8.9001685136885644</v>
      </c>
      <c r="W25" s="123">
        <f t="shared" ref="W25" si="12">SUM(W26:W27)</f>
        <v>8.8537107091429519</v>
      </c>
      <c r="DA25" s="130" t="s">
        <v>3104</v>
      </c>
    </row>
    <row r="26" spans="1:105" ht="12" customHeight="1" x14ac:dyDescent="0.25">
      <c r="A26" s="97" t="s">
        <v>74</v>
      </c>
      <c r="B26" s="99">
        <v>15.109730656704356</v>
      </c>
      <c r="C26" s="99">
        <v>15.008388527050519</v>
      </c>
      <c r="D26" s="99">
        <v>14.839752675735966</v>
      </c>
      <c r="E26" s="99">
        <v>15.807430535462727</v>
      </c>
      <c r="F26" s="99">
        <v>14.774855438357198</v>
      </c>
      <c r="G26" s="99">
        <v>14.145378503325057</v>
      </c>
      <c r="H26" s="99">
        <v>9.1671264492732583</v>
      </c>
      <c r="I26" s="99">
        <v>9.7414388818104847</v>
      </c>
      <c r="J26" s="99">
        <v>8.9780125229093759</v>
      </c>
      <c r="K26" s="99">
        <v>9.761008189565656</v>
      </c>
      <c r="L26" s="99">
        <v>8.1199456778240346</v>
      </c>
      <c r="M26" s="99">
        <v>8.9610352793324086</v>
      </c>
      <c r="N26" s="99">
        <v>8.2246499157125683</v>
      </c>
      <c r="O26" s="99">
        <v>6.5845330647469238</v>
      </c>
      <c r="P26" s="99">
        <v>5.9109311567131666</v>
      </c>
      <c r="Q26" s="99">
        <v>7.2779458500745333</v>
      </c>
      <c r="R26" s="99">
        <v>8.2893218458323972</v>
      </c>
      <c r="S26" s="99">
        <v>8.0285714016652623</v>
      </c>
      <c r="T26" s="99">
        <v>6.9502002177555786</v>
      </c>
      <c r="U26" s="99">
        <v>8.7954098534272003</v>
      </c>
      <c r="V26" s="99">
        <v>8.9001685136885644</v>
      </c>
      <c r="W26" s="99">
        <v>8.8537107091429519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0.5494878838194468</v>
      </c>
      <c r="C30" s="123">
        <v>0.52044107267744022</v>
      </c>
      <c r="D30" s="123">
        <v>0.50966638144775289</v>
      </c>
      <c r="E30" s="123">
        <v>0.49427839711575339</v>
      </c>
      <c r="F30" s="123">
        <v>0.45806077567585307</v>
      </c>
      <c r="G30" s="123">
        <v>0.45969503868535772</v>
      </c>
      <c r="H30" s="123">
        <v>0.43685305883610792</v>
      </c>
      <c r="I30" s="123">
        <v>0.41332218215477451</v>
      </c>
      <c r="J30" s="123">
        <v>0.40239848623880975</v>
      </c>
      <c r="K30" s="123">
        <v>0.37340945735046566</v>
      </c>
      <c r="L30" s="123">
        <v>0.34915151399128647</v>
      </c>
      <c r="M30" s="123">
        <v>0.32534153030041985</v>
      </c>
      <c r="N30" s="123">
        <v>0.30294648925083456</v>
      </c>
      <c r="O30" s="123">
        <v>0.28723013382235452</v>
      </c>
      <c r="P30" s="123">
        <v>0.31374548222058501</v>
      </c>
      <c r="Q30" s="123">
        <v>0.29085773116574953</v>
      </c>
      <c r="R30" s="123">
        <v>0.28544646515620625</v>
      </c>
      <c r="S30" s="123">
        <v>0.27703908464637356</v>
      </c>
      <c r="T30" s="123">
        <v>0.24080245842766579</v>
      </c>
      <c r="U30" s="123">
        <v>0.21061560738278648</v>
      </c>
      <c r="V30" s="123">
        <v>0.18713575247252426</v>
      </c>
      <c r="W30" s="123">
        <v>0.22075265560893978</v>
      </c>
      <c r="DA30" s="130" t="s">
        <v>3109</v>
      </c>
    </row>
    <row r="31" spans="1:105" ht="12" customHeight="1" x14ac:dyDescent="0.25">
      <c r="A31" s="97" t="s">
        <v>141</v>
      </c>
      <c r="B31" s="99">
        <v>7.8364241758815272</v>
      </c>
      <c r="C31" s="99">
        <v>7.6141236468964397</v>
      </c>
      <c r="D31" s="99">
        <v>8.0862119965017563</v>
      </c>
      <c r="E31" s="99">
        <v>8.4877236913727447</v>
      </c>
      <c r="F31" s="99">
        <v>8.6384363607524968</v>
      </c>
      <c r="G31" s="99">
        <v>9.3558705332556613</v>
      </c>
      <c r="H31" s="99">
        <v>9.4014010500705609</v>
      </c>
      <c r="I31" s="99">
        <v>9.652134944410971</v>
      </c>
      <c r="J31" s="99">
        <v>9.8991644396928891</v>
      </c>
      <c r="K31" s="99">
        <v>9.8067963114142742</v>
      </c>
      <c r="L31" s="99">
        <v>9.4074538858426742</v>
      </c>
      <c r="M31" s="99">
        <v>8.8906912851136983</v>
      </c>
      <c r="N31" s="99">
        <v>8.1848784608580694</v>
      </c>
      <c r="O31" s="99">
        <v>8.5056896654773571</v>
      </c>
      <c r="P31" s="99">
        <v>9.9120531943535095</v>
      </c>
      <c r="Q31" s="99">
        <v>8.4386066139102081</v>
      </c>
      <c r="R31" s="99">
        <v>8.2573635501679838</v>
      </c>
      <c r="S31" s="99">
        <v>8.0943812059488636</v>
      </c>
      <c r="T31" s="99">
        <v>7.5964363324749922</v>
      </c>
      <c r="U31" s="99">
        <v>6.8542030004923866</v>
      </c>
      <c r="V31" s="99">
        <v>6.0733261187105407</v>
      </c>
      <c r="W31" s="99">
        <v>7.5167015543075379</v>
      </c>
      <c r="DA31" s="63" t="s">
        <v>3110</v>
      </c>
    </row>
    <row r="32" spans="1:105" ht="12" customHeight="1" x14ac:dyDescent="0.25">
      <c r="A32" s="97" t="s">
        <v>140</v>
      </c>
      <c r="B32" s="99">
        <v>1.0825595975474269</v>
      </c>
      <c r="C32" s="99">
        <v>1.0208157234385322</v>
      </c>
      <c r="D32" s="99">
        <v>1.91270667874468</v>
      </c>
      <c r="E32" s="99">
        <v>2.4465601492669347</v>
      </c>
      <c r="F32" s="99">
        <v>2.1845699220703745</v>
      </c>
      <c r="G32" s="99">
        <v>2.7317175684668609</v>
      </c>
      <c r="H32" s="99">
        <v>2.4124257346678522</v>
      </c>
      <c r="I32" s="99">
        <v>1.9540241335945787</v>
      </c>
      <c r="J32" s="99">
        <v>2.0055849266159056</v>
      </c>
      <c r="K32" s="99">
        <v>1.9624418888304387</v>
      </c>
      <c r="L32" s="99">
        <v>1.647899391744245</v>
      </c>
      <c r="M32" s="99">
        <v>1.5619673696435723</v>
      </c>
      <c r="N32" s="99">
        <v>0.95454705904306636</v>
      </c>
      <c r="O32" s="99">
        <v>0.62617649122962227</v>
      </c>
      <c r="P32" s="99">
        <v>0.88585907539041187</v>
      </c>
      <c r="Q32" s="99">
        <v>1.7233747591950215</v>
      </c>
      <c r="R32" s="99">
        <v>2.0750677513994762</v>
      </c>
      <c r="S32" s="99">
        <v>2.5934743669517282</v>
      </c>
      <c r="T32" s="99">
        <v>1.6243190223617883</v>
      </c>
      <c r="U32" s="99">
        <v>0.50809020120701376</v>
      </c>
      <c r="V32" s="99">
        <v>0.37080362924032584</v>
      </c>
      <c r="W32" s="99">
        <v>1.2513688800614893</v>
      </c>
      <c r="DA32" s="63" t="s">
        <v>3111</v>
      </c>
    </row>
    <row r="33" spans="1:105" ht="12" customHeight="1" x14ac:dyDescent="0.25">
      <c r="A33" s="100" t="s">
        <v>50</v>
      </c>
      <c r="B33" s="102">
        <v>1.0825595975474269</v>
      </c>
      <c r="C33" s="102">
        <v>1.0208157234385322</v>
      </c>
      <c r="D33" s="102">
        <v>1.91270667874468</v>
      </c>
      <c r="E33" s="102">
        <v>2.4465601492669347</v>
      </c>
      <c r="F33" s="102">
        <v>2.1845699220703745</v>
      </c>
      <c r="G33" s="102">
        <v>2.7317175684668609</v>
      </c>
      <c r="H33" s="102">
        <v>2.4124257346678522</v>
      </c>
      <c r="I33" s="102">
        <v>1.9540241335945787</v>
      </c>
      <c r="J33" s="102">
        <v>2.0055849266159056</v>
      </c>
      <c r="K33" s="102">
        <v>1.9624418888304387</v>
      </c>
      <c r="L33" s="102">
        <v>1.647899391744245</v>
      </c>
      <c r="M33" s="102">
        <v>1.5619673696435723</v>
      </c>
      <c r="N33" s="102">
        <v>0.95454705904306636</v>
      </c>
      <c r="O33" s="102">
        <v>0.62617649122962227</v>
      </c>
      <c r="P33" s="102">
        <v>0.88585907539041187</v>
      </c>
      <c r="Q33" s="102">
        <v>1.7233747591950215</v>
      </c>
      <c r="R33" s="102">
        <v>2.0750677513994762</v>
      </c>
      <c r="S33" s="102">
        <v>2.5934743669517282</v>
      </c>
      <c r="T33" s="102">
        <v>1.6243190223617883</v>
      </c>
      <c r="U33" s="102">
        <v>0.50809020120701376</v>
      </c>
      <c r="V33" s="102">
        <v>0.37080362924032584</v>
      </c>
      <c r="W33" s="102">
        <v>1.2513688800614893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1.4896245938842327</v>
      </c>
      <c r="C39" s="123">
        <v>1.4589072523345306</v>
      </c>
      <c r="D39" s="123">
        <v>1.4157894776396776</v>
      </c>
      <c r="E39" s="123">
        <v>1.4404555723534995</v>
      </c>
      <c r="F39" s="123">
        <v>1.4294220381282547</v>
      </c>
      <c r="G39" s="123">
        <v>1.343954673424659</v>
      </c>
      <c r="H39" s="123">
        <v>1.1838370844826134</v>
      </c>
      <c r="I39" s="123">
        <v>1.1941897080513171</v>
      </c>
      <c r="J39" s="123">
        <v>1.0928498547026329</v>
      </c>
      <c r="K39" s="123">
        <v>1.0615212697989351</v>
      </c>
      <c r="L39" s="123">
        <v>1.0302660752307797</v>
      </c>
      <c r="M39" s="123">
        <v>1.0566673868993428</v>
      </c>
      <c r="N39" s="123">
        <v>1.0151810089750108</v>
      </c>
      <c r="O39" s="123">
        <v>0.99084678940656401</v>
      </c>
      <c r="P39" s="123">
        <v>0.98320898327870743</v>
      </c>
      <c r="Q39" s="123">
        <v>1.0110784321790449</v>
      </c>
      <c r="R39" s="123">
        <v>1.0018979716813956</v>
      </c>
      <c r="S39" s="123">
        <v>0.99979121070367216</v>
      </c>
      <c r="T39" s="123">
        <v>0.97619188655993683</v>
      </c>
      <c r="U39" s="123">
        <v>1.0315865036967256</v>
      </c>
      <c r="V39" s="123">
        <v>0.92649392144481124</v>
      </c>
      <c r="W39" s="123">
        <v>0.93045859192095948</v>
      </c>
      <c r="DA39" s="130" t="s">
        <v>3118</v>
      </c>
    </row>
    <row r="40" spans="1:105" ht="12" customHeight="1" x14ac:dyDescent="0.25">
      <c r="A40" s="97" t="s">
        <v>50</v>
      </c>
      <c r="B40" s="99">
        <v>2.083234394454641</v>
      </c>
      <c r="C40" s="99">
        <v>2.1160392504501435</v>
      </c>
      <c r="D40" s="99">
        <v>2.1193579071761492</v>
      </c>
      <c r="E40" s="99">
        <v>2.2011054932494227</v>
      </c>
      <c r="F40" s="99">
        <v>2.2430056585690803</v>
      </c>
      <c r="G40" s="99">
        <v>2.1471257484928228</v>
      </c>
      <c r="H40" s="99">
        <v>1.9241454370573865</v>
      </c>
      <c r="I40" s="99">
        <v>1.9363447276573049</v>
      </c>
      <c r="J40" s="99">
        <v>1.7412915992682929</v>
      </c>
      <c r="K40" s="99">
        <v>1.7068418881963023</v>
      </c>
      <c r="L40" s="99">
        <v>1.6551288775432091</v>
      </c>
      <c r="M40" s="99">
        <v>1.6879139561580334</v>
      </c>
      <c r="N40" s="99">
        <v>1.5950598490038255</v>
      </c>
      <c r="O40" s="99">
        <v>1.5962663894087965</v>
      </c>
      <c r="P40" s="99">
        <v>1.6155465800820394</v>
      </c>
      <c r="Q40" s="99">
        <v>1.6800601163255944</v>
      </c>
      <c r="R40" s="99">
        <v>1.6889085123941474</v>
      </c>
      <c r="S40" s="99">
        <v>1.7086671930221968</v>
      </c>
      <c r="T40" s="99">
        <v>1.7319191559597575</v>
      </c>
      <c r="U40" s="99">
        <v>1.8726170260628781</v>
      </c>
      <c r="V40" s="99">
        <v>1.7626675337767446</v>
      </c>
      <c r="W40" s="99">
        <v>1.8761652469191679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20.583033760410999</v>
      </c>
      <c r="C43" s="118">
        <f t="shared" si="14"/>
        <v>20.309898641163425</v>
      </c>
      <c r="D43" s="118">
        <f t="shared" si="14"/>
        <v>20.558399981242133</v>
      </c>
      <c r="E43" s="118">
        <f t="shared" si="14"/>
        <v>20.723762389236626</v>
      </c>
      <c r="F43" s="118">
        <f t="shared" si="14"/>
        <v>17.964968599914208</v>
      </c>
      <c r="G43" s="118">
        <f t="shared" si="14"/>
        <v>14.877131651511814</v>
      </c>
      <c r="H43" s="118">
        <f t="shared" si="14"/>
        <v>16.607354480870104</v>
      </c>
      <c r="I43" s="118">
        <f t="shared" si="14"/>
        <v>14.98548223596989</v>
      </c>
      <c r="J43" s="118">
        <f t="shared" si="14"/>
        <v>12.332774878782821</v>
      </c>
      <c r="K43" s="118">
        <f t="shared" si="14"/>
        <v>13.271884389066114</v>
      </c>
      <c r="L43" s="118">
        <f t="shared" si="14"/>
        <v>10.893334065693935</v>
      </c>
      <c r="M43" s="118">
        <f t="shared" si="14"/>
        <v>12.17042205163248</v>
      </c>
      <c r="N43" s="118">
        <f t="shared" si="14"/>
        <v>11.638392738325772</v>
      </c>
      <c r="O43" s="118">
        <f t="shared" si="14"/>
        <v>9.5682436865766771</v>
      </c>
      <c r="P43" s="118">
        <f t="shared" si="14"/>
        <v>8.6680351784347316</v>
      </c>
      <c r="Q43" s="118">
        <f t="shared" si="14"/>
        <v>10.485170433419125</v>
      </c>
      <c r="R43" s="118">
        <f t="shared" ref="R43:V43" si="15">R44+R47+R49+R58</f>
        <v>10.867506268224536</v>
      </c>
      <c r="S43" s="118">
        <f t="shared" si="15"/>
        <v>11.40739508332852</v>
      </c>
      <c r="T43" s="118">
        <f t="shared" si="15"/>
        <v>10.102679072944616</v>
      </c>
      <c r="U43" s="118">
        <f t="shared" si="15"/>
        <v>12.366750495367965</v>
      </c>
      <c r="V43" s="118">
        <f t="shared" si="15"/>
        <v>12.627258504818919</v>
      </c>
      <c r="W43" s="118">
        <f t="shared" ref="W43" si="16">W44+W47+W49+W58</f>
        <v>10.867313540457411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18.696074526814026</v>
      </c>
      <c r="C44" s="123">
        <f t="shared" si="17"/>
        <v>18.500540370255127</v>
      </c>
      <c r="D44" s="123">
        <f t="shared" si="17"/>
        <v>18.756007611846783</v>
      </c>
      <c r="E44" s="123">
        <f t="shared" si="17"/>
        <v>18.867075877433567</v>
      </c>
      <c r="F44" s="123">
        <f t="shared" si="17"/>
        <v>16.121595655814343</v>
      </c>
      <c r="G44" s="123">
        <f t="shared" si="17"/>
        <v>13.102930082724608</v>
      </c>
      <c r="H44" s="123">
        <f t="shared" si="17"/>
        <v>14.899814792741456</v>
      </c>
      <c r="I44" s="123">
        <f t="shared" si="17"/>
        <v>13.225131507098565</v>
      </c>
      <c r="J44" s="123">
        <f t="shared" si="17"/>
        <v>10.717311959239167</v>
      </c>
      <c r="K44" s="123">
        <f t="shared" si="17"/>
        <v>11.691415087994374</v>
      </c>
      <c r="L44" s="123">
        <f t="shared" si="17"/>
        <v>9.3591616354507305</v>
      </c>
      <c r="M44" s="123">
        <f t="shared" si="17"/>
        <v>10.622026909019439</v>
      </c>
      <c r="N44" s="123">
        <f t="shared" si="17"/>
        <v>10.146811752275827</v>
      </c>
      <c r="O44" s="123">
        <f t="shared" si="17"/>
        <v>8.1061069076093926</v>
      </c>
      <c r="P44" s="123">
        <f t="shared" si="17"/>
        <v>7.2218282579247211</v>
      </c>
      <c r="Q44" s="123">
        <f t="shared" si="17"/>
        <v>8.9873088267887269</v>
      </c>
      <c r="R44" s="123">
        <f t="shared" ref="R44:V44" si="18">SUM(R45:R46)</f>
        <v>9.3466049741940065</v>
      </c>
      <c r="S44" s="123">
        <f t="shared" si="18"/>
        <v>9.8401975543042308</v>
      </c>
      <c r="T44" s="123">
        <f t="shared" si="18"/>
        <v>8.4815409190675908</v>
      </c>
      <c r="U44" s="123">
        <f t="shared" si="18"/>
        <v>10.30865709751448</v>
      </c>
      <c r="V44" s="123">
        <f t="shared" si="18"/>
        <v>10.629613832850083</v>
      </c>
      <c r="W44" s="123">
        <f t="shared" ref="W44" si="19">SUM(W45:W46)</f>
        <v>9.0219339792479811</v>
      </c>
      <c r="DA44" s="130" t="s">
        <v>3122</v>
      </c>
    </row>
    <row r="45" spans="1:105" ht="12" customHeight="1" x14ac:dyDescent="0.25">
      <c r="A45" s="97" t="s">
        <v>216</v>
      </c>
      <c r="B45" s="99">
        <v>18.696074526814026</v>
      </c>
      <c r="C45" s="99">
        <v>18.500540370255127</v>
      </c>
      <c r="D45" s="99">
        <v>18.756007611846783</v>
      </c>
      <c r="E45" s="99">
        <v>18.867075877433567</v>
      </c>
      <c r="F45" s="99">
        <v>16.121595655814343</v>
      </c>
      <c r="G45" s="99">
        <v>13.102930082724608</v>
      </c>
      <c r="H45" s="99">
        <v>14.899814792741456</v>
      </c>
      <c r="I45" s="99">
        <v>13.225131507098565</v>
      </c>
      <c r="J45" s="99">
        <v>10.717311959239167</v>
      </c>
      <c r="K45" s="99">
        <v>11.691415087994374</v>
      </c>
      <c r="L45" s="99">
        <v>9.3591616354507305</v>
      </c>
      <c r="M45" s="99">
        <v>10.622026909019439</v>
      </c>
      <c r="N45" s="99">
        <v>10.146811752275827</v>
      </c>
      <c r="O45" s="99">
        <v>8.1061069076093926</v>
      </c>
      <c r="P45" s="99">
        <v>7.2218282579247211</v>
      </c>
      <c r="Q45" s="99">
        <v>8.9873088267887269</v>
      </c>
      <c r="R45" s="99">
        <v>9.3466049741940065</v>
      </c>
      <c r="S45" s="99">
        <v>9.8401975543042308</v>
      </c>
      <c r="T45" s="99">
        <v>8.4815409190675908</v>
      </c>
      <c r="U45" s="99">
        <v>10.30865709751448</v>
      </c>
      <c r="V45" s="99">
        <v>10.629613832850083</v>
      </c>
      <c r="W45" s="99">
        <v>9.0219339792479811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0.39735867115264034</v>
      </c>
      <c r="C49" s="123">
        <v>0.35419643369175535</v>
      </c>
      <c r="D49" s="123">
        <v>0.38443704752020341</v>
      </c>
      <c r="E49" s="123">
        <v>0.41396987995294882</v>
      </c>
      <c r="F49" s="123">
        <v>0.41309773911001363</v>
      </c>
      <c r="G49" s="123">
        <v>0.43000257991558566</v>
      </c>
      <c r="H49" s="123">
        <v>0.50208985579929744</v>
      </c>
      <c r="I49" s="123">
        <v>0.53679957746785012</v>
      </c>
      <c r="J49" s="123">
        <v>0.49571059766286846</v>
      </c>
      <c r="K49" s="123">
        <v>0.49098027473378691</v>
      </c>
      <c r="L49" s="123">
        <v>0.47808087200443461</v>
      </c>
      <c r="M49" s="123">
        <v>0.46920260764302546</v>
      </c>
      <c r="N49" s="123">
        <v>0.4607143935762904</v>
      </c>
      <c r="O49" s="123">
        <v>0.4593097571768342</v>
      </c>
      <c r="P49" s="123">
        <v>0.47454057893151808</v>
      </c>
      <c r="Q49" s="123">
        <v>0.51081311710578337</v>
      </c>
      <c r="R49" s="123">
        <v>0.54840308285689432</v>
      </c>
      <c r="S49" s="123">
        <v>0.59810707774724159</v>
      </c>
      <c r="T49" s="123">
        <v>0.66604097221774305</v>
      </c>
      <c r="U49" s="123">
        <v>1.038656419057034</v>
      </c>
      <c r="V49" s="123">
        <v>1.0686956831513645</v>
      </c>
      <c r="W49" s="123">
        <v>0.89996663268057697</v>
      </c>
      <c r="DA49" s="130" t="s">
        <v>3127</v>
      </c>
    </row>
    <row r="50" spans="1:105" ht="12" customHeight="1" x14ac:dyDescent="0.25">
      <c r="A50" s="97" t="s">
        <v>138</v>
      </c>
      <c r="B50" s="99">
        <v>9.4358704969913241</v>
      </c>
      <c r="C50" s="99">
        <v>8.7010231523625166</v>
      </c>
      <c r="D50" s="99">
        <v>9.3912241656036581</v>
      </c>
      <c r="E50" s="99">
        <v>10.187093563037166</v>
      </c>
      <c r="F50" s="99">
        <v>10.176178053130192</v>
      </c>
      <c r="G50" s="99">
        <v>10.434830124010768</v>
      </c>
      <c r="H50" s="99">
        <v>11.706240947748954</v>
      </c>
      <c r="I50" s="99">
        <v>12.401921263612628</v>
      </c>
      <c r="J50" s="99">
        <v>11.812355807386187</v>
      </c>
      <c r="K50" s="99">
        <v>11.681163378380161</v>
      </c>
      <c r="L50" s="99">
        <v>11.368195278470777</v>
      </c>
      <c r="M50" s="99">
        <v>10.706144166421971</v>
      </c>
      <c r="N50" s="99">
        <v>9.9091347892172834</v>
      </c>
      <c r="O50" s="99">
        <v>10.516504243165807</v>
      </c>
      <c r="P50" s="99">
        <v>11.302185889272197</v>
      </c>
      <c r="Q50" s="99">
        <v>10.23325462920012</v>
      </c>
      <c r="R50" s="99">
        <v>9.7053869578620411</v>
      </c>
      <c r="S50" s="99">
        <v>9.4767812419414366</v>
      </c>
      <c r="T50" s="99">
        <v>8.2792273992098266</v>
      </c>
      <c r="U50" s="99">
        <v>10.477035843002536</v>
      </c>
      <c r="V50" s="99">
        <v>9.9506834242108013</v>
      </c>
      <c r="W50" s="99">
        <v>8.1542558161971002</v>
      </c>
      <c r="DA50" s="63" t="s">
        <v>3128</v>
      </c>
    </row>
    <row r="51" spans="1:105" ht="12" customHeight="1" x14ac:dyDescent="0.25">
      <c r="A51" s="97" t="s">
        <v>137</v>
      </c>
      <c r="B51" s="99">
        <v>1.3454927864990649</v>
      </c>
      <c r="C51" s="99">
        <v>1.1093528645688275</v>
      </c>
      <c r="D51" s="99">
        <v>2.22457963568865</v>
      </c>
      <c r="E51" s="99">
        <v>3.0107413784759181</v>
      </c>
      <c r="F51" s="99">
        <v>2.730946643108533</v>
      </c>
      <c r="G51" s="99">
        <v>3.2919877986315691</v>
      </c>
      <c r="H51" s="99">
        <v>3.0961763341422373</v>
      </c>
      <c r="I51" s="99">
        <v>2.6497539636677909</v>
      </c>
      <c r="J51" s="99">
        <v>2.4126212309585928</v>
      </c>
      <c r="K51" s="99">
        <v>2.3848340880434931</v>
      </c>
      <c r="L51" s="99">
        <v>2.0449167996814328</v>
      </c>
      <c r="M51" s="99">
        <v>1.8859700748136459</v>
      </c>
      <c r="N51" s="99">
        <v>1.207769449958521</v>
      </c>
      <c r="O51" s="99">
        <v>0.88050755183887663</v>
      </c>
      <c r="P51" s="99">
        <v>0.10593094408841841</v>
      </c>
      <c r="Q51" s="99">
        <v>1.7923578687623511</v>
      </c>
      <c r="R51" s="99">
        <v>2.2722488703668988</v>
      </c>
      <c r="S51" s="99">
        <v>3.0542276357205527</v>
      </c>
      <c r="T51" s="99">
        <v>1.8411294511688472</v>
      </c>
      <c r="U51" s="99">
        <v>1.348329699417679</v>
      </c>
      <c r="V51" s="99">
        <v>1.5556855705594856</v>
      </c>
      <c r="W51" s="99">
        <v>0.94436968755642847</v>
      </c>
      <c r="DA51" s="63" t="s">
        <v>3129</v>
      </c>
    </row>
    <row r="52" spans="1:105" ht="12" customHeight="1" x14ac:dyDescent="0.25">
      <c r="A52" s="100" t="s">
        <v>216</v>
      </c>
      <c r="B52" s="102">
        <v>1.3454927864990649</v>
      </c>
      <c r="C52" s="102">
        <v>1.1093528645688275</v>
      </c>
      <c r="D52" s="102">
        <v>2.22457963568865</v>
      </c>
      <c r="E52" s="102">
        <v>3.0107413784759181</v>
      </c>
      <c r="F52" s="102">
        <v>2.730946643108533</v>
      </c>
      <c r="G52" s="102">
        <v>3.2919877986315691</v>
      </c>
      <c r="H52" s="102">
        <v>3.0961763341422373</v>
      </c>
      <c r="I52" s="102">
        <v>2.6497539636677909</v>
      </c>
      <c r="J52" s="102">
        <v>2.4126212309585928</v>
      </c>
      <c r="K52" s="102">
        <v>2.3848340880434931</v>
      </c>
      <c r="L52" s="102">
        <v>2.0449167996814328</v>
      </c>
      <c r="M52" s="102">
        <v>1.8859700748136459</v>
      </c>
      <c r="N52" s="102">
        <v>1.207769449958521</v>
      </c>
      <c r="O52" s="102">
        <v>0.88050755183887663</v>
      </c>
      <c r="P52" s="102">
        <v>0.10593094408841841</v>
      </c>
      <c r="Q52" s="102">
        <v>1.7923578687623511</v>
      </c>
      <c r="R52" s="102">
        <v>2.2722488703668988</v>
      </c>
      <c r="S52" s="102">
        <v>3.0542276357205527</v>
      </c>
      <c r="T52" s="102">
        <v>1.8411294511688472</v>
      </c>
      <c r="U52" s="102">
        <v>1.348329699417679</v>
      </c>
      <c r="V52" s="102">
        <v>1.5556855705594856</v>
      </c>
      <c r="W52" s="102">
        <v>0.94436968755642847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1.48960056244433</v>
      </c>
      <c r="C58" s="123">
        <v>1.4551618372165431</v>
      </c>
      <c r="D58" s="123">
        <v>1.4179553218751426</v>
      </c>
      <c r="E58" s="123">
        <v>1.4427166318501123</v>
      </c>
      <c r="F58" s="123">
        <v>1.4302752049898502</v>
      </c>
      <c r="G58" s="123">
        <v>1.344198988871619</v>
      </c>
      <c r="H58" s="123">
        <v>1.2054498323293514</v>
      </c>
      <c r="I58" s="123">
        <v>1.2235511514034751</v>
      </c>
      <c r="J58" s="123">
        <v>1.1197523218807852</v>
      </c>
      <c r="K58" s="123">
        <v>1.0894890263379537</v>
      </c>
      <c r="L58" s="123">
        <v>1.0560915582387693</v>
      </c>
      <c r="M58" s="123">
        <v>1.0791925349700164</v>
      </c>
      <c r="N58" s="123">
        <v>1.0308665924736542</v>
      </c>
      <c r="O58" s="123">
        <v>1.0028270217904498</v>
      </c>
      <c r="P58" s="123">
        <v>0.97166634157849319</v>
      </c>
      <c r="Q58" s="123">
        <v>0.98704848952461466</v>
      </c>
      <c r="R58" s="123">
        <v>0.97249821117363433</v>
      </c>
      <c r="S58" s="123">
        <v>0.96909045127704785</v>
      </c>
      <c r="T58" s="123">
        <v>0.95509718165928204</v>
      </c>
      <c r="U58" s="123">
        <v>1.019436978796451</v>
      </c>
      <c r="V58" s="123">
        <v>0.92894898881747157</v>
      </c>
      <c r="W58" s="123">
        <v>0.94541292852885384</v>
      </c>
      <c r="DA58" s="130" t="s">
        <v>3136</v>
      </c>
    </row>
    <row r="59" spans="1:105" ht="12" customHeight="1" x14ac:dyDescent="0.25">
      <c r="A59" s="97" t="s">
        <v>50</v>
      </c>
      <c r="B59" s="99">
        <v>2.083234394454641</v>
      </c>
      <c r="C59" s="99">
        <v>2.1158137467201819</v>
      </c>
      <c r="D59" s="99">
        <v>2.1197575729076639</v>
      </c>
      <c r="E59" s="99">
        <v>2.2015985813885259</v>
      </c>
      <c r="F59" s="99">
        <v>2.2432902834001212</v>
      </c>
      <c r="G59" s="99">
        <v>2.146483517810283</v>
      </c>
      <c r="H59" s="99">
        <v>1.9214878151659989</v>
      </c>
      <c r="I59" s="99">
        <v>1.9339156916722258</v>
      </c>
      <c r="J59" s="99">
        <v>1.7389514272206372</v>
      </c>
      <c r="K59" s="99">
        <v>1.7057504019994658</v>
      </c>
      <c r="L59" s="99">
        <v>1.6557877422081646</v>
      </c>
      <c r="M59" s="99">
        <v>1.6894632321083238</v>
      </c>
      <c r="N59" s="99">
        <v>1.5966043853433898</v>
      </c>
      <c r="O59" s="99">
        <v>1.5974348862750074</v>
      </c>
      <c r="P59" s="99">
        <v>1.6160254470253246</v>
      </c>
      <c r="Q59" s="99">
        <v>1.6801160110040154</v>
      </c>
      <c r="R59" s="99">
        <v>1.6885832403854104</v>
      </c>
      <c r="S59" s="99">
        <v>1.7078987447720468</v>
      </c>
      <c r="T59" s="99">
        <v>1.732281953263223</v>
      </c>
      <c r="U59" s="99">
        <v>1.8761567511572828</v>
      </c>
      <c r="V59" s="99">
        <v>1.7687120112035757</v>
      </c>
      <c r="W59" s="99">
        <v>1.8836720587079221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3140</v>
      </c>
    </row>
    <row r="64" spans="1:105" ht="12" customHeight="1" x14ac:dyDescent="0.25">
      <c r="A64" s="97" t="s">
        <v>217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3145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3154</v>
      </c>
    </row>
    <row r="78" spans="1:105" ht="12" customHeight="1" x14ac:dyDescent="0.25">
      <c r="A78" s="97" t="s">
        <v>192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2.0340264708366051</v>
      </c>
      <c r="C81" s="118">
        <f t="shared" si="28"/>
        <v>1.9553659911224968</v>
      </c>
      <c r="D81" s="118">
        <f t="shared" si="28"/>
        <v>1.8867673997607006</v>
      </c>
      <c r="E81" s="118">
        <f t="shared" si="28"/>
        <v>1.8851299627576399</v>
      </c>
      <c r="F81" s="118">
        <f t="shared" si="28"/>
        <v>1.8167422498545065</v>
      </c>
      <c r="G81" s="118">
        <f t="shared" si="28"/>
        <v>1.748020263573022</v>
      </c>
      <c r="H81" s="118">
        <f t="shared" si="28"/>
        <v>1.6891999072916588</v>
      </c>
      <c r="I81" s="118">
        <f t="shared" si="28"/>
        <v>1.6700904566246471</v>
      </c>
      <c r="J81" s="118">
        <f t="shared" si="28"/>
        <v>1.5282996835782434</v>
      </c>
      <c r="K81" s="118">
        <f t="shared" si="28"/>
        <v>1.4644607518168284</v>
      </c>
      <c r="L81" s="118">
        <f t="shared" si="28"/>
        <v>1.4148210157211332</v>
      </c>
      <c r="M81" s="118">
        <f t="shared" si="28"/>
        <v>1.4142677774676999</v>
      </c>
      <c r="N81" s="118">
        <f t="shared" si="28"/>
        <v>1.3427099045511506</v>
      </c>
      <c r="O81" s="118">
        <f t="shared" si="28"/>
        <v>1.2773909409557502</v>
      </c>
      <c r="P81" s="118">
        <f t="shared" si="28"/>
        <v>1.2066841395271926</v>
      </c>
      <c r="Q81" s="118">
        <f t="shared" si="28"/>
        <v>1.2346169026657121</v>
      </c>
      <c r="R81" s="118">
        <f t="shared" ref="R81:V81" si="29">R82+R85+R87+R100</f>
        <v>1.2128015054623948</v>
      </c>
      <c r="S81" s="118">
        <f t="shared" si="29"/>
        <v>1.1986545464645761</v>
      </c>
      <c r="T81" s="118">
        <f t="shared" si="29"/>
        <v>1.1705553994817612</v>
      </c>
      <c r="U81" s="118">
        <f t="shared" si="29"/>
        <v>1.2296105858225375</v>
      </c>
      <c r="V81" s="118">
        <f t="shared" si="29"/>
        <v>1.1372572065002162</v>
      </c>
      <c r="W81" s="118">
        <f t="shared" ref="W81" si="30">W82+W85+W87+W100</f>
        <v>1.1928880873630561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0.54446233678997835</v>
      </c>
      <c r="C87" s="123">
        <v>0.51027084042628079</v>
      </c>
      <c r="D87" s="123">
        <v>0.49044277826642452</v>
      </c>
      <c r="E87" s="123">
        <v>0.46628306166358169</v>
      </c>
      <c r="F87" s="123">
        <v>0.41557205891085008</v>
      </c>
      <c r="G87" s="123">
        <v>0.41759201345700514</v>
      </c>
      <c r="H87" s="123">
        <v>0.46939832268609677</v>
      </c>
      <c r="I87" s="123">
        <v>0.41434312777655713</v>
      </c>
      <c r="J87" s="123">
        <v>0.38354218791466932</v>
      </c>
      <c r="K87" s="123">
        <v>0.36830929137492158</v>
      </c>
      <c r="L87" s="123">
        <v>0.35327081866516852</v>
      </c>
      <c r="M87" s="123">
        <v>0.33103792607905119</v>
      </c>
      <c r="N87" s="123">
        <v>0.30794522805454827</v>
      </c>
      <c r="O87" s="123">
        <v>0.28028704749173489</v>
      </c>
      <c r="P87" s="123">
        <v>0.25578986964563227</v>
      </c>
      <c r="Q87" s="123">
        <v>0.27927753868807775</v>
      </c>
      <c r="R87" s="123">
        <v>0.2698585234426798</v>
      </c>
      <c r="S87" s="123">
        <v>0.25670501793190215</v>
      </c>
      <c r="T87" s="123">
        <v>0.2354497424518846</v>
      </c>
      <c r="U87" s="123">
        <v>0.21859754353487704</v>
      </c>
      <c r="V87" s="123">
        <v>0.20218024442384921</v>
      </c>
      <c r="W87" s="123">
        <v>0.23817275102093002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7.836424175881529</v>
      </c>
      <c r="C92" s="102">
        <v>7.6050913037560015</v>
      </c>
      <c r="D92" s="102">
        <v>8.0688336625210173</v>
      </c>
      <c r="E92" s="102">
        <v>8.4550943650210471</v>
      </c>
      <c r="F92" s="102">
        <v>8.5802429857030855</v>
      </c>
      <c r="G92" s="102">
        <v>9.2603307957665404</v>
      </c>
      <c r="H92" s="102">
        <v>9.2687117246281172</v>
      </c>
      <c r="I92" s="102">
        <v>9.5213836801741678</v>
      </c>
      <c r="J92" s="102">
        <v>9.742079708532728</v>
      </c>
      <c r="K92" s="102">
        <v>9.6904735502109656</v>
      </c>
      <c r="L92" s="102">
        <v>9.3866209122983175</v>
      </c>
      <c r="M92" s="102">
        <v>8.9377061287721027</v>
      </c>
      <c r="N92" s="102">
        <v>8.2572616248666453</v>
      </c>
      <c r="O92" s="102">
        <v>8.5627850584582408</v>
      </c>
      <c r="P92" s="102">
        <v>9.895574060900012</v>
      </c>
      <c r="Q92" s="102">
        <v>7.8097830626497249</v>
      </c>
      <c r="R92" s="102">
        <v>7.5250634867758421</v>
      </c>
      <c r="S92" s="102">
        <v>7.3692169680896766</v>
      </c>
      <c r="T92" s="102">
        <v>7.1061057016757969</v>
      </c>
      <c r="U92" s="102">
        <v>6.7068655276476408</v>
      </c>
      <c r="V92" s="102">
        <v>6.1579995894181208</v>
      </c>
      <c r="W92" s="102">
        <v>7.6592264030177892</v>
      </c>
      <c r="DA92" s="131" t="s">
        <v>3168</v>
      </c>
    </row>
    <row r="93" spans="1:105" ht="12" customHeight="1" x14ac:dyDescent="0.25">
      <c r="A93" s="107" t="s">
        <v>123</v>
      </c>
      <c r="B93" s="105">
        <v>1.0825595975474271</v>
      </c>
      <c r="C93" s="105">
        <v>1.019378529265909</v>
      </c>
      <c r="D93" s="105">
        <v>1.9090046303498569</v>
      </c>
      <c r="E93" s="105">
        <v>2.4414850162334738</v>
      </c>
      <c r="F93" s="105">
        <v>2.1794614748191861</v>
      </c>
      <c r="G93" s="105">
        <v>2.7250781338169636</v>
      </c>
      <c r="H93" s="105">
        <v>2.3542488385079263</v>
      </c>
      <c r="I93" s="105">
        <v>1.9142157307054701</v>
      </c>
      <c r="J93" s="105">
        <v>1.9743132097809275</v>
      </c>
      <c r="K93" s="105">
        <v>1.9580972390444362</v>
      </c>
      <c r="L93" s="105">
        <v>1.6547793524410008</v>
      </c>
      <c r="M93" s="105">
        <v>1.5698096668857775</v>
      </c>
      <c r="N93" s="105">
        <v>0.96311692973432839</v>
      </c>
      <c r="O93" s="105">
        <v>0.62348296618480159</v>
      </c>
      <c r="P93" s="105">
        <v>0.87045388032873439</v>
      </c>
      <c r="Q93" s="105">
        <v>1.6891736844124923</v>
      </c>
      <c r="R93" s="105">
        <v>2.0410489635787332</v>
      </c>
      <c r="S93" s="105">
        <v>2.5591937065394532</v>
      </c>
      <c r="T93" s="105">
        <v>1.6073375215956609</v>
      </c>
      <c r="U93" s="105">
        <v>0.50526894800847688</v>
      </c>
      <c r="V93" s="105">
        <v>0.37279790957608899</v>
      </c>
      <c r="W93" s="105">
        <v>1.2634980664998798</v>
      </c>
      <c r="DA93" s="132" t="s">
        <v>3169</v>
      </c>
    </row>
    <row r="94" spans="1:105" ht="12" customHeight="1" x14ac:dyDescent="0.25">
      <c r="A94" s="108" t="s">
        <v>50</v>
      </c>
      <c r="B94" s="99">
        <v>1.0825595975474271</v>
      </c>
      <c r="C94" s="99">
        <v>1.019378529265909</v>
      </c>
      <c r="D94" s="99">
        <v>1.9090046303498569</v>
      </c>
      <c r="E94" s="99">
        <v>2.4414850162334738</v>
      </c>
      <c r="F94" s="99">
        <v>2.1794614748191861</v>
      </c>
      <c r="G94" s="99">
        <v>2.7250781338169636</v>
      </c>
      <c r="H94" s="99">
        <v>2.3542488385079263</v>
      </c>
      <c r="I94" s="99">
        <v>1.9142157307054701</v>
      </c>
      <c r="J94" s="99">
        <v>1.9743132097809275</v>
      </c>
      <c r="K94" s="99">
        <v>1.9580972390444362</v>
      </c>
      <c r="L94" s="99">
        <v>1.6547793524410008</v>
      </c>
      <c r="M94" s="99">
        <v>1.5698096668857775</v>
      </c>
      <c r="N94" s="99">
        <v>0.96311692973432839</v>
      </c>
      <c r="O94" s="99">
        <v>0.62348296618480159</v>
      </c>
      <c r="P94" s="99">
        <v>0.87045388032873439</v>
      </c>
      <c r="Q94" s="99">
        <v>1.6891736844124923</v>
      </c>
      <c r="R94" s="99">
        <v>2.0410489635787332</v>
      </c>
      <c r="S94" s="99">
        <v>2.5591937065394532</v>
      </c>
      <c r="T94" s="99">
        <v>1.6073375215956609</v>
      </c>
      <c r="U94" s="99">
        <v>0.50526894800847688</v>
      </c>
      <c r="V94" s="99">
        <v>0.37279790957608899</v>
      </c>
      <c r="W94" s="99">
        <v>1.2634980664998798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1.489564134046627</v>
      </c>
      <c r="C100" s="123">
        <v>1.445095150696216</v>
      </c>
      <c r="D100" s="123">
        <v>1.3963246214942762</v>
      </c>
      <c r="E100" s="123">
        <v>1.4188469010940583</v>
      </c>
      <c r="F100" s="123">
        <v>1.4011701909436565</v>
      </c>
      <c r="G100" s="123">
        <v>1.330428250116017</v>
      </c>
      <c r="H100" s="123">
        <v>1.2198015846055621</v>
      </c>
      <c r="I100" s="123">
        <v>1.2557473288480898</v>
      </c>
      <c r="J100" s="123">
        <v>1.144757495663574</v>
      </c>
      <c r="K100" s="123">
        <v>1.0961514604419069</v>
      </c>
      <c r="L100" s="123">
        <v>1.0615501970559647</v>
      </c>
      <c r="M100" s="123">
        <v>1.0832298513886487</v>
      </c>
      <c r="N100" s="123">
        <v>1.0347646764966023</v>
      </c>
      <c r="O100" s="123">
        <v>0.9971038934640154</v>
      </c>
      <c r="P100" s="123">
        <v>0.95089426988156034</v>
      </c>
      <c r="Q100" s="123">
        <v>0.95533936397763441</v>
      </c>
      <c r="R100" s="123">
        <v>0.94294298201971516</v>
      </c>
      <c r="S100" s="123">
        <v>0.94194952853267411</v>
      </c>
      <c r="T100" s="123">
        <v>0.93510565702987658</v>
      </c>
      <c r="U100" s="123">
        <v>1.0110130422876604</v>
      </c>
      <c r="V100" s="123">
        <v>0.93507696207636704</v>
      </c>
      <c r="W100" s="123">
        <v>0.95471533634212602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2.083234394454641</v>
      </c>
      <c r="C102" s="99">
        <v>2.1152124597546607</v>
      </c>
      <c r="D102" s="99">
        <v>2.1177247352206265</v>
      </c>
      <c r="E102" s="99">
        <v>2.1981493210739851</v>
      </c>
      <c r="F102" s="99">
        <v>2.2382991939118155</v>
      </c>
      <c r="G102" s="99">
        <v>2.1415120908898988</v>
      </c>
      <c r="H102" s="99">
        <v>1.9184657460373729</v>
      </c>
      <c r="I102" s="99">
        <v>1.930945181282238</v>
      </c>
      <c r="J102" s="99">
        <v>1.7361457151315611</v>
      </c>
      <c r="K102" s="99">
        <v>1.70358557299726</v>
      </c>
      <c r="L102" s="99">
        <v>1.6548148506280085</v>
      </c>
      <c r="M102" s="99">
        <v>1.6891221494241575</v>
      </c>
      <c r="N102" s="99">
        <v>1.5966425131128474</v>
      </c>
      <c r="O102" s="99">
        <v>1.5976409553879833</v>
      </c>
      <c r="P102" s="99">
        <v>1.6161030009868187</v>
      </c>
      <c r="Q102" s="99">
        <v>1.6799335370517834</v>
      </c>
      <c r="R102" s="99">
        <v>1.6876259684066668</v>
      </c>
      <c r="S102" s="99">
        <v>1.7057505856726807</v>
      </c>
      <c r="T102" s="99">
        <v>1.729665632562611</v>
      </c>
      <c r="U102" s="99">
        <v>1.8756957276299013</v>
      </c>
      <c r="V102" s="99">
        <v>1.7714868949151994</v>
      </c>
      <c r="W102" s="99">
        <v>1.8881100347492004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2.0382026393331794</v>
      </c>
      <c r="C143" s="118">
        <f t="shared" si="49"/>
        <v>1.9585035547486864</v>
      </c>
      <c r="D143" s="118">
        <f t="shared" si="49"/>
        <v>1.833633779243349</v>
      </c>
      <c r="E143" s="118">
        <f t="shared" si="49"/>
        <v>1.8233159486330763</v>
      </c>
      <c r="F143" s="118">
        <f t="shared" si="49"/>
        <v>1.7744966052278255</v>
      </c>
      <c r="G143" s="118">
        <f t="shared" si="49"/>
        <v>1.7134027310340851</v>
      </c>
      <c r="H143" s="118">
        <f t="shared" si="49"/>
        <v>1.6941218053042031</v>
      </c>
      <c r="I143" s="118">
        <f t="shared" si="49"/>
        <v>1.6676547815866574</v>
      </c>
      <c r="J143" s="118">
        <f t="shared" si="49"/>
        <v>1.5128968672730259</v>
      </c>
      <c r="K143" s="118">
        <f t="shared" si="49"/>
        <v>1.4035313910734986</v>
      </c>
      <c r="L143" s="118">
        <f t="shared" si="49"/>
        <v>1.3487638303640712</v>
      </c>
      <c r="M143" s="118">
        <f t="shared" si="49"/>
        <v>1.3676490717979173</v>
      </c>
      <c r="N143" s="118">
        <f t="shared" si="49"/>
        <v>1.3229817501843988</v>
      </c>
      <c r="O143" s="118">
        <f t="shared" si="49"/>
        <v>1.2752274249508968</v>
      </c>
      <c r="P143" s="118">
        <f t="shared" si="49"/>
        <v>1.2562600531053061</v>
      </c>
      <c r="Q143" s="118">
        <f t="shared" si="49"/>
        <v>1.2719448011115959</v>
      </c>
      <c r="R143" s="118">
        <f t="shared" ref="R143:V143" si="50">R144+R146+R148+R157</f>
        <v>1.2428376791206186</v>
      </c>
      <c r="S143" s="118">
        <f t="shared" si="50"/>
        <v>1.1869489240677196</v>
      </c>
      <c r="T143" s="118">
        <f t="shared" si="50"/>
        <v>1.0994266524455616</v>
      </c>
      <c r="U143" s="118">
        <f t="shared" si="50"/>
        <v>1.1855733869390415</v>
      </c>
      <c r="V143" s="118">
        <f t="shared" si="50"/>
        <v>1.1023171687804276</v>
      </c>
      <c r="W143" s="118">
        <f t="shared" ref="W143" si="51">W144+W146+W148+W157</f>
        <v>1.1787665266213772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0.54605897271687898</v>
      </c>
      <c r="C148" s="123">
        <v>0.52668195484925473</v>
      </c>
      <c r="D148" s="123">
        <v>0.4717132306308145</v>
      </c>
      <c r="E148" s="123">
        <v>0.43496762494789326</v>
      </c>
      <c r="F148" s="123">
        <v>0.39051226454894583</v>
      </c>
      <c r="G148" s="123">
        <v>0.39097932553056713</v>
      </c>
      <c r="H148" s="123">
        <v>0.47077564613924183</v>
      </c>
      <c r="I148" s="123">
        <v>0.40543589368051569</v>
      </c>
      <c r="J148" s="123">
        <v>0.36335195626418726</v>
      </c>
      <c r="K148" s="123">
        <v>0.3292155709603472</v>
      </c>
      <c r="L148" s="123">
        <v>0.31668805828846536</v>
      </c>
      <c r="M148" s="123">
        <v>0.30731013919586853</v>
      </c>
      <c r="N148" s="123">
        <v>0.29854112632146118</v>
      </c>
      <c r="O148" s="123">
        <v>0.28075994651255792</v>
      </c>
      <c r="P148" s="123">
        <v>0.28785626900394268</v>
      </c>
      <c r="Q148" s="123">
        <v>0.28343075094173892</v>
      </c>
      <c r="R148" s="123">
        <v>0.27091867719631796</v>
      </c>
      <c r="S148" s="123">
        <v>0.23728957859413788</v>
      </c>
      <c r="T148" s="123">
        <v>0.19742193357485777</v>
      </c>
      <c r="U148" s="123">
        <v>0.19388635410461233</v>
      </c>
      <c r="V148" s="123">
        <v>0.17958124783174914</v>
      </c>
      <c r="W148" s="123">
        <v>0.21767305248851349</v>
      </c>
      <c r="DA148" s="130" t="s">
        <v>3221</v>
      </c>
    </row>
    <row r="149" spans="1:105" ht="12" customHeight="1" x14ac:dyDescent="0.25">
      <c r="A149" s="97" t="s">
        <v>124</v>
      </c>
      <c r="B149" s="99">
        <v>7.836424175881529</v>
      </c>
      <c r="C149" s="99">
        <v>7.5900902302857318</v>
      </c>
      <c r="D149" s="99">
        <v>8.0369092021416613</v>
      </c>
      <c r="E149" s="99">
        <v>8.4201169382130558</v>
      </c>
      <c r="F149" s="99">
        <v>8.5633760868947402</v>
      </c>
      <c r="G149" s="99">
        <v>9.2382829203936865</v>
      </c>
      <c r="H149" s="99">
        <v>9.257013646693478</v>
      </c>
      <c r="I149" s="99">
        <v>9.5131510487302595</v>
      </c>
      <c r="J149" s="99">
        <v>9.7209785382532878</v>
      </c>
      <c r="K149" s="99">
        <v>9.6320625245016878</v>
      </c>
      <c r="L149" s="99">
        <v>9.2540533388461323</v>
      </c>
      <c r="M149" s="99">
        <v>8.7723367892870776</v>
      </c>
      <c r="N149" s="99">
        <v>8.0748555960723447</v>
      </c>
      <c r="O149" s="99">
        <v>8.4170526644425188</v>
      </c>
      <c r="P149" s="99">
        <v>9.7928006575182138</v>
      </c>
      <c r="Q149" s="99">
        <v>8.1272463230221312</v>
      </c>
      <c r="R149" s="99">
        <v>7.747478730511844</v>
      </c>
      <c r="S149" s="99">
        <v>7.2681175187304312</v>
      </c>
      <c r="T149" s="99">
        <v>6.7254153473336657</v>
      </c>
      <c r="U149" s="99">
        <v>6.3432894869032665</v>
      </c>
      <c r="V149" s="99">
        <v>5.8843979418622281</v>
      </c>
      <c r="W149" s="99">
        <v>7.3959549319190874</v>
      </c>
      <c r="DA149" s="63" t="s">
        <v>3222</v>
      </c>
    </row>
    <row r="150" spans="1:105" ht="12" customHeight="1" x14ac:dyDescent="0.25">
      <c r="A150" s="97" t="s">
        <v>123</v>
      </c>
      <c r="B150" s="99">
        <v>1.0825595975474269</v>
      </c>
      <c r="C150" s="99">
        <v>1.0295585306261559</v>
      </c>
      <c r="D150" s="99">
        <v>1.9317433991265189</v>
      </c>
      <c r="E150" s="99">
        <v>2.4754807049382044</v>
      </c>
      <c r="F150" s="99">
        <v>0</v>
      </c>
      <c r="G150" s="99">
        <v>0</v>
      </c>
      <c r="H150" s="99">
        <v>2.3242115050662147</v>
      </c>
      <c r="I150" s="99">
        <v>1.9062964035783243</v>
      </c>
      <c r="J150" s="99">
        <v>1.965753281077999</v>
      </c>
      <c r="K150" s="99">
        <v>1.9476726581011743</v>
      </c>
      <c r="L150" s="99">
        <v>1.6357008333868004</v>
      </c>
      <c r="M150" s="99">
        <v>1.5464472351545597</v>
      </c>
      <c r="N150" s="99">
        <v>0.94336346045117636</v>
      </c>
      <c r="O150" s="99">
        <v>0.62053514128799581</v>
      </c>
      <c r="P150" s="99">
        <v>0.87347828645534431</v>
      </c>
      <c r="Q150" s="99">
        <v>1.701190685478152</v>
      </c>
      <c r="R150" s="99">
        <v>2.0534800672547608</v>
      </c>
      <c r="S150" s="99">
        <v>2.5777474253530763</v>
      </c>
      <c r="T150" s="99">
        <v>1.6125877738207941</v>
      </c>
      <c r="U150" s="99">
        <v>0.49104232530632946</v>
      </c>
      <c r="V150" s="99">
        <v>0.33854089126219677</v>
      </c>
      <c r="W150" s="99">
        <v>1.2262734365786738</v>
      </c>
      <c r="DA150" s="63" t="s">
        <v>3223</v>
      </c>
    </row>
    <row r="151" spans="1:105" ht="12" customHeight="1" x14ac:dyDescent="0.25">
      <c r="A151" s="100" t="s">
        <v>50</v>
      </c>
      <c r="B151" s="102">
        <v>1.0825595975474269</v>
      </c>
      <c r="C151" s="102">
        <v>1.0295585306261559</v>
      </c>
      <c r="D151" s="102">
        <v>1.9317433991265189</v>
      </c>
      <c r="E151" s="102">
        <v>2.4754807049382044</v>
      </c>
      <c r="F151" s="102">
        <v>0</v>
      </c>
      <c r="G151" s="102">
        <v>0</v>
      </c>
      <c r="H151" s="102">
        <v>2.3242115050662147</v>
      </c>
      <c r="I151" s="102">
        <v>1.9062964035783243</v>
      </c>
      <c r="J151" s="102">
        <v>1.965753281077999</v>
      </c>
      <c r="K151" s="102">
        <v>1.9476726581011743</v>
      </c>
      <c r="L151" s="102">
        <v>1.6357008333868004</v>
      </c>
      <c r="M151" s="102">
        <v>1.5464472351545597</v>
      </c>
      <c r="N151" s="102">
        <v>0.94336346045117636</v>
      </c>
      <c r="O151" s="102">
        <v>0.62053514128799581</v>
      </c>
      <c r="P151" s="102">
        <v>0.87347828645534431</v>
      </c>
      <c r="Q151" s="102">
        <v>1.701190685478152</v>
      </c>
      <c r="R151" s="102">
        <v>2.0534800672547608</v>
      </c>
      <c r="S151" s="102">
        <v>2.5777474253530763</v>
      </c>
      <c r="T151" s="102">
        <v>1.6125877738207941</v>
      </c>
      <c r="U151" s="102">
        <v>0.49104232530632946</v>
      </c>
      <c r="V151" s="102">
        <v>0.33854089126219677</v>
      </c>
      <c r="W151" s="102">
        <v>1.2262734365786738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1.4921436666163004</v>
      </c>
      <c r="C157" s="123">
        <v>1.4318215998994317</v>
      </c>
      <c r="D157" s="123">
        <v>1.3619205486125345</v>
      </c>
      <c r="E157" s="123">
        <v>1.388348323685183</v>
      </c>
      <c r="F157" s="123">
        <v>1.3839843406788797</v>
      </c>
      <c r="G157" s="123">
        <v>1.322423405503518</v>
      </c>
      <c r="H157" s="123">
        <v>1.2233461591649613</v>
      </c>
      <c r="I157" s="123">
        <v>1.2622188879061418</v>
      </c>
      <c r="J157" s="123">
        <v>1.1495449110088387</v>
      </c>
      <c r="K157" s="123">
        <v>1.0743158201131513</v>
      </c>
      <c r="L157" s="123">
        <v>1.032075772075606</v>
      </c>
      <c r="M157" s="123">
        <v>1.0603389326020487</v>
      </c>
      <c r="N157" s="123">
        <v>1.0244406238629375</v>
      </c>
      <c r="O157" s="123">
        <v>0.99446747843833894</v>
      </c>
      <c r="P157" s="123">
        <v>0.9684037841013633</v>
      </c>
      <c r="Q157" s="123">
        <v>0.98851405016985705</v>
      </c>
      <c r="R157" s="123">
        <v>0.9719190019243007</v>
      </c>
      <c r="S157" s="123">
        <v>0.94965934547358166</v>
      </c>
      <c r="T157" s="123">
        <v>0.90200471887070377</v>
      </c>
      <c r="U157" s="123">
        <v>0.99168703283442916</v>
      </c>
      <c r="V157" s="123">
        <v>0.92273592094867851</v>
      </c>
      <c r="W157" s="123">
        <v>0.96109347413286372</v>
      </c>
      <c r="DA157" s="130" t="s">
        <v>3230</v>
      </c>
    </row>
    <row r="158" spans="1:105" ht="12" customHeight="1" x14ac:dyDescent="0.25">
      <c r="A158" s="97" t="s">
        <v>50</v>
      </c>
      <c r="B158" s="99">
        <v>2.0832343944546419</v>
      </c>
      <c r="C158" s="99">
        <v>2.1145883813329571</v>
      </c>
      <c r="D158" s="99">
        <v>2.1145608517931458</v>
      </c>
      <c r="E158" s="99">
        <v>2.1946251452042178</v>
      </c>
      <c r="F158" s="99">
        <v>2.2362273294127157</v>
      </c>
      <c r="G158" s="99">
        <v>2.1402038284763392</v>
      </c>
      <c r="H158" s="99">
        <v>1.9177199357318082</v>
      </c>
      <c r="I158" s="99">
        <v>1.9303910039193186</v>
      </c>
      <c r="J158" s="99">
        <v>1.7352886328961634</v>
      </c>
      <c r="K158" s="99">
        <v>1.7021366783943621</v>
      </c>
      <c r="L158" s="99">
        <v>1.65190736448637</v>
      </c>
      <c r="M158" s="99">
        <v>1.6861580039537356</v>
      </c>
      <c r="N158" s="99">
        <v>1.5943992419536286</v>
      </c>
      <c r="O158" s="99">
        <v>1.5961948592788842</v>
      </c>
      <c r="P158" s="99">
        <v>1.6152852341785815</v>
      </c>
      <c r="Q158" s="99">
        <v>1.6797282039783632</v>
      </c>
      <c r="R158" s="99">
        <v>1.6871947878718661</v>
      </c>
      <c r="S158" s="99">
        <v>1.7002670340034485</v>
      </c>
      <c r="T158" s="99">
        <v>1.7149980037053292</v>
      </c>
      <c r="U158" s="99">
        <v>1.8575874686137011</v>
      </c>
      <c r="V158" s="99">
        <v>1.7570240861981052</v>
      </c>
      <c r="W158" s="99">
        <v>1.8791646647893496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2.0389684940288864</v>
      </c>
      <c r="C161" s="118">
        <f t="shared" si="54"/>
        <v>1.9275745324170388</v>
      </c>
      <c r="D161" s="118">
        <f t="shared" si="54"/>
        <v>1.8288205640108097</v>
      </c>
      <c r="E161" s="118">
        <f t="shared" si="54"/>
        <v>1.8326272985070808</v>
      </c>
      <c r="F161" s="118">
        <f t="shared" si="54"/>
        <v>1.7941118624778707</v>
      </c>
      <c r="G161" s="118">
        <f t="shared" si="54"/>
        <v>1.7391515629070946</v>
      </c>
      <c r="H161" s="118">
        <f t="shared" si="54"/>
        <v>1.6560144768364888</v>
      </c>
      <c r="I161" s="118">
        <f t="shared" si="54"/>
        <v>1.6691175928419346</v>
      </c>
      <c r="J161" s="118">
        <f t="shared" si="54"/>
        <v>1.5546769797524962</v>
      </c>
      <c r="K161" s="118">
        <f t="shared" si="54"/>
        <v>1.5001713712068807</v>
      </c>
      <c r="L161" s="118">
        <f t="shared" si="54"/>
        <v>1.4541704875421639</v>
      </c>
      <c r="M161" s="118">
        <f t="shared" si="54"/>
        <v>1.4468513510092291</v>
      </c>
      <c r="N161" s="118">
        <f t="shared" si="54"/>
        <v>1.3625376610153783</v>
      </c>
      <c r="O161" s="118">
        <f t="shared" si="54"/>
        <v>1.2811307528999833</v>
      </c>
      <c r="P161" s="118">
        <f t="shared" si="54"/>
        <v>1.1833044209313106</v>
      </c>
      <c r="Q161" s="118">
        <f t="shared" si="54"/>
        <v>1.2153088226341553</v>
      </c>
      <c r="R161" s="118">
        <f t="shared" ref="R161:V161" si="55">R162+R164+R166+R175</f>
        <v>1.1996610329129587</v>
      </c>
      <c r="S161" s="118">
        <f t="shared" si="55"/>
        <v>1.189013671660204</v>
      </c>
      <c r="T161" s="118">
        <f t="shared" si="55"/>
        <v>1.1461621795064265</v>
      </c>
      <c r="U161" s="118">
        <f t="shared" si="55"/>
        <v>1.2165930244810912</v>
      </c>
      <c r="V161" s="118">
        <f t="shared" si="55"/>
        <v>1.1148569093562051</v>
      </c>
      <c r="W161" s="118">
        <f t="shared" ref="W161" si="56">W162+W164+W166+W175</f>
        <v>1.1745233922880043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0.54943927159684203</v>
      </c>
      <c r="C166" s="123">
        <v>0.50797526966722273</v>
      </c>
      <c r="D166" s="123">
        <v>0.46871691616532402</v>
      </c>
      <c r="E166" s="123">
        <v>0.44342575167648624</v>
      </c>
      <c r="F166" s="123">
        <v>0.4088792619881505</v>
      </c>
      <c r="G166" s="123">
        <v>0.41957397273897384</v>
      </c>
      <c r="H166" s="123">
        <v>0.45388850735614922</v>
      </c>
      <c r="I166" s="123">
        <v>0.44873852428787869</v>
      </c>
      <c r="J166" s="123">
        <v>0.4422835288584987</v>
      </c>
      <c r="K166" s="123">
        <v>0.42128648731080742</v>
      </c>
      <c r="L166" s="123">
        <v>0.40482719595182748</v>
      </c>
      <c r="M166" s="123">
        <v>0.37337763457780743</v>
      </c>
      <c r="N166" s="123">
        <v>0.33628862044238539</v>
      </c>
      <c r="O166" s="123">
        <v>0.29333297909565648</v>
      </c>
      <c r="P166" s="123">
        <v>0.24973392609598039</v>
      </c>
      <c r="Q166" s="123">
        <v>0.26504781104184738</v>
      </c>
      <c r="R166" s="123">
        <v>0.25752537857238628</v>
      </c>
      <c r="S166" s="123">
        <v>0.24739310929339267</v>
      </c>
      <c r="T166" s="123">
        <v>0.21938693411071672</v>
      </c>
      <c r="U166" s="123">
        <v>0.20731276809445351</v>
      </c>
      <c r="V166" s="123">
        <v>0.18966599579135612</v>
      </c>
      <c r="W166" s="123">
        <v>0.22724534425440651</v>
      </c>
      <c r="DA166" s="130" t="s">
        <v>3238</v>
      </c>
    </row>
    <row r="167" spans="1:105" ht="12" customHeight="1" x14ac:dyDescent="0.25">
      <c r="A167" s="97" t="s">
        <v>124</v>
      </c>
      <c r="B167" s="99">
        <v>7.836424175881529</v>
      </c>
      <c r="C167" s="99">
        <v>7.5864329045755969</v>
      </c>
      <c r="D167" s="99">
        <v>8.0332577894091806</v>
      </c>
      <c r="E167" s="99">
        <v>8.4166906506131625</v>
      </c>
      <c r="F167" s="99">
        <v>8.5578675010047256</v>
      </c>
      <c r="G167" s="99">
        <v>9.2655262723543093</v>
      </c>
      <c r="H167" s="99">
        <v>9.3025815024207006</v>
      </c>
      <c r="I167" s="99">
        <v>9.5865880316415275</v>
      </c>
      <c r="J167" s="99">
        <v>9.844340518919946</v>
      </c>
      <c r="K167" s="99">
        <v>9.7867724862665764</v>
      </c>
      <c r="L167" s="99">
        <v>9.4753085917035147</v>
      </c>
      <c r="M167" s="99">
        <v>8.997968035801442</v>
      </c>
      <c r="N167" s="99">
        <v>8.3131433478251449</v>
      </c>
      <c r="O167" s="99">
        <v>8.5840697585395507</v>
      </c>
      <c r="P167" s="99">
        <v>9.8998459269210546</v>
      </c>
      <c r="Q167" s="99">
        <v>7.9591559222323474</v>
      </c>
      <c r="R167" s="99">
        <v>7.656715314891537</v>
      </c>
      <c r="S167" s="99">
        <v>7.4465274521671914</v>
      </c>
      <c r="T167" s="99">
        <v>7.0803351847627329</v>
      </c>
      <c r="U167" s="99">
        <v>6.5357459788975412</v>
      </c>
      <c r="V167" s="99">
        <v>5.9614915170665217</v>
      </c>
      <c r="W167" s="99">
        <v>7.4427039046643477</v>
      </c>
      <c r="DA167" s="63" t="s">
        <v>3239</v>
      </c>
    </row>
    <row r="168" spans="1:105" ht="12" customHeight="1" x14ac:dyDescent="0.25">
      <c r="A168" s="97" t="s">
        <v>123</v>
      </c>
      <c r="B168" s="99">
        <v>1.0825595975474269</v>
      </c>
      <c r="C168" s="99">
        <v>1.0149645634071773</v>
      </c>
      <c r="D168" s="99">
        <v>1.9013184926105358</v>
      </c>
      <c r="E168" s="99">
        <v>2.4304936805842203</v>
      </c>
      <c r="F168" s="99">
        <v>2.1697865175481645</v>
      </c>
      <c r="G168" s="99">
        <v>2.7153345438146763</v>
      </c>
      <c r="H168" s="99">
        <v>2.367407332592196</v>
      </c>
      <c r="I168" s="99">
        <v>1.934697833930161</v>
      </c>
      <c r="J168" s="99">
        <v>1.9968512256771047</v>
      </c>
      <c r="K168" s="99">
        <v>1.9730627872166175</v>
      </c>
      <c r="L168" s="99">
        <v>1.6665515891054286</v>
      </c>
      <c r="M168" s="99">
        <v>1.5832305157432507</v>
      </c>
      <c r="N168" s="99">
        <v>0.97149778863510483</v>
      </c>
      <c r="O168" s="99">
        <v>0.62454129165310901</v>
      </c>
      <c r="P168" s="99">
        <v>0.86663611381103056</v>
      </c>
      <c r="Q168" s="99">
        <v>1.6833447981694805</v>
      </c>
      <c r="R168" s="99">
        <v>2.0354628244107258</v>
      </c>
      <c r="S168" s="99">
        <v>2.5511080941309157</v>
      </c>
      <c r="T168" s="99">
        <v>1.6023966366711453</v>
      </c>
      <c r="U168" s="99">
        <v>0.49909546006399369</v>
      </c>
      <c r="V168" s="99">
        <v>0.35515085141259722</v>
      </c>
      <c r="W168" s="99">
        <v>1.2526747501181041</v>
      </c>
      <c r="DA168" s="63" t="s">
        <v>3240</v>
      </c>
    </row>
    <row r="169" spans="1:105" ht="12" customHeight="1" x14ac:dyDescent="0.25">
      <c r="A169" s="100" t="s">
        <v>50</v>
      </c>
      <c r="B169" s="102">
        <v>1.0825595975474269</v>
      </c>
      <c r="C169" s="102">
        <v>1.0149645634071773</v>
      </c>
      <c r="D169" s="102">
        <v>1.9013184926105358</v>
      </c>
      <c r="E169" s="102">
        <v>2.4304936805842203</v>
      </c>
      <c r="F169" s="102">
        <v>2.1697865175481645</v>
      </c>
      <c r="G169" s="102">
        <v>2.7153345438146763</v>
      </c>
      <c r="H169" s="102">
        <v>2.367407332592196</v>
      </c>
      <c r="I169" s="102">
        <v>1.934697833930161</v>
      </c>
      <c r="J169" s="102">
        <v>1.9968512256771047</v>
      </c>
      <c r="K169" s="102">
        <v>1.9730627872166175</v>
      </c>
      <c r="L169" s="102">
        <v>1.6665515891054286</v>
      </c>
      <c r="M169" s="102">
        <v>1.5832305157432507</v>
      </c>
      <c r="N169" s="102">
        <v>0.97149778863510483</v>
      </c>
      <c r="O169" s="102">
        <v>0.62454129165310901</v>
      </c>
      <c r="P169" s="102">
        <v>0.86663611381103056</v>
      </c>
      <c r="Q169" s="102">
        <v>1.6833447981694805</v>
      </c>
      <c r="R169" s="102">
        <v>2.0354628244107258</v>
      </c>
      <c r="S169" s="102">
        <v>2.5511080941309157</v>
      </c>
      <c r="T169" s="102">
        <v>1.6023966366711453</v>
      </c>
      <c r="U169" s="102">
        <v>0.49909546006399369</v>
      </c>
      <c r="V169" s="102">
        <v>0.35515085141259722</v>
      </c>
      <c r="W169" s="102">
        <v>1.2526747501181041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1.4895292224320444</v>
      </c>
      <c r="C175" s="123">
        <v>1.4195992627498162</v>
      </c>
      <c r="D175" s="123">
        <v>1.3601036478454858</v>
      </c>
      <c r="E175" s="123">
        <v>1.3892015468305945</v>
      </c>
      <c r="F175" s="123">
        <v>1.3852326004897202</v>
      </c>
      <c r="G175" s="123">
        <v>1.3195775901681208</v>
      </c>
      <c r="H175" s="123">
        <v>1.2021259694803397</v>
      </c>
      <c r="I175" s="123">
        <v>1.2203790685540559</v>
      </c>
      <c r="J175" s="123">
        <v>1.1123934508939974</v>
      </c>
      <c r="K175" s="123">
        <v>1.0788848838960732</v>
      </c>
      <c r="L175" s="123">
        <v>1.0493432915903365</v>
      </c>
      <c r="M175" s="123">
        <v>1.0734737164314216</v>
      </c>
      <c r="N175" s="123">
        <v>1.0262490405729929</v>
      </c>
      <c r="O175" s="123">
        <v>0.98779777380432676</v>
      </c>
      <c r="P175" s="123">
        <v>0.93357049483533028</v>
      </c>
      <c r="Q175" s="123">
        <v>0.95026101159230802</v>
      </c>
      <c r="R175" s="123">
        <v>0.94213565434057234</v>
      </c>
      <c r="S175" s="123">
        <v>0.94162056236681124</v>
      </c>
      <c r="T175" s="123">
        <v>0.92677524539570988</v>
      </c>
      <c r="U175" s="123">
        <v>1.0092802563866377</v>
      </c>
      <c r="V175" s="123">
        <v>0.92519091356484906</v>
      </c>
      <c r="W175" s="123">
        <v>0.94727804803359772</v>
      </c>
      <c r="DA175" s="130" t="s">
        <v>3247</v>
      </c>
    </row>
    <row r="176" spans="1:105" ht="12" customHeight="1" x14ac:dyDescent="0.25">
      <c r="A176" s="97" t="s">
        <v>50</v>
      </c>
      <c r="B176" s="99">
        <v>2.0832343944546419</v>
      </c>
      <c r="C176" s="99">
        <v>2.113598766391485</v>
      </c>
      <c r="D176" s="99">
        <v>2.1143902100160603</v>
      </c>
      <c r="E176" s="99">
        <v>2.1950126967475145</v>
      </c>
      <c r="F176" s="99">
        <v>2.236849639640321</v>
      </c>
      <c r="G176" s="99">
        <v>2.1419440433326438</v>
      </c>
      <c r="H176" s="99">
        <v>1.9200348837424779</v>
      </c>
      <c r="I176" s="99">
        <v>1.9343031823343837</v>
      </c>
      <c r="J176" s="99">
        <v>1.7399644699953409</v>
      </c>
      <c r="K176" s="99">
        <v>1.7064345312180558</v>
      </c>
      <c r="L176" s="99">
        <v>1.656857828826847</v>
      </c>
      <c r="M176" s="99">
        <v>1.6899717547132627</v>
      </c>
      <c r="N176" s="99">
        <v>1.5968089570970165</v>
      </c>
      <c r="O176" s="99">
        <v>1.5972655504239928</v>
      </c>
      <c r="P176" s="99">
        <v>1.6155877241170071</v>
      </c>
      <c r="Q176" s="99">
        <v>1.6798162398470475</v>
      </c>
      <c r="R176" s="99">
        <v>1.6878144410602398</v>
      </c>
      <c r="S176" s="99">
        <v>1.7058367868461375</v>
      </c>
      <c r="T176" s="99">
        <v>1.7275519856552255</v>
      </c>
      <c r="U176" s="99">
        <v>1.866900498167217</v>
      </c>
      <c r="V176" s="99">
        <v>1.7598383747085511</v>
      </c>
      <c r="W176" s="99">
        <v>1.8774550094489229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2.0436400488446687</v>
      </c>
      <c r="D24" s="117">
        <f t="shared" si="7"/>
        <v>2.9824383034961124</v>
      </c>
      <c r="E24" s="117">
        <f t="shared" si="7"/>
        <v>2.9913943284901618</v>
      </c>
      <c r="F24" s="117">
        <f t="shared" si="7"/>
        <v>2.6400430044004053</v>
      </c>
      <c r="G24" s="117">
        <f t="shared" si="7"/>
        <v>1.5306903507316818</v>
      </c>
      <c r="H24" s="117">
        <f t="shared" si="7"/>
        <v>0</v>
      </c>
      <c r="I24" s="117">
        <f t="shared" si="7"/>
        <v>0</v>
      </c>
      <c r="J24" s="117">
        <f t="shared" si="7"/>
        <v>1.5286373717671244</v>
      </c>
      <c r="K24" s="117">
        <f t="shared" si="7"/>
        <v>2.1683977063416049</v>
      </c>
      <c r="L24" s="117">
        <f t="shared" si="7"/>
        <v>3.03028713975276</v>
      </c>
      <c r="M24" s="117">
        <f t="shared" si="7"/>
        <v>3.2259848864114078</v>
      </c>
      <c r="N24" s="117">
        <f t="shared" si="7"/>
        <v>2.6536832823929446</v>
      </c>
      <c r="O24" s="117">
        <f t="shared" si="7"/>
        <v>1.3535894758235778</v>
      </c>
      <c r="P24" s="117">
        <f t="shared" si="7"/>
        <v>0.64744864011353642</v>
      </c>
      <c r="Q24" s="117">
        <f t="shared" si="7"/>
        <v>8.5107233986545447E-2</v>
      </c>
      <c r="R24" s="117">
        <f t="shared" ref="R24:V24" si="8">R25+R28+R30+R39</f>
        <v>1.9806645120490035E-3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0.5864753257816272</v>
      </c>
      <c r="W24" s="117">
        <f t="shared" ref="W24" si="9">W25+W28+W30+W39</f>
        <v>1.3075712327166926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1.4350519396824541</v>
      </c>
      <c r="D25" s="122">
        <f t="shared" si="10"/>
        <v>1.9866164076792472</v>
      </c>
      <c r="E25" s="122">
        <f t="shared" si="10"/>
        <v>1.8507787509263802</v>
      </c>
      <c r="F25" s="122">
        <f t="shared" si="10"/>
        <v>1.5792980970258137</v>
      </c>
      <c r="G25" s="122">
        <f t="shared" si="10"/>
        <v>0.8674105814651033</v>
      </c>
      <c r="H25" s="122">
        <f t="shared" si="10"/>
        <v>0</v>
      </c>
      <c r="I25" s="122">
        <f t="shared" si="10"/>
        <v>0</v>
      </c>
      <c r="J25" s="122">
        <f t="shared" si="10"/>
        <v>0.72487002115834698</v>
      </c>
      <c r="K25" s="122">
        <f t="shared" si="10"/>
        <v>1.1074582865960521</v>
      </c>
      <c r="L25" s="122">
        <f t="shared" si="10"/>
        <v>1.400066742609603</v>
      </c>
      <c r="M25" s="122">
        <f t="shared" si="10"/>
        <v>1.6133762987800533</v>
      </c>
      <c r="N25" s="122">
        <f t="shared" si="10"/>
        <v>1.3132823468868617</v>
      </c>
      <c r="O25" s="122">
        <f t="shared" si="10"/>
        <v>0.64155876452815308</v>
      </c>
      <c r="P25" s="122">
        <f t="shared" si="10"/>
        <v>0.2917767271961898</v>
      </c>
      <c r="Q25" s="122">
        <f t="shared" si="10"/>
        <v>4.0782793725536476E-2</v>
      </c>
      <c r="R25" s="122">
        <f t="shared" ref="R25:V25" si="11">SUM(R26:R27)</f>
        <v>9.8046039904929735E-4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0.28183822742774189</v>
      </c>
      <c r="W25" s="122">
        <f t="shared" ref="W25" si="12">SUM(W26:W27)</f>
        <v>0.63139152549541888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1.4290457234382974</v>
      </c>
      <c r="D26" s="98">
        <v>1.9775469192189223</v>
      </c>
      <c r="E26" s="98">
        <v>1.8427044709382323</v>
      </c>
      <c r="F26" s="98">
        <v>1.5717222597563496</v>
      </c>
      <c r="G26" s="98">
        <v>0.86327226809292767</v>
      </c>
      <c r="H26" s="98">
        <v>0</v>
      </c>
      <c r="I26" s="98">
        <v>0</v>
      </c>
      <c r="J26" s="98">
        <v>0.72217954503729154</v>
      </c>
      <c r="K26" s="98">
        <v>1.1030684146682723</v>
      </c>
      <c r="L26" s="98">
        <v>1.3946689540975299</v>
      </c>
      <c r="M26" s="98">
        <v>1.6061128880590603</v>
      </c>
      <c r="N26" s="98">
        <v>1.308542534950299</v>
      </c>
      <c r="O26" s="98">
        <v>0.63873996958938417</v>
      </c>
      <c r="P26" s="98">
        <v>0.29005812519239133</v>
      </c>
      <c r="Q26" s="98">
        <v>4.0557271617078401E-2</v>
      </c>
      <c r="R26" s="98">
        <v>9.7497285417238295E-4</v>
      </c>
      <c r="S26" s="98">
        <v>0</v>
      </c>
      <c r="T26" s="98">
        <v>0</v>
      </c>
      <c r="U26" s="98">
        <v>0</v>
      </c>
      <c r="V26" s="98">
        <v>0.28022719443209876</v>
      </c>
      <c r="W26" s="98">
        <v>0.62777097618272759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6.0062162441566584E-3</v>
      </c>
      <c r="D27" s="98">
        <v>9.0694884603249488E-3</v>
      </c>
      <c r="E27" s="98">
        <v>8.0742799881479543E-3</v>
      </c>
      <c r="F27" s="98">
        <v>7.5758372694641803E-3</v>
      </c>
      <c r="G27" s="98">
        <v>4.1383133721756785E-3</v>
      </c>
      <c r="H27" s="98">
        <v>0</v>
      </c>
      <c r="I27" s="98">
        <v>0</v>
      </c>
      <c r="J27" s="98">
        <v>2.6904761210554086E-3</v>
      </c>
      <c r="K27" s="98">
        <v>4.3898719277796682E-3</v>
      </c>
      <c r="L27" s="98">
        <v>5.3977885120731666E-3</v>
      </c>
      <c r="M27" s="98">
        <v>7.2634107209930757E-3</v>
      </c>
      <c r="N27" s="98">
        <v>4.7398119365626113E-3</v>
      </c>
      <c r="O27" s="98">
        <v>2.8187949387689284E-3</v>
      </c>
      <c r="P27" s="98">
        <v>1.7186020037984974E-3</v>
      </c>
      <c r="Q27" s="98">
        <v>2.2552210845807436E-4</v>
      </c>
      <c r="R27" s="98">
        <v>5.4875448769143324E-6</v>
      </c>
      <c r="S27" s="98">
        <v>0</v>
      </c>
      <c r="T27" s="98">
        <v>0</v>
      </c>
      <c r="U27" s="98">
        <v>0</v>
      </c>
      <c r="V27" s="98">
        <v>1.611032995643119E-3</v>
      </c>
      <c r="W27" s="98">
        <v>3.6205493126913288E-3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8.5245580145522401E-2</v>
      </c>
      <c r="E28" s="122">
        <f t="shared" si="13"/>
        <v>0.27730692404381257</v>
      </c>
      <c r="F28" s="122">
        <f t="shared" si="13"/>
        <v>0.24790717808152918</v>
      </c>
      <c r="G28" s="122">
        <f t="shared" si="13"/>
        <v>0.16003307702746369</v>
      </c>
      <c r="H28" s="122">
        <f t="shared" si="13"/>
        <v>0</v>
      </c>
      <c r="I28" s="122">
        <f t="shared" si="13"/>
        <v>0</v>
      </c>
      <c r="J28" s="122">
        <f t="shared" si="13"/>
        <v>0.15922633909218714</v>
      </c>
      <c r="K28" s="122">
        <f t="shared" si="13"/>
        <v>0.16657340725642147</v>
      </c>
      <c r="L28" s="122">
        <f t="shared" si="13"/>
        <v>0.32593455913189118</v>
      </c>
      <c r="M28" s="122">
        <f t="shared" si="13"/>
        <v>0.24298363958129501</v>
      </c>
      <c r="N28" s="122">
        <f t="shared" si="13"/>
        <v>0.24001751746200251</v>
      </c>
      <c r="O28" s="122">
        <f t="shared" si="13"/>
        <v>9.1208145371652893E-2</v>
      </c>
      <c r="P28" s="122">
        <f t="shared" si="13"/>
        <v>2.9935324205685756E-2</v>
      </c>
      <c r="Q28" s="122">
        <f t="shared" si="13"/>
        <v>3.8901150813069225E-3</v>
      </c>
      <c r="R28" s="122">
        <f t="shared" si="13"/>
        <v>1.12579054766057E-4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3.4098138091870518E-2</v>
      </c>
      <c r="W28" s="122">
        <f t="shared" si="13"/>
        <v>7.3412306045070486E-2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8.5245580145522401E-2</v>
      </c>
      <c r="E29" s="98">
        <v>0.27730692404381257</v>
      </c>
      <c r="F29" s="98">
        <v>0.24790717808152918</v>
      </c>
      <c r="G29" s="98">
        <v>0.16003307702746369</v>
      </c>
      <c r="H29" s="98">
        <v>0</v>
      </c>
      <c r="I29" s="98">
        <v>0</v>
      </c>
      <c r="J29" s="98">
        <v>0.15922633909218714</v>
      </c>
      <c r="K29" s="98">
        <v>0.16657340725642147</v>
      </c>
      <c r="L29" s="98">
        <v>0.32593455913189118</v>
      </c>
      <c r="M29" s="98">
        <v>0.24298363958129501</v>
      </c>
      <c r="N29" s="98">
        <v>0.24001751746200251</v>
      </c>
      <c r="O29" s="98">
        <v>9.1208145371652893E-2</v>
      </c>
      <c r="P29" s="98">
        <v>2.9935324205685756E-2</v>
      </c>
      <c r="Q29" s="98">
        <v>3.8901150813069225E-3</v>
      </c>
      <c r="R29" s="98">
        <v>1.12579054766057E-4</v>
      </c>
      <c r="S29" s="98">
        <v>0</v>
      </c>
      <c r="T29" s="98">
        <v>0</v>
      </c>
      <c r="U29" s="98">
        <v>0</v>
      </c>
      <c r="V29" s="98">
        <v>3.4098138091870518E-2</v>
      </c>
      <c r="W29" s="98">
        <v>7.3412306045070486E-2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0.40436733361906146</v>
      </c>
      <c r="D30" s="122">
        <v>0.62014070482946537</v>
      </c>
      <c r="E30" s="122">
        <v>0.603277075165775</v>
      </c>
      <c r="F30" s="122">
        <v>0.57027563739898113</v>
      </c>
      <c r="G30" s="122">
        <v>0.3681408610100495</v>
      </c>
      <c r="H30" s="122">
        <v>0</v>
      </c>
      <c r="I30" s="122">
        <v>0</v>
      </c>
      <c r="J30" s="122">
        <v>0.49517167601969925</v>
      </c>
      <c r="K30" s="122">
        <v>0.69133911196750342</v>
      </c>
      <c r="L30" s="122">
        <v>1.0059746032486636</v>
      </c>
      <c r="M30" s="122">
        <v>1.041925626265696</v>
      </c>
      <c r="N30" s="122">
        <v>0.83710998603254505</v>
      </c>
      <c r="O30" s="122">
        <v>0.46095790635363865</v>
      </c>
      <c r="P30" s="122">
        <v>0.2338484025399597</v>
      </c>
      <c r="Q30" s="122">
        <v>2.9560887564498275E-2</v>
      </c>
      <c r="R30" s="122">
        <v>6.424192053389806E-4</v>
      </c>
      <c r="S30" s="122">
        <v>0</v>
      </c>
      <c r="T30" s="122">
        <v>0</v>
      </c>
      <c r="U30" s="122">
        <v>0</v>
      </c>
      <c r="V30" s="122">
        <v>0.19519021803585804</v>
      </c>
      <c r="W30" s="122">
        <v>0.44243460836930498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4.6217757352113024E-2</v>
      </c>
      <c r="D31" s="98">
        <v>4.5431069340045982E-2</v>
      </c>
      <c r="E31" s="98">
        <v>4.3455012837325474E-2</v>
      </c>
      <c r="F31" s="98">
        <v>3.8260115414299162E-2</v>
      </c>
      <c r="G31" s="98">
        <v>2.708598045756605E-2</v>
      </c>
      <c r="H31" s="98">
        <v>0</v>
      </c>
      <c r="I31" s="98">
        <v>0</v>
      </c>
      <c r="J31" s="98">
        <v>2.6834559557864467E-2</v>
      </c>
      <c r="K31" s="98">
        <v>4.1943520166481126E-2</v>
      </c>
      <c r="L31" s="98">
        <v>6.321265307472905E-2</v>
      </c>
      <c r="M31" s="98">
        <v>6.4339456930349273E-2</v>
      </c>
      <c r="N31" s="98">
        <v>5.8770300253337918E-2</v>
      </c>
      <c r="O31" s="98">
        <v>1.2928286094027294E-2</v>
      </c>
      <c r="P31" s="98">
        <v>0</v>
      </c>
      <c r="Q31" s="98">
        <v>3.3030371493870023E-3</v>
      </c>
      <c r="R31" s="98">
        <v>0</v>
      </c>
      <c r="S31" s="98">
        <v>0</v>
      </c>
      <c r="T31" s="98">
        <v>0</v>
      </c>
      <c r="U31" s="98">
        <v>0</v>
      </c>
      <c r="V31" s="98">
        <v>8.0870929214281219E-3</v>
      </c>
      <c r="W31" s="98">
        <v>1.2016733970838016E-2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3.070281132453593E-3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1.395926082112845E-3</v>
      </c>
      <c r="K32" s="98">
        <v>1.3946795239877848E-3</v>
      </c>
      <c r="L32" s="98">
        <v>1.5824058811978832E-3</v>
      </c>
      <c r="M32" s="98">
        <v>5.0285912150341348E-4</v>
      </c>
      <c r="N32" s="98">
        <v>4.4594456593320562E-3</v>
      </c>
      <c r="O32" s="98">
        <v>1.5913463368456102E-2</v>
      </c>
      <c r="P32" s="98">
        <v>4.836298659840017E-3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1.0203137482175351E-3</v>
      </c>
      <c r="W32" s="98">
        <v>9.12579387578147E-3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8.1555182619188473E-4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5.068594111547111E-4</v>
      </c>
      <c r="K33" s="101">
        <v>5.0128767675119209E-4</v>
      </c>
      <c r="L33" s="101">
        <v>5.034980025101014E-4</v>
      </c>
      <c r="M33" s="101">
        <v>1.5592090118543949E-4</v>
      </c>
      <c r="N33" s="101">
        <v>9.51789008612017E-4</v>
      </c>
      <c r="O33" s="101">
        <v>2.2250929951975252E-3</v>
      </c>
      <c r="P33" s="101">
        <v>7.7192885440536033E-4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8.1194483958953257E-5</v>
      </c>
      <c r="W33" s="101">
        <v>2.1465236969123581E-3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2.2547293062617083E-3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8.8906667095813388E-4</v>
      </c>
      <c r="K34" s="104">
        <v>8.9339184723659284E-4</v>
      </c>
      <c r="L34" s="104">
        <v>1.0789078786877817E-3</v>
      </c>
      <c r="M34" s="104">
        <v>3.4693822031797402E-4</v>
      </c>
      <c r="N34" s="104">
        <v>3.5076566507200395E-3</v>
      </c>
      <c r="O34" s="104">
        <v>1.3688370373258575E-2</v>
      </c>
      <c r="P34" s="104">
        <v>4.0643698054346564E-3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9.3911926425858179E-4</v>
      </c>
      <c r="W34" s="104">
        <v>6.9792701788691123E-3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5.2530586980834197E-3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1.7742714144361696E-3</v>
      </c>
      <c r="L35" s="101">
        <v>0</v>
      </c>
      <c r="M35" s="101">
        <v>0</v>
      </c>
      <c r="N35" s="101">
        <v>0</v>
      </c>
      <c r="O35" s="101">
        <v>6.5274740727445255E-2</v>
      </c>
      <c r="P35" s="101">
        <v>2.9681916385578485E-2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9.7924209314761653E-4</v>
      </c>
      <c r="W35" s="101">
        <v>1.2940652375638071E-2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0.34982623643641142</v>
      </c>
      <c r="D36" s="104">
        <v>0.57470963548941933</v>
      </c>
      <c r="E36" s="104">
        <v>0.55982206232844955</v>
      </c>
      <c r="F36" s="104">
        <v>0.53201552198468194</v>
      </c>
      <c r="G36" s="104">
        <v>0.34105488055248345</v>
      </c>
      <c r="H36" s="104">
        <v>0</v>
      </c>
      <c r="I36" s="104">
        <v>0</v>
      </c>
      <c r="J36" s="104">
        <v>0.46694119037972193</v>
      </c>
      <c r="K36" s="104">
        <v>0.64622664086259829</v>
      </c>
      <c r="L36" s="104">
        <v>0.94117954429273676</v>
      </c>
      <c r="M36" s="104">
        <v>0.9770833102138432</v>
      </c>
      <c r="N36" s="104">
        <v>0.77388024011987511</v>
      </c>
      <c r="O36" s="104">
        <v>0.36684141616371002</v>
      </c>
      <c r="P36" s="104">
        <v>0.19933018749454121</v>
      </c>
      <c r="Q36" s="104">
        <v>2.6257850415111274E-2</v>
      </c>
      <c r="R36" s="104">
        <v>6.424192053389806E-4</v>
      </c>
      <c r="S36" s="104">
        <v>0</v>
      </c>
      <c r="T36" s="104">
        <v>0</v>
      </c>
      <c r="U36" s="104">
        <v>0</v>
      </c>
      <c r="V36" s="104">
        <v>0.18510356927306476</v>
      </c>
      <c r="W36" s="104">
        <v>0.40835142814704745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8.1913829122459869E-2</v>
      </c>
      <c r="D37" s="98">
        <v>0.18900232018638954</v>
      </c>
      <c r="E37" s="98">
        <v>0.22227773837576964</v>
      </c>
      <c r="F37" s="98">
        <v>0.20336801749039071</v>
      </c>
      <c r="G37" s="98">
        <v>0.15121489420831141</v>
      </c>
      <c r="H37" s="98">
        <v>0</v>
      </c>
      <c r="I37" s="98">
        <v>0</v>
      </c>
      <c r="J37" s="98">
        <v>0.15823876474046517</v>
      </c>
      <c r="K37" s="98">
        <v>0.21838832551283358</v>
      </c>
      <c r="L37" s="98">
        <v>0.28718426009496956</v>
      </c>
      <c r="M37" s="98">
        <v>0.29975035606130024</v>
      </c>
      <c r="N37" s="98">
        <v>0.17700866160723192</v>
      </c>
      <c r="O37" s="98">
        <v>2.2335269427161013E-2</v>
      </c>
      <c r="P37" s="98">
        <v>4.6581891499589802E-3</v>
      </c>
      <c r="Q37" s="98">
        <v>1.8630636570768943E-3</v>
      </c>
      <c r="R37" s="98">
        <v>6.5317437810979065E-5</v>
      </c>
      <c r="S37" s="98">
        <v>0</v>
      </c>
      <c r="T37" s="98">
        <v>0</v>
      </c>
      <c r="U37" s="98">
        <v>0</v>
      </c>
      <c r="V37" s="98">
        <v>2.352148774853113E-2</v>
      </c>
      <c r="W37" s="98">
        <v>5.3899396694571985E-2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0.26791240731395155</v>
      </c>
      <c r="D38" s="98">
        <v>0.38570731530302976</v>
      </c>
      <c r="E38" s="98">
        <v>0.33754432395267986</v>
      </c>
      <c r="F38" s="98">
        <v>0.3286475044942912</v>
      </c>
      <c r="G38" s="98">
        <v>0.18983998634417204</v>
      </c>
      <c r="H38" s="98">
        <v>0</v>
      </c>
      <c r="I38" s="98">
        <v>0</v>
      </c>
      <c r="J38" s="98">
        <v>0.30870242563925676</v>
      </c>
      <c r="K38" s="98">
        <v>0.42783831534976469</v>
      </c>
      <c r="L38" s="98">
        <v>0.6539952841977672</v>
      </c>
      <c r="M38" s="98">
        <v>0.67733295415254302</v>
      </c>
      <c r="N38" s="98">
        <v>0.59687157851264316</v>
      </c>
      <c r="O38" s="98">
        <v>0.344506146736549</v>
      </c>
      <c r="P38" s="98">
        <v>0.19467199834458224</v>
      </c>
      <c r="Q38" s="98">
        <v>2.439478675803438E-2</v>
      </c>
      <c r="R38" s="98">
        <v>5.7710176752800155E-4</v>
      </c>
      <c r="S38" s="98">
        <v>0</v>
      </c>
      <c r="T38" s="98">
        <v>0</v>
      </c>
      <c r="U38" s="98">
        <v>0</v>
      </c>
      <c r="V38" s="98">
        <v>0.16158208152453363</v>
      </c>
      <c r="W38" s="98">
        <v>0.35445203145247545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0.2042207755431531</v>
      </c>
      <c r="D39" s="122">
        <v>0.29043561084187747</v>
      </c>
      <c r="E39" s="122">
        <v>0.26003157835419444</v>
      </c>
      <c r="F39" s="122">
        <v>0.24256209189408115</v>
      </c>
      <c r="G39" s="122">
        <v>0.13510583122906539</v>
      </c>
      <c r="H39" s="122">
        <v>0</v>
      </c>
      <c r="I39" s="122">
        <v>0</v>
      </c>
      <c r="J39" s="122">
        <v>0.14936933549689113</v>
      </c>
      <c r="K39" s="122">
        <v>0.20302690052162778</v>
      </c>
      <c r="L39" s="122">
        <v>0.29831123476260224</v>
      </c>
      <c r="M39" s="122">
        <v>0.32769932178436334</v>
      </c>
      <c r="N39" s="122">
        <v>0.26327343201153552</v>
      </c>
      <c r="O39" s="122">
        <v>0.15986465957013316</v>
      </c>
      <c r="P39" s="122">
        <v>9.1888186171701094E-2</v>
      </c>
      <c r="Q39" s="122">
        <v>1.087343761520378E-2</v>
      </c>
      <c r="R39" s="122">
        <v>2.4520585289466865E-4</v>
      </c>
      <c r="S39" s="122">
        <v>0</v>
      </c>
      <c r="T39" s="122">
        <v>0</v>
      </c>
      <c r="U39" s="122">
        <v>0</v>
      </c>
      <c r="V39" s="122">
        <v>7.5348742226156687E-2</v>
      </c>
      <c r="W39" s="122">
        <v>0.16033279280689827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0.12583271385281056</v>
      </c>
      <c r="D40" s="98">
        <v>0.18776507450204216</v>
      </c>
      <c r="E40" s="98">
        <v>0.18100949742341035</v>
      </c>
      <c r="F40" s="98">
        <v>0.1615200146391482</v>
      </c>
      <c r="G40" s="98">
        <v>9.37430789398353E-2</v>
      </c>
      <c r="H40" s="98">
        <v>0</v>
      </c>
      <c r="I40" s="98">
        <v>0</v>
      </c>
      <c r="J40" s="98">
        <v>0.11004399759079457</v>
      </c>
      <c r="K40" s="98">
        <v>0.12796587485107433</v>
      </c>
      <c r="L40" s="98">
        <v>0.20309691814172856</v>
      </c>
      <c r="M40" s="98">
        <v>0.22441960841809355</v>
      </c>
      <c r="N40" s="98">
        <v>0.20208848599044324</v>
      </c>
      <c r="O40" s="98">
        <v>9.9747161196048012E-2</v>
      </c>
      <c r="P40" s="98">
        <v>4.5720475536882924E-2</v>
      </c>
      <c r="Q40" s="98">
        <v>6.8169079286028635E-3</v>
      </c>
      <c r="R40" s="98">
        <v>1.8262231379571236E-4</v>
      </c>
      <c r="S40" s="98">
        <v>0</v>
      </c>
      <c r="T40" s="98">
        <v>0</v>
      </c>
      <c r="U40" s="98">
        <v>0</v>
      </c>
      <c r="V40" s="98">
        <v>4.0679636117798547E-2</v>
      </c>
      <c r="W40" s="98">
        <v>7.8216327581752385E-2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7.8388061690342556E-2</v>
      </c>
      <c r="D41" s="33">
        <v>0.10267053633983529</v>
      </c>
      <c r="E41" s="33">
        <v>7.9022080930784111E-2</v>
      </c>
      <c r="F41" s="33">
        <v>8.1042077254932954E-2</v>
      </c>
      <c r="G41" s="33">
        <v>4.1362752289230073E-2</v>
      </c>
      <c r="H41" s="33">
        <v>0</v>
      </c>
      <c r="I41" s="33">
        <v>0</v>
      </c>
      <c r="J41" s="33">
        <v>3.9325337906096554E-2</v>
      </c>
      <c r="K41" s="33">
        <v>7.506102567055345E-2</v>
      </c>
      <c r="L41" s="33">
        <v>9.5214316620873707E-2</v>
      </c>
      <c r="M41" s="33">
        <v>0.10327971336626976</v>
      </c>
      <c r="N41" s="33">
        <v>6.1184946021092305E-2</v>
      </c>
      <c r="O41" s="33">
        <v>6.011749837408515E-2</v>
      </c>
      <c r="P41" s="33">
        <v>4.6167710634818171E-2</v>
      </c>
      <c r="Q41" s="33">
        <v>4.0565296866009173E-3</v>
      </c>
      <c r="R41" s="33">
        <v>6.2583539098956279E-5</v>
      </c>
      <c r="S41" s="33">
        <v>0</v>
      </c>
      <c r="T41" s="33">
        <v>0</v>
      </c>
      <c r="U41" s="33">
        <v>0</v>
      </c>
      <c r="V41" s="33">
        <v>3.466910610835814E-2</v>
      </c>
      <c r="W41" s="33">
        <v>8.2116465225145888E-2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6.9622211010700532</v>
      </c>
      <c r="D43" s="117">
        <f t="shared" si="14"/>
        <v>6.4429163405000844</v>
      </c>
      <c r="E43" s="117">
        <f t="shared" si="14"/>
        <v>7.8091413363311712</v>
      </c>
      <c r="F43" s="117">
        <f t="shared" si="14"/>
        <v>7.5279334864848177</v>
      </c>
      <c r="G43" s="117">
        <f t="shared" si="14"/>
        <v>8.0686243131222284</v>
      </c>
      <c r="H43" s="117">
        <f t="shared" si="14"/>
        <v>7.1008941587299432</v>
      </c>
      <c r="I43" s="117">
        <f t="shared" si="14"/>
        <v>10.171115593993397</v>
      </c>
      <c r="J43" s="117">
        <f t="shared" si="14"/>
        <v>14.27178497672039</v>
      </c>
      <c r="K43" s="117">
        <f t="shared" si="14"/>
        <v>7.8675811485474867</v>
      </c>
      <c r="L43" s="117">
        <f t="shared" si="14"/>
        <v>6.8940218563283651</v>
      </c>
      <c r="M43" s="117">
        <f t="shared" si="14"/>
        <v>7.1703328991677733</v>
      </c>
      <c r="N43" s="117">
        <f t="shared" si="14"/>
        <v>6.4490136665341051</v>
      </c>
      <c r="O43" s="117">
        <f t="shared" si="14"/>
        <v>2.7330718788741404</v>
      </c>
      <c r="P43" s="117">
        <f t="shared" si="14"/>
        <v>2.3067619999163349</v>
      </c>
      <c r="Q43" s="117">
        <f t="shared" si="14"/>
        <v>1.1603516753790275</v>
      </c>
      <c r="R43" s="117">
        <f t="shared" ref="R43:V43" si="15">R44+R47+R49+R58</f>
        <v>1.0935310579312807</v>
      </c>
      <c r="S43" s="117">
        <f t="shared" si="15"/>
        <v>1.510577347773898</v>
      </c>
      <c r="T43" s="117">
        <f t="shared" si="15"/>
        <v>0</v>
      </c>
      <c r="U43" s="117">
        <f t="shared" si="15"/>
        <v>1.4605523703107504</v>
      </c>
      <c r="V43" s="117">
        <f t="shared" si="15"/>
        <v>3.0610866633394624</v>
      </c>
      <c r="W43" s="117">
        <f t="shared" ref="W43" si="16">W44+W47+W49+W58</f>
        <v>3.9697397570569573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5.0167859396123298</v>
      </c>
      <c r="D44" s="122">
        <f t="shared" si="17"/>
        <v>4.4162492465502581</v>
      </c>
      <c r="E44" s="122">
        <f t="shared" si="17"/>
        <v>4.8710095675479463</v>
      </c>
      <c r="F44" s="122">
        <f t="shared" si="17"/>
        <v>4.3688618058116218</v>
      </c>
      <c r="G44" s="122">
        <f t="shared" si="17"/>
        <v>4.1007734451846636</v>
      </c>
      <c r="H44" s="122">
        <f t="shared" si="17"/>
        <v>3.8206196564765205</v>
      </c>
      <c r="I44" s="122">
        <f t="shared" si="17"/>
        <v>5.0150880214405946</v>
      </c>
      <c r="J44" s="122">
        <f t="shared" si="17"/>
        <v>6.9098518296735048</v>
      </c>
      <c r="K44" s="122">
        <f t="shared" si="17"/>
        <v>4.0991262335665271</v>
      </c>
      <c r="L44" s="122">
        <f t="shared" si="17"/>
        <v>3.1595373254659238</v>
      </c>
      <c r="M44" s="122">
        <f t="shared" si="17"/>
        <v>3.571316043451525</v>
      </c>
      <c r="N44" s="122">
        <f t="shared" si="17"/>
        <v>3.2113717295282513</v>
      </c>
      <c r="O44" s="122">
        <f t="shared" si="17"/>
        <v>1.2838828573609402</v>
      </c>
      <c r="P44" s="122">
        <f t="shared" si="17"/>
        <v>1.0178075659686285</v>
      </c>
      <c r="Q44" s="122">
        <f t="shared" si="17"/>
        <v>0.55184357804243844</v>
      </c>
      <c r="R44" s="122">
        <f t="shared" ref="R44:V44" si="18">SUM(R45:R46)</f>
        <v>0.5044128696460094</v>
      </c>
      <c r="S44" s="122">
        <f t="shared" si="18"/>
        <v>0.68942796878394885</v>
      </c>
      <c r="T44" s="122">
        <f t="shared" si="18"/>
        <v>0</v>
      </c>
      <c r="U44" s="122">
        <f t="shared" si="18"/>
        <v>0.67730656548481205</v>
      </c>
      <c r="V44" s="122">
        <f t="shared" si="18"/>
        <v>1.432837304784726</v>
      </c>
      <c r="W44" s="122">
        <f t="shared" ref="W44" si="19">SUM(W45:W46)</f>
        <v>1.7349819792456243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4.9967154106488367</v>
      </c>
      <c r="D45" s="98">
        <v>4.3968642654810823</v>
      </c>
      <c r="E45" s="98">
        <v>4.8504573001926818</v>
      </c>
      <c r="F45" s="98">
        <v>4.348477499709241</v>
      </c>
      <c r="G45" s="98">
        <v>4.0816357874569595</v>
      </c>
      <c r="H45" s="98">
        <v>3.8043032776504213</v>
      </c>
      <c r="I45" s="98">
        <v>4.9956219245140812</v>
      </c>
      <c r="J45" s="98">
        <v>6.8843323360619131</v>
      </c>
      <c r="K45" s="98">
        <v>4.0828601159636095</v>
      </c>
      <c r="L45" s="98">
        <v>3.1472657103020034</v>
      </c>
      <c r="M45" s="98">
        <v>3.5549603562708412</v>
      </c>
      <c r="N45" s="98">
        <v>3.1994215484837203</v>
      </c>
      <c r="O45" s="98">
        <v>1.2779691464015586</v>
      </c>
      <c r="P45" s="98">
        <v>1.0114146258624714</v>
      </c>
      <c r="Q45" s="98">
        <v>0.5485473870170694</v>
      </c>
      <c r="R45" s="98">
        <v>0.5013454313757254</v>
      </c>
      <c r="S45" s="98">
        <v>0.68470006651193693</v>
      </c>
      <c r="T45" s="98">
        <v>0</v>
      </c>
      <c r="U45" s="98">
        <v>0.6730782522048232</v>
      </c>
      <c r="V45" s="98">
        <v>1.4238382366680811</v>
      </c>
      <c r="W45" s="98">
        <v>1.7240389216209131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2.0070528963493033E-2</v>
      </c>
      <c r="D46" s="98">
        <v>1.9384981069175532E-2</v>
      </c>
      <c r="E46" s="98">
        <v>2.0552267355264435E-2</v>
      </c>
      <c r="F46" s="98">
        <v>2.0384306102380841E-2</v>
      </c>
      <c r="G46" s="98">
        <v>1.9137657727704198E-2</v>
      </c>
      <c r="H46" s="98">
        <v>1.6316378826099022E-2</v>
      </c>
      <c r="I46" s="98">
        <v>1.9466096926513646E-2</v>
      </c>
      <c r="J46" s="98">
        <v>2.5519493611591462E-2</v>
      </c>
      <c r="K46" s="98">
        <v>1.6266117602917813E-2</v>
      </c>
      <c r="L46" s="98">
        <v>1.2271615163920304E-2</v>
      </c>
      <c r="M46" s="98">
        <v>1.6355687180684014E-2</v>
      </c>
      <c r="N46" s="98">
        <v>1.1950181044531168E-2</v>
      </c>
      <c r="O46" s="98">
        <v>5.9137109593815568E-3</v>
      </c>
      <c r="P46" s="98">
        <v>6.3929401061570308E-3</v>
      </c>
      <c r="Q46" s="98">
        <v>3.2961910253690558E-3</v>
      </c>
      <c r="R46" s="98">
        <v>3.0674382702839771E-3</v>
      </c>
      <c r="S46" s="98">
        <v>4.7279022720119685E-3</v>
      </c>
      <c r="T46" s="98">
        <v>0</v>
      </c>
      <c r="U46" s="98">
        <v>4.2283132799888594E-3</v>
      </c>
      <c r="V46" s="98">
        <v>8.9990681166449774E-3</v>
      </c>
      <c r="W46" s="98">
        <v>1.0943057624711245E-2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0.17721176619463366</v>
      </c>
      <c r="E47" s="122">
        <f t="shared" si="20"/>
        <v>0.72563204395018877</v>
      </c>
      <c r="F47" s="122">
        <f t="shared" si="20"/>
        <v>0.74900865415627904</v>
      </c>
      <c r="G47" s="122">
        <f t="shared" si="20"/>
        <v>0.97266857206302604</v>
      </c>
      <c r="H47" s="122">
        <f t="shared" si="20"/>
        <v>0.90800424470522623</v>
      </c>
      <c r="I47" s="122">
        <f t="shared" si="20"/>
        <v>1.4957955116883539</v>
      </c>
      <c r="J47" s="122">
        <f t="shared" si="20"/>
        <v>1.4659137453264521</v>
      </c>
      <c r="K47" s="122">
        <f t="shared" si="20"/>
        <v>0.59795965495370684</v>
      </c>
      <c r="L47" s="122">
        <f t="shared" si="20"/>
        <v>0.7544444264449548</v>
      </c>
      <c r="M47" s="122">
        <f t="shared" si="20"/>
        <v>0.54614547027384541</v>
      </c>
      <c r="N47" s="122">
        <f t="shared" si="20"/>
        <v>0.58319527334055532</v>
      </c>
      <c r="O47" s="122">
        <f t="shared" si="20"/>
        <v>0.18596985484869491</v>
      </c>
      <c r="P47" s="122">
        <f t="shared" si="20"/>
        <v>0.10882841943672381</v>
      </c>
      <c r="Q47" s="122">
        <f t="shared" si="20"/>
        <v>5.4256868239280762E-2</v>
      </c>
      <c r="R47" s="122">
        <f t="shared" si="20"/>
        <v>7.1712857885978323E-2</v>
      </c>
      <c r="S47" s="122">
        <f t="shared" si="20"/>
        <v>9.268989182320779E-2</v>
      </c>
      <c r="T47" s="122">
        <f t="shared" si="20"/>
        <v>0</v>
      </c>
      <c r="U47" s="122">
        <f t="shared" si="20"/>
        <v>5.7090793662251123E-2</v>
      </c>
      <c r="V47" s="122">
        <f t="shared" si="20"/>
        <v>0.17871371411494838</v>
      </c>
      <c r="W47" s="122">
        <f t="shared" si="20"/>
        <v>0.24127257167634597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0.17721176619463366</v>
      </c>
      <c r="E48" s="98">
        <v>0.72563204395018877</v>
      </c>
      <c r="F48" s="98">
        <v>0.74900865415627904</v>
      </c>
      <c r="G48" s="98">
        <v>0.97266857206302604</v>
      </c>
      <c r="H48" s="98">
        <v>0.90800424470522623</v>
      </c>
      <c r="I48" s="98">
        <v>1.4957955116883539</v>
      </c>
      <c r="J48" s="98">
        <v>1.4659137453264521</v>
      </c>
      <c r="K48" s="98">
        <v>0.59795965495370684</v>
      </c>
      <c r="L48" s="98">
        <v>0.7544444264449548</v>
      </c>
      <c r="M48" s="98">
        <v>0.54614547027384541</v>
      </c>
      <c r="N48" s="98">
        <v>0.58319527334055532</v>
      </c>
      <c r="O48" s="98">
        <v>0.18596985484869491</v>
      </c>
      <c r="P48" s="98">
        <v>0.10882841943672381</v>
      </c>
      <c r="Q48" s="98">
        <v>5.4256868239280762E-2</v>
      </c>
      <c r="R48" s="98">
        <v>7.1712857885978323E-2</v>
      </c>
      <c r="S48" s="98">
        <v>9.268989182320779E-2</v>
      </c>
      <c r="T48" s="98">
        <v>0</v>
      </c>
      <c r="U48" s="98">
        <v>5.7090793662251123E-2</v>
      </c>
      <c r="V48" s="98">
        <v>0.17871371411494838</v>
      </c>
      <c r="W48" s="98">
        <v>0.24127257167634597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1.2667161076306848</v>
      </c>
      <c r="D49" s="122">
        <v>1.2464539118228932</v>
      </c>
      <c r="E49" s="122">
        <v>1.5319096058422259</v>
      </c>
      <c r="F49" s="122">
        <v>1.6772982206278384</v>
      </c>
      <c r="G49" s="122">
        <v>2.1741740618226832</v>
      </c>
      <c r="H49" s="122">
        <v>1.7514181712252164</v>
      </c>
      <c r="I49" s="122">
        <v>2.7671141798079759</v>
      </c>
      <c r="J49" s="122">
        <v>4.520359306604691</v>
      </c>
      <c r="K49" s="122">
        <v>2.4413721582031984</v>
      </c>
      <c r="L49" s="122">
        <v>2.2896392554117284</v>
      </c>
      <c r="M49" s="122">
        <v>2.3164181124045591</v>
      </c>
      <c r="N49" s="122">
        <v>2.014816915941811</v>
      </c>
      <c r="O49" s="122">
        <v>0.93735373771086516</v>
      </c>
      <c r="P49" s="122">
        <v>0.84600221520264851</v>
      </c>
      <c r="Q49" s="122">
        <v>0.40157237696372172</v>
      </c>
      <c r="R49" s="122">
        <v>0.37986445301518984</v>
      </c>
      <c r="S49" s="122">
        <v>0.54037512913216756</v>
      </c>
      <c r="T49" s="122">
        <v>0</v>
      </c>
      <c r="U49" s="122">
        <v>0.52887899776498259</v>
      </c>
      <c r="V49" s="122">
        <v>1.0539202777273624</v>
      </c>
      <c r="W49" s="122">
        <v>1.466628502866999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6.66289665875018E-3</v>
      </c>
      <c r="D50" s="98">
        <v>1.0787320013139033E-2</v>
      </c>
      <c r="E50" s="98">
        <v>1.167967807672019E-2</v>
      </c>
      <c r="F50" s="98">
        <v>1.5102822073042569E-2</v>
      </c>
      <c r="G50" s="98">
        <v>2.1644885415529575E-2</v>
      </c>
      <c r="H50" s="98">
        <v>2.8295748641635129E-2</v>
      </c>
      <c r="I50" s="98">
        <v>3.5829063548736981E-2</v>
      </c>
      <c r="J50" s="98">
        <v>0.15804607424230629</v>
      </c>
      <c r="K50" s="98">
        <v>6.0506103887593157E-2</v>
      </c>
      <c r="L50" s="98">
        <v>5.984237082753284E-2</v>
      </c>
      <c r="M50" s="98">
        <v>8.2126049381841412E-2</v>
      </c>
      <c r="N50" s="98">
        <v>9.344404723513168E-2</v>
      </c>
      <c r="O50" s="98">
        <v>2.0319713020792402E-2</v>
      </c>
      <c r="P50" s="98">
        <v>0</v>
      </c>
      <c r="Q50" s="98">
        <v>1.4421745261848549E-2</v>
      </c>
      <c r="R50" s="98">
        <v>1.1329968885727909E-2</v>
      </c>
      <c r="S50" s="98">
        <v>2.4286988233731707E-2</v>
      </c>
      <c r="T50" s="98">
        <v>0</v>
      </c>
      <c r="U50" s="98">
        <v>8.7242534466372951E-2</v>
      </c>
      <c r="V50" s="98">
        <v>8.9064404680560566E-2</v>
      </c>
      <c r="W50" s="98">
        <v>0.10527020023773363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5.5488628380132271E-4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2.3476141160562215E-3</v>
      </c>
      <c r="J51" s="98">
        <v>6.1622765051516128E-3</v>
      </c>
      <c r="K51" s="98">
        <v>1.9524997616991754E-3</v>
      </c>
      <c r="L51" s="98">
        <v>3.4704990346733694E-3</v>
      </c>
      <c r="M51" s="98">
        <v>1.5151869852908734E-3</v>
      </c>
      <c r="N51" s="98">
        <v>7.2218945779474403E-3</v>
      </c>
      <c r="O51" s="98">
        <v>2.354798744447674E-2</v>
      </c>
      <c r="P51" s="98">
        <v>1.6904703426973129E-3</v>
      </c>
      <c r="Q51" s="98">
        <v>0</v>
      </c>
      <c r="R51" s="98">
        <v>0</v>
      </c>
      <c r="S51" s="98">
        <v>0</v>
      </c>
      <c r="T51" s="98">
        <v>0</v>
      </c>
      <c r="U51" s="98">
        <v>2.396741108600167E-3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1.4192608707659462E-4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8.9281607801708579E-4</v>
      </c>
      <c r="J52" s="101">
        <v>2.2593121859129242E-3</v>
      </c>
      <c r="K52" s="101">
        <v>7.1301417125145116E-4</v>
      </c>
      <c r="L52" s="101">
        <v>1.142313820532255E-3</v>
      </c>
      <c r="M52" s="101">
        <v>4.8287784143753086E-4</v>
      </c>
      <c r="N52" s="101">
        <v>1.6610872651963702E-3</v>
      </c>
      <c r="O52" s="101">
        <v>3.8512927245976944E-3</v>
      </c>
      <c r="P52" s="101">
        <v>3.0862997167205372E-5</v>
      </c>
      <c r="Q52" s="101">
        <v>0</v>
      </c>
      <c r="R52" s="101">
        <v>0</v>
      </c>
      <c r="S52" s="101">
        <v>0</v>
      </c>
      <c r="T52" s="101">
        <v>0</v>
      </c>
      <c r="U52" s="101">
        <v>4.4461442281442987E-4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4.1296019672472812E-4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1.4547980380391358E-3</v>
      </c>
      <c r="J53" s="104">
        <v>3.9029643192386885E-3</v>
      </c>
      <c r="K53" s="104">
        <v>1.2394855904477244E-3</v>
      </c>
      <c r="L53" s="104">
        <v>2.3281852141411145E-3</v>
      </c>
      <c r="M53" s="104">
        <v>1.0323091438533426E-3</v>
      </c>
      <c r="N53" s="104">
        <v>5.5608073127510699E-3</v>
      </c>
      <c r="O53" s="104">
        <v>1.9696694719879046E-2</v>
      </c>
      <c r="P53" s="104">
        <v>1.6596073455301076E-3</v>
      </c>
      <c r="Q53" s="104">
        <v>0</v>
      </c>
      <c r="R53" s="104">
        <v>0</v>
      </c>
      <c r="S53" s="104">
        <v>0</v>
      </c>
      <c r="T53" s="104">
        <v>0</v>
      </c>
      <c r="U53" s="104">
        <v>1.952126685785737E-3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1.8714021611922187E-2</v>
      </c>
      <c r="D54" s="101">
        <v>0</v>
      </c>
      <c r="E54" s="101">
        <v>0</v>
      </c>
      <c r="F54" s="101">
        <v>0</v>
      </c>
      <c r="G54" s="101">
        <v>0</v>
      </c>
      <c r="H54" s="101">
        <v>2.531418469501007E-2</v>
      </c>
      <c r="I54" s="101">
        <v>0</v>
      </c>
      <c r="J54" s="101">
        <v>0</v>
      </c>
      <c r="K54" s="101">
        <v>5.7663820969175526E-3</v>
      </c>
      <c r="L54" s="101">
        <v>0</v>
      </c>
      <c r="M54" s="101">
        <v>0</v>
      </c>
      <c r="N54" s="101">
        <v>0</v>
      </c>
      <c r="O54" s="101">
        <v>0.13485331051384294</v>
      </c>
      <c r="P54" s="101">
        <v>0.1089500930858881</v>
      </c>
      <c r="Q54" s="101">
        <v>0</v>
      </c>
      <c r="R54" s="101">
        <v>0</v>
      </c>
      <c r="S54" s="101">
        <v>0</v>
      </c>
      <c r="T54" s="101">
        <v>0</v>
      </c>
      <c r="U54" s="101">
        <v>1.0770720805155821E-2</v>
      </c>
      <c r="V54" s="101">
        <v>5.2226244967872896E-3</v>
      </c>
      <c r="W54" s="101">
        <v>4.1410087602041824E-2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1.2407843030762111</v>
      </c>
      <c r="D55" s="104">
        <v>1.2356665918097542</v>
      </c>
      <c r="E55" s="104">
        <v>1.5202299277655058</v>
      </c>
      <c r="F55" s="104">
        <v>1.6621953985547959</v>
      </c>
      <c r="G55" s="104">
        <v>2.1525291764071537</v>
      </c>
      <c r="H55" s="104">
        <v>1.6978082378885713</v>
      </c>
      <c r="I55" s="104">
        <v>2.7289375021431828</v>
      </c>
      <c r="J55" s="104">
        <v>4.3561509558572329</v>
      </c>
      <c r="K55" s="104">
        <v>2.3731471724569886</v>
      </c>
      <c r="L55" s="104">
        <v>2.2263263855495223</v>
      </c>
      <c r="M55" s="104">
        <v>2.2327768760374269</v>
      </c>
      <c r="N55" s="104">
        <v>1.9141509741287317</v>
      </c>
      <c r="O55" s="104">
        <v>0.75863272673175308</v>
      </c>
      <c r="P55" s="104">
        <v>0.7353616517740631</v>
      </c>
      <c r="Q55" s="104">
        <v>0.38715063170187319</v>
      </c>
      <c r="R55" s="104">
        <v>0.36853448412946194</v>
      </c>
      <c r="S55" s="104">
        <v>0.51608814089843591</v>
      </c>
      <c r="T55" s="104">
        <v>0</v>
      </c>
      <c r="U55" s="104">
        <v>0.42846900138485366</v>
      </c>
      <c r="V55" s="104">
        <v>0.95963324855001453</v>
      </c>
      <c r="W55" s="104">
        <v>1.3199482150272235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0.29053679453939424</v>
      </c>
      <c r="D56" s="98">
        <v>0.406368430955516</v>
      </c>
      <c r="E56" s="98">
        <v>0.60360834789076501</v>
      </c>
      <c r="F56" s="98">
        <v>0.63539007588480023</v>
      </c>
      <c r="G56" s="98">
        <v>0.9543756452434714</v>
      </c>
      <c r="H56" s="98">
        <v>0.69538622567743213</v>
      </c>
      <c r="I56" s="98">
        <v>0.95806162827297381</v>
      </c>
      <c r="J56" s="98">
        <v>1.476228613965902</v>
      </c>
      <c r="K56" s="98">
        <v>0.80199051604650917</v>
      </c>
      <c r="L56" s="98">
        <v>0.67932404570523108</v>
      </c>
      <c r="M56" s="98">
        <v>0.68497297681932512</v>
      </c>
      <c r="N56" s="98">
        <v>0.43782136366761615</v>
      </c>
      <c r="O56" s="98">
        <v>4.6189622003459434E-2</v>
      </c>
      <c r="P56" s="98">
        <v>1.7184821379268824E-2</v>
      </c>
      <c r="Q56" s="98">
        <v>2.7469357176436063E-2</v>
      </c>
      <c r="R56" s="98">
        <v>3.7470436824231665E-2</v>
      </c>
      <c r="S56" s="98">
        <v>8.3736994802132952E-2</v>
      </c>
      <c r="T56" s="98">
        <v>0</v>
      </c>
      <c r="U56" s="98">
        <v>4.4219764284755679E-2</v>
      </c>
      <c r="V56" s="98">
        <v>0.12194255241806864</v>
      </c>
      <c r="W56" s="98">
        <v>0.17422349367277196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0.95024750853681694</v>
      </c>
      <c r="D57" s="98">
        <v>0.82929816085423813</v>
      </c>
      <c r="E57" s="98">
        <v>0.91662157987474091</v>
      </c>
      <c r="F57" s="98">
        <v>1.0268053226699956</v>
      </c>
      <c r="G57" s="98">
        <v>1.1981535311636824</v>
      </c>
      <c r="H57" s="98">
        <v>1.0024220122111391</v>
      </c>
      <c r="I57" s="98">
        <v>1.7708758738702088</v>
      </c>
      <c r="J57" s="98">
        <v>2.8799223418913309</v>
      </c>
      <c r="K57" s="98">
        <v>1.5711566564104795</v>
      </c>
      <c r="L57" s="98">
        <v>1.5470023398442914</v>
      </c>
      <c r="M57" s="98">
        <v>1.5478038992181018</v>
      </c>
      <c r="N57" s="98">
        <v>1.4763296104611154</v>
      </c>
      <c r="O57" s="98">
        <v>0.71244310472829364</v>
      </c>
      <c r="P57" s="98">
        <v>0.7181768303947943</v>
      </c>
      <c r="Q57" s="98">
        <v>0.35968127452543713</v>
      </c>
      <c r="R57" s="98">
        <v>0.33106404730523026</v>
      </c>
      <c r="S57" s="98">
        <v>0.43235114609630299</v>
      </c>
      <c r="T57" s="98">
        <v>0</v>
      </c>
      <c r="U57" s="98">
        <v>0.38424923710009801</v>
      </c>
      <c r="V57" s="98">
        <v>0.83769069613194591</v>
      </c>
      <c r="W57" s="98">
        <v>1.1457247213544515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0.67871905382703923</v>
      </c>
      <c r="D58" s="122">
        <v>0.60300141593229883</v>
      </c>
      <c r="E58" s="122">
        <v>0.68059011899081034</v>
      </c>
      <c r="F58" s="122">
        <v>0.73276480588907889</v>
      </c>
      <c r="G58" s="122">
        <v>0.82100823405185519</v>
      </c>
      <c r="H58" s="122">
        <v>0.62085208632298028</v>
      </c>
      <c r="I58" s="122">
        <v>0.89311788105647316</v>
      </c>
      <c r="J58" s="122">
        <v>1.3756600951157418</v>
      </c>
      <c r="K58" s="122">
        <v>0.72912310182405404</v>
      </c>
      <c r="L58" s="122">
        <v>0.69040084900575804</v>
      </c>
      <c r="M58" s="122">
        <v>0.73645327303784403</v>
      </c>
      <c r="N58" s="122">
        <v>0.63962974772348791</v>
      </c>
      <c r="O58" s="122">
        <v>0.32586542895363979</v>
      </c>
      <c r="P58" s="122">
        <v>0.33412379930833402</v>
      </c>
      <c r="Q58" s="122">
        <v>0.15267885213358637</v>
      </c>
      <c r="R58" s="122">
        <v>0.1375408773841032</v>
      </c>
      <c r="S58" s="122">
        <v>0.18808435803457363</v>
      </c>
      <c r="T58" s="122">
        <v>0</v>
      </c>
      <c r="U58" s="122">
        <v>0.19727601339870471</v>
      </c>
      <c r="V58" s="122">
        <v>0.3956153667124257</v>
      </c>
      <c r="W58" s="122">
        <v>0.52685670326798806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0.41818656400185539</v>
      </c>
      <c r="D59" s="98">
        <v>0.38978258709164593</v>
      </c>
      <c r="E59" s="98">
        <v>0.47381567388859186</v>
      </c>
      <c r="F59" s="98">
        <v>0.48800396747051811</v>
      </c>
      <c r="G59" s="98">
        <v>0.5698476339789752</v>
      </c>
      <c r="H59" s="98">
        <v>0.45238182446049346</v>
      </c>
      <c r="I59" s="98">
        <v>0.66773876429357149</v>
      </c>
      <c r="J59" s="98">
        <v>1.0136395949699923</v>
      </c>
      <c r="K59" s="98">
        <v>0.45969279658039774</v>
      </c>
      <c r="L59" s="98">
        <v>0.47008165067097124</v>
      </c>
      <c r="M59" s="98">
        <v>0.50429460111195556</v>
      </c>
      <c r="N59" s="98">
        <v>0.49102984723363285</v>
      </c>
      <c r="O59" s="98">
        <v>0.2033505270775102</v>
      </c>
      <c r="P59" s="98">
        <v>0.16616127109404311</v>
      </c>
      <c r="Q59" s="98">
        <v>9.5436711000440086E-2</v>
      </c>
      <c r="R59" s="98">
        <v>8.8663133347818363E-2</v>
      </c>
      <c r="S59" s="98">
        <v>0.1158350871072903</v>
      </c>
      <c r="T59" s="98">
        <v>0</v>
      </c>
      <c r="U59" s="98">
        <v>0.13098555999306005</v>
      </c>
      <c r="V59" s="98">
        <v>0.21335272683899523</v>
      </c>
      <c r="W59" s="98">
        <v>0.25696725422800848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0.26053248982518384</v>
      </c>
      <c r="D60" s="33">
        <v>0.21321882884065291</v>
      </c>
      <c r="E60" s="33">
        <v>0.20677444510221843</v>
      </c>
      <c r="F60" s="33">
        <v>0.24476083841856081</v>
      </c>
      <c r="G60" s="33">
        <v>0.25116060007287999</v>
      </c>
      <c r="H60" s="33">
        <v>0.16847026186248676</v>
      </c>
      <c r="I60" s="33">
        <v>0.22537911676290165</v>
      </c>
      <c r="J60" s="33">
        <v>0.36202050014574944</v>
      </c>
      <c r="K60" s="33">
        <v>0.26943030524365635</v>
      </c>
      <c r="L60" s="33">
        <v>0.22031919833478675</v>
      </c>
      <c r="M60" s="33">
        <v>0.23215867192588846</v>
      </c>
      <c r="N60" s="33">
        <v>0.14859990048985505</v>
      </c>
      <c r="O60" s="33">
        <v>0.12251490187612959</v>
      </c>
      <c r="P60" s="33">
        <v>0.16796252821429089</v>
      </c>
      <c r="Q60" s="33">
        <v>5.7242141133146282E-2</v>
      </c>
      <c r="R60" s="33">
        <v>4.8877744036284844E-2</v>
      </c>
      <c r="S60" s="33">
        <v>7.2249270927283338E-2</v>
      </c>
      <c r="T60" s="33">
        <v>0</v>
      </c>
      <c r="U60" s="33">
        <v>6.6290453405644656E-2</v>
      </c>
      <c r="V60" s="33">
        <v>0.18226263987343047</v>
      </c>
      <c r="W60" s="33">
        <v>0.26988944903997952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0.2539734147576258</v>
      </c>
      <c r="D81" s="117">
        <f t="shared" si="28"/>
        <v>0.38141787974771868</v>
      </c>
      <c r="E81" s="117">
        <f t="shared" si="28"/>
        <v>0.48668340611768757</v>
      </c>
      <c r="F81" s="117">
        <f t="shared" si="28"/>
        <v>0.76874868615891501</v>
      </c>
      <c r="G81" s="117">
        <f t="shared" si="28"/>
        <v>1.1139106149354314</v>
      </c>
      <c r="H81" s="117">
        <f t="shared" si="28"/>
        <v>1.0218246934949793</v>
      </c>
      <c r="I81" s="117">
        <f t="shared" si="28"/>
        <v>2.5384435153026788</v>
      </c>
      <c r="J81" s="117">
        <f t="shared" si="28"/>
        <v>3.4377066922347144</v>
      </c>
      <c r="K81" s="117">
        <f t="shared" si="28"/>
        <v>2.0984027484895988</v>
      </c>
      <c r="L81" s="117">
        <f t="shared" si="28"/>
        <v>0.54196104650890031</v>
      </c>
      <c r="M81" s="117">
        <f t="shared" si="28"/>
        <v>0.98173338080602623</v>
      </c>
      <c r="N81" s="117">
        <f t="shared" si="28"/>
        <v>1.1022994043746113</v>
      </c>
      <c r="O81" s="117">
        <f t="shared" si="28"/>
        <v>0.85213428433185245</v>
      </c>
      <c r="P81" s="117">
        <f t="shared" si="28"/>
        <v>0.86042248736057336</v>
      </c>
      <c r="Q81" s="117">
        <f t="shared" si="28"/>
        <v>1.8839465267236999</v>
      </c>
      <c r="R81" s="117">
        <f t="shared" ref="R81:V81" si="29">R82+R85+R87+R100</f>
        <v>1.5197375114054901</v>
      </c>
      <c r="S81" s="117">
        <f t="shared" si="29"/>
        <v>1.7425712380252316</v>
      </c>
      <c r="T81" s="117">
        <f t="shared" si="29"/>
        <v>1.0113667172076881</v>
      </c>
      <c r="U81" s="117">
        <f t="shared" si="29"/>
        <v>0.63587599749726231</v>
      </c>
      <c r="V81" s="117">
        <f t="shared" si="29"/>
        <v>0.74003621427721566</v>
      </c>
      <c r="W81" s="117">
        <f t="shared" ref="W81" si="30">W82+W85+W87+W100</f>
        <v>1.0702250878782533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0.17386334737048251</v>
      </c>
      <c r="D82" s="122">
        <f t="shared" si="31"/>
        <v>0.25260157464267785</v>
      </c>
      <c r="E82" s="122">
        <f t="shared" si="31"/>
        <v>0.27466715785308082</v>
      </c>
      <c r="F82" s="122">
        <f t="shared" si="31"/>
        <v>0.41264323769205397</v>
      </c>
      <c r="G82" s="122">
        <f t="shared" si="31"/>
        <v>0.554513727652577</v>
      </c>
      <c r="H82" s="122">
        <f t="shared" si="31"/>
        <v>0.45666300679777172</v>
      </c>
      <c r="I82" s="122">
        <f t="shared" si="31"/>
        <v>1.0381270927524657</v>
      </c>
      <c r="J82" s="122">
        <f t="shared" si="31"/>
        <v>1.6409650447673376</v>
      </c>
      <c r="K82" s="122">
        <f t="shared" si="31"/>
        <v>1.0930762845798843</v>
      </c>
      <c r="L82" s="122">
        <f t="shared" si="31"/>
        <v>0.21489590581520249</v>
      </c>
      <c r="M82" s="122">
        <f t="shared" si="31"/>
        <v>0.43435616570724966</v>
      </c>
      <c r="N82" s="122">
        <f t="shared" si="31"/>
        <v>0.5184753270382787</v>
      </c>
      <c r="O82" s="122">
        <f t="shared" si="31"/>
        <v>0.38724287931042856</v>
      </c>
      <c r="P82" s="122">
        <f t="shared" si="31"/>
        <v>0.33813750219836991</v>
      </c>
      <c r="Q82" s="122">
        <f t="shared" si="31"/>
        <v>0.90190455285593374</v>
      </c>
      <c r="R82" s="122">
        <f t="shared" ref="R82:V82" si="32">SUM(R83:R84)</f>
        <v>0.69822722574904506</v>
      </c>
      <c r="S82" s="122">
        <f t="shared" si="32"/>
        <v>0.80780259547041333</v>
      </c>
      <c r="T82" s="122">
        <f t="shared" si="32"/>
        <v>0.48732929587970619</v>
      </c>
      <c r="U82" s="122">
        <f t="shared" si="32"/>
        <v>0.3027464668010123</v>
      </c>
      <c r="V82" s="122">
        <f t="shared" si="32"/>
        <v>0.35071289425886404</v>
      </c>
      <c r="W82" s="122">
        <f t="shared" ref="W82" si="33">SUM(W83:W84)</f>
        <v>0.47906582138532794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0.17355425959236534</v>
      </c>
      <c r="D83" s="98">
        <v>0.25210469413804215</v>
      </c>
      <c r="E83" s="98">
        <v>0.27414396648440026</v>
      </c>
      <c r="F83" s="98">
        <v>0.41176732546348882</v>
      </c>
      <c r="G83" s="98">
        <v>0.55332836154295917</v>
      </c>
      <c r="H83" s="98">
        <v>0.45576427406035019</v>
      </c>
      <c r="I83" s="98">
        <v>1.0362601479017979</v>
      </c>
      <c r="J83" s="98">
        <v>1.6381452136154009</v>
      </c>
      <c r="K83" s="98">
        <v>1.0910524647825128</v>
      </c>
      <c r="L83" s="98">
        <v>0.21450614723002434</v>
      </c>
      <c r="M83" s="98">
        <v>0.43343914415035223</v>
      </c>
      <c r="N83" s="98">
        <v>0.51761257143575734</v>
      </c>
      <c r="O83" s="98">
        <v>0.38648125148968665</v>
      </c>
      <c r="P83" s="98">
        <v>0.33727672183388252</v>
      </c>
      <c r="Q83" s="98">
        <v>0.89980039096030862</v>
      </c>
      <c r="R83" s="98">
        <v>0.69657436732029732</v>
      </c>
      <c r="S83" s="98">
        <v>0.80563280449609909</v>
      </c>
      <c r="T83" s="98">
        <v>0.48613371735063271</v>
      </c>
      <c r="U83" s="98">
        <v>0.30199107558779126</v>
      </c>
      <c r="V83" s="98">
        <v>0.34982509981802934</v>
      </c>
      <c r="W83" s="98">
        <v>0.47783833579104185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3.0908777811715734E-4</v>
      </c>
      <c r="D84" s="98">
        <v>4.9688050463572459E-4</v>
      </c>
      <c r="E84" s="98">
        <v>5.2319136868056492E-4</v>
      </c>
      <c r="F84" s="98">
        <v>8.7591222856516274E-4</v>
      </c>
      <c r="G84" s="98">
        <v>1.1853661096178708E-3</v>
      </c>
      <c r="H84" s="98">
        <v>8.9873273742151162E-4</v>
      </c>
      <c r="I84" s="98">
        <v>1.8669448506678074E-3</v>
      </c>
      <c r="J84" s="98">
        <v>2.8198311519367835E-3</v>
      </c>
      <c r="K84" s="98">
        <v>2.0238197973713856E-3</v>
      </c>
      <c r="L84" s="98">
        <v>3.8975858517814122E-4</v>
      </c>
      <c r="M84" s="98">
        <v>9.1702155689744316E-4</v>
      </c>
      <c r="N84" s="98">
        <v>8.6275560252141448E-4</v>
      </c>
      <c r="O84" s="98">
        <v>7.6162782074192025E-4</v>
      </c>
      <c r="P84" s="98">
        <v>8.6078036448739535E-4</v>
      </c>
      <c r="Q84" s="98">
        <v>2.1041618956251385E-3</v>
      </c>
      <c r="R84" s="98">
        <v>1.6528584287477653E-3</v>
      </c>
      <c r="S84" s="98">
        <v>2.169790974314207E-3</v>
      </c>
      <c r="T84" s="98">
        <v>1.1955785290734924E-3</v>
      </c>
      <c r="U84" s="98">
        <v>7.5539121322101962E-4</v>
      </c>
      <c r="V84" s="98">
        <v>8.8779444083471402E-4</v>
      </c>
      <c r="W84" s="98">
        <v>1.2274855942860695E-3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1.096519910585558E-2</v>
      </c>
      <c r="E85" s="122">
        <f t="shared" si="34"/>
        <v>5.1489349291954603E-2</v>
      </c>
      <c r="F85" s="122">
        <f t="shared" si="34"/>
        <v>8.3272138609139248E-2</v>
      </c>
      <c r="G85" s="122">
        <f t="shared" si="34"/>
        <v>0.13483306327476244</v>
      </c>
      <c r="H85" s="122">
        <f t="shared" si="34"/>
        <v>0.15263739615937932</v>
      </c>
      <c r="I85" s="122">
        <f t="shared" si="34"/>
        <v>0.4316854019735275</v>
      </c>
      <c r="J85" s="122">
        <f t="shared" si="34"/>
        <v>0.35519721797487908</v>
      </c>
      <c r="K85" s="122">
        <f t="shared" si="34"/>
        <v>0.15760176952268243</v>
      </c>
      <c r="L85" s="122">
        <f t="shared" si="34"/>
        <v>6.5399345896575936E-2</v>
      </c>
      <c r="M85" s="122">
        <f t="shared" si="34"/>
        <v>8.2508463284614197E-2</v>
      </c>
      <c r="N85" s="122">
        <f t="shared" si="34"/>
        <v>0.10463817879501094</v>
      </c>
      <c r="O85" s="122">
        <f t="shared" si="34"/>
        <v>5.9581424833690139E-2</v>
      </c>
      <c r="P85" s="122">
        <f t="shared" si="34"/>
        <v>4.3951863967545315E-2</v>
      </c>
      <c r="Q85" s="122">
        <f t="shared" si="34"/>
        <v>8.5684903238260376E-2</v>
      </c>
      <c r="R85" s="122">
        <f t="shared" si="34"/>
        <v>9.9407305358428344E-2</v>
      </c>
      <c r="S85" s="122">
        <f t="shared" si="34"/>
        <v>0.10551094261961522</v>
      </c>
      <c r="T85" s="122">
        <f t="shared" si="34"/>
        <v>4.0799329350718144E-2</v>
      </c>
      <c r="U85" s="122">
        <f t="shared" si="34"/>
        <v>2.5373686072111608E-2</v>
      </c>
      <c r="V85" s="122">
        <f t="shared" si="34"/>
        <v>4.3527205216953677E-2</v>
      </c>
      <c r="W85" s="122">
        <f t="shared" si="34"/>
        <v>6.4169367367905322E-2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1.096519910585558E-2</v>
      </c>
      <c r="E86" s="98">
        <v>5.1489349291954603E-2</v>
      </c>
      <c r="F86" s="98">
        <v>8.3272138609139248E-2</v>
      </c>
      <c r="G86" s="98">
        <v>0.13483306327476244</v>
      </c>
      <c r="H86" s="98">
        <v>0.15263739615937932</v>
      </c>
      <c r="I86" s="98">
        <v>0.4316854019735275</v>
      </c>
      <c r="J86" s="98">
        <v>0.35519721797487908</v>
      </c>
      <c r="K86" s="98">
        <v>0.15760176952268243</v>
      </c>
      <c r="L86" s="98">
        <v>6.5399345896575936E-2</v>
      </c>
      <c r="M86" s="98">
        <v>8.2508463284614197E-2</v>
      </c>
      <c r="N86" s="98">
        <v>0.10463817879501094</v>
      </c>
      <c r="O86" s="98">
        <v>5.9581424833690139E-2</v>
      </c>
      <c r="P86" s="98">
        <v>4.3951863967545315E-2</v>
      </c>
      <c r="Q86" s="98">
        <v>8.5684903238260376E-2</v>
      </c>
      <c r="R86" s="98">
        <v>9.9407305358428344E-2</v>
      </c>
      <c r="S86" s="98">
        <v>0.10551094261961522</v>
      </c>
      <c r="T86" s="98">
        <v>4.0799329350718144E-2</v>
      </c>
      <c r="U86" s="98">
        <v>2.5373686072111608E-2</v>
      </c>
      <c r="V86" s="98">
        <v>4.3527205216953677E-2</v>
      </c>
      <c r="W86" s="98">
        <v>6.4169367367905322E-2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5.3216858754613836E-2</v>
      </c>
      <c r="D87" s="122">
        <v>8.0312158840508768E-2</v>
      </c>
      <c r="E87" s="122">
        <v>0.1121673467137731</v>
      </c>
      <c r="F87" s="122">
        <v>0.19146282301276324</v>
      </c>
      <c r="G87" s="122">
        <v>0.31067443916879878</v>
      </c>
      <c r="H87" s="122">
        <v>0.30817772765946627</v>
      </c>
      <c r="I87" s="122">
        <v>0.81082907722779085</v>
      </c>
      <c r="J87" s="122">
        <v>1.1081058056431261</v>
      </c>
      <c r="K87" s="122">
        <v>0.65551495776422941</v>
      </c>
      <c r="L87" s="122">
        <v>0.20183750891371166</v>
      </c>
      <c r="M87" s="122">
        <v>0.35362976511752475</v>
      </c>
      <c r="N87" s="122">
        <v>0.36452319918946546</v>
      </c>
      <c r="O87" s="122">
        <v>0.30094460052071309</v>
      </c>
      <c r="P87" s="122">
        <v>0.34340341277572028</v>
      </c>
      <c r="Q87" s="122">
        <v>0.65534618987313376</v>
      </c>
      <c r="R87" s="122">
        <v>0.53148277380843179</v>
      </c>
      <c r="S87" s="122">
        <v>0.61520088204313306</v>
      </c>
      <c r="T87" s="122">
        <v>0.3619761841115231</v>
      </c>
      <c r="U87" s="122">
        <v>0.22027537498465066</v>
      </c>
      <c r="V87" s="122">
        <v>0.24956268239065557</v>
      </c>
      <c r="W87" s="122">
        <v>0.38692070189485578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2.968173391891188E-4</v>
      </c>
      <c r="E88" s="98">
        <v>2.6219010628404893E-4</v>
      </c>
      <c r="F88" s="98">
        <v>8.3530573698427672E-4</v>
      </c>
      <c r="G88" s="98">
        <v>1.9499523807324825E-3</v>
      </c>
      <c r="H88" s="98">
        <v>1.6349569603706043E-3</v>
      </c>
      <c r="I88" s="98">
        <v>5.0885141082215616E-3</v>
      </c>
      <c r="J88" s="98">
        <v>1.0612812519015299E-2</v>
      </c>
      <c r="K88" s="98">
        <v>3.9147528280056593E-3</v>
      </c>
      <c r="L88" s="98">
        <v>2.9785652069972318E-4</v>
      </c>
      <c r="M88" s="98">
        <v>6.11545944983137E-4</v>
      </c>
      <c r="N88" s="98">
        <v>1.1434123916612261E-3</v>
      </c>
      <c r="O88" s="98">
        <v>0</v>
      </c>
      <c r="P88" s="98">
        <v>0</v>
      </c>
      <c r="Q88" s="98">
        <v>2.3636010761893473E-3</v>
      </c>
      <c r="R88" s="98">
        <v>8.9126534579987671E-4</v>
      </c>
      <c r="S88" s="98">
        <v>2.092687884502586E-3</v>
      </c>
      <c r="T88" s="98">
        <v>2.0162042373069789E-3</v>
      </c>
      <c r="U88" s="98">
        <v>1.4688175692456117E-3</v>
      </c>
      <c r="V88" s="98">
        <v>1.1385156183219695E-3</v>
      </c>
      <c r="W88" s="98">
        <v>1.8700977306022432E-3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4.0010178693298518E-4</v>
      </c>
      <c r="J89" s="98">
        <v>8.1709945394399823E-4</v>
      </c>
      <c r="K89" s="98">
        <v>2.8990319377341153E-4</v>
      </c>
      <c r="L89" s="98">
        <v>0</v>
      </c>
      <c r="M89" s="98">
        <v>0</v>
      </c>
      <c r="N89" s="98">
        <v>2.1057489663080421E-4</v>
      </c>
      <c r="O89" s="98">
        <v>1.0986429987213954E-3</v>
      </c>
      <c r="P89" s="98">
        <v>4.8471328168274224E-4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4.0200450120865685E-5</v>
      </c>
      <c r="J90" s="101">
        <v>2.0268256781911341E-4</v>
      </c>
      <c r="K90" s="101">
        <v>8.4138419647376771E-5</v>
      </c>
      <c r="L90" s="101">
        <v>0</v>
      </c>
      <c r="M90" s="101">
        <v>0</v>
      </c>
      <c r="N90" s="101">
        <v>3.2723272926058711E-5</v>
      </c>
      <c r="O90" s="101">
        <v>1.2789575239164879E-4</v>
      </c>
      <c r="P90" s="101">
        <v>2.6765435792583259E-5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3.5990133681211952E-4</v>
      </c>
      <c r="J91" s="104">
        <v>6.1441688612488485E-4</v>
      </c>
      <c r="K91" s="104">
        <v>2.0576477412603478E-4</v>
      </c>
      <c r="L91" s="104">
        <v>0</v>
      </c>
      <c r="M91" s="104">
        <v>0</v>
      </c>
      <c r="N91" s="104">
        <v>1.7785162370474551E-4</v>
      </c>
      <c r="O91" s="104">
        <v>9.7074724632974674E-4</v>
      </c>
      <c r="P91" s="104">
        <v>4.5794784589015897E-4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6.0613452265066261E-3</v>
      </c>
      <c r="D92" s="101">
        <v>6.030672921245042E-3</v>
      </c>
      <c r="E92" s="101">
        <v>8.0159732418367373E-3</v>
      </c>
      <c r="F92" s="101">
        <v>1.2896668117179494E-2</v>
      </c>
      <c r="G92" s="101">
        <v>2.2882983490012696E-2</v>
      </c>
      <c r="H92" s="101">
        <v>3.5316910293808762E-2</v>
      </c>
      <c r="I92" s="101">
        <v>4.0199434754160601E-2</v>
      </c>
      <c r="J92" s="101">
        <v>5.9135418284923559E-2</v>
      </c>
      <c r="K92" s="101">
        <v>3.9476254274335182E-2</v>
      </c>
      <c r="L92" s="101">
        <v>1.2832643857275823E-2</v>
      </c>
      <c r="M92" s="101">
        <v>2.1446485643449753E-2</v>
      </c>
      <c r="N92" s="101">
        <v>2.5129369763496216E-2</v>
      </c>
      <c r="O92" s="101">
        <v>8.4841877492054137E-3</v>
      </c>
      <c r="P92" s="101">
        <v>0</v>
      </c>
      <c r="Q92" s="101">
        <v>7.0831796647965725E-2</v>
      </c>
      <c r="R92" s="101">
        <v>2.8219689887549058E-2</v>
      </c>
      <c r="S92" s="101">
        <v>2.7471361358664972E-2</v>
      </c>
      <c r="T92" s="101">
        <v>1.4579944894004262E-2</v>
      </c>
      <c r="U92" s="101">
        <v>1.1938652180941629E-2</v>
      </c>
      <c r="V92" s="101">
        <v>1.0183746641798374E-2</v>
      </c>
      <c r="W92" s="101">
        <v>1.0514642224483265E-2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3.8378514155669913E-4</v>
      </c>
      <c r="D93" s="104">
        <v>0</v>
      </c>
      <c r="E93" s="104">
        <v>0</v>
      </c>
      <c r="F93" s="104">
        <v>0</v>
      </c>
      <c r="G93" s="104">
        <v>0</v>
      </c>
      <c r="H93" s="104">
        <v>1.6483616116238836E-3</v>
      </c>
      <c r="I93" s="104">
        <v>2.9699208981194894E-3</v>
      </c>
      <c r="J93" s="104">
        <v>3.3502225970708276E-3</v>
      </c>
      <c r="K93" s="104">
        <v>1.3946795239877848E-3</v>
      </c>
      <c r="L93" s="104">
        <v>2.6373431353298056E-4</v>
      </c>
      <c r="M93" s="104">
        <v>2.5142956075170674E-4</v>
      </c>
      <c r="N93" s="104">
        <v>2.0067505466994256E-3</v>
      </c>
      <c r="O93" s="104">
        <v>1.0457418784985436E-2</v>
      </c>
      <c r="P93" s="104">
        <v>7.2544479897600246E-3</v>
      </c>
      <c r="Q93" s="104">
        <v>0</v>
      </c>
      <c r="R93" s="104">
        <v>0</v>
      </c>
      <c r="S93" s="104">
        <v>0</v>
      </c>
      <c r="T93" s="104">
        <v>0</v>
      </c>
      <c r="U93" s="104">
        <v>2.1581025030133929E-4</v>
      </c>
      <c r="V93" s="104">
        <v>1.4284392475045493E-3</v>
      </c>
      <c r="W93" s="104">
        <v>8.0196370423534103E-3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1.0194397827398559E-4</v>
      </c>
      <c r="D94" s="98">
        <v>0</v>
      </c>
      <c r="E94" s="98">
        <v>0</v>
      </c>
      <c r="F94" s="98">
        <v>0</v>
      </c>
      <c r="G94" s="98">
        <v>0</v>
      </c>
      <c r="H94" s="98">
        <v>7.1793876198197545E-4</v>
      </c>
      <c r="I94" s="98">
        <v>1.0779585066001541E-3</v>
      </c>
      <c r="J94" s="98">
        <v>1.2164625867713066E-3</v>
      </c>
      <c r="K94" s="98">
        <v>5.0128767675119209E-4</v>
      </c>
      <c r="L94" s="98">
        <v>8.3916333751683585E-5</v>
      </c>
      <c r="M94" s="98">
        <v>7.7960450592719745E-5</v>
      </c>
      <c r="N94" s="98">
        <v>4.283050538754078E-4</v>
      </c>
      <c r="O94" s="98">
        <v>1.4622039682726593E-3</v>
      </c>
      <c r="P94" s="98">
        <v>1.1578932816080404E-3</v>
      </c>
      <c r="Q94" s="98">
        <v>0</v>
      </c>
      <c r="R94" s="98">
        <v>0</v>
      </c>
      <c r="S94" s="98">
        <v>0</v>
      </c>
      <c r="T94" s="98">
        <v>0</v>
      </c>
      <c r="U94" s="98">
        <v>2.1286116127959E-5</v>
      </c>
      <c r="V94" s="98">
        <v>1.1367227754253457E-4</v>
      </c>
      <c r="W94" s="98">
        <v>1.8863390063775264E-3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2.8184116328271354E-4</v>
      </c>
      <c r="D95" s="98">
        <v>0</v>
      </c>
      <c r="E95" s="98">
        <v>0</v>
      </c>
      <c r="F95" s="98">
        <v>0</v>
      </c>
      <c r="G95" s="98">
        <v>0</v>
      </c>
      <c r="H95" s="98">
        <v>9.3042284964190813E-4</v>
      </c>
      <c r="I95" s="98">
        <v>1.891962391519335E-3</v>
      </c>
      <c r="J95" s="98">
        <v>2.133760010299521E-3</v>
      </c>
      <c r="K95" s="98">
        <v>8.9339184723659284E-4</v>
      </c>
      <c r="L95" s="98">
        <v>1.7981797978129695E-4</v>
      </c>
      <c r="M95" s="98">
        <v>1.7346911015898701E-4</v>
      </c>
      <c r="N95" s="98">
        <v>1.5784454928240179E-3</v>
      </c>
      <c r="O95" s="98">
        <v>8.9952148167127769E-3</v>
      </c>
      <c r="P95" s="98">
        <v>6.0965547081519847E-3</v>
      </c>
      <c r="Q95" s="98">
        <v>0</v>
      </c>
      <c r="R95" s="98">
        <v>0</v>
      </c>
      <c r="S95" s="98">
        <v>0</v>
      </c>
      <c r="T95" s="98">
        <v>0</v>
      </c>
      <c r="U95" s="98">
        <v>1.9452413417338029E-4</v>
      </c>
      <c r="V95" s="98">
        <v>1.3147669699620148E-3</v>
      </c>
      <c r="W95" s="98">
        <v>6.1332980359758843E-3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6.5663233726042747E-4</v>
      </c>
      <c r="D96" s="101">
        <v>0</v>
      </c>
      <c r="E96" s="101">
        <v>0</v>
      </c>
      <c r="F96" s="101">
        <v>0</v>
      </c>
      <c r="G96" s="101">
        <v>0</v>
      </c>
      <c r="H96" s="101">
        <v>4.1498663434442742E-3</v>
      </c>
      <c r="I96" s="101">
        <v>0</v>
      </c>
      <c r="J96" s="101">
        <v>0</v>
      </c>
      <c r="K96" s="101">
        <v>1.3307035608271275E-3</v>
      </c>
      <c r="L96" s="101">
        <v>0</v>
      </c>
      <c r="M96" s="101">
        <v>0</v>
      </c>
      <c r="N96" s="101">
        <v>0</v>
      </c>
      <c r="O96" s="101">
        <v>4.23209857463656E-2</v>
      </c>
      <c r="P96" s="101">
        <v>4.3300678021314494E-2</v>
      </c>
      <c r="Q96" s="101">
        <v>0</v>
      </c>
      <c r="R96" s="101">
        <v>0</v>
      </c>
      <c r="S96" s="101">
        <v>0</v>
      </c>
      <c r="T96" s="101">
        <v>0</v>
      </c>
      <c r="U96" s="101">
        <v>5.222167663105853E-3</v>
      </c>
      <c r="V96" s="101">
        <v>1.3056561241968224E-3</v>
      </c>
      <c r="W96" s="101">
        <v>1.1323070828683312E-2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4.611509604929008E-2</v>
      </c>
      <c r="D97" s="104">
        <v>7.3984668580074603E-2</v>
      </c>
      <c r="E97" s="104">
        <v>0.10388918336565231</v>
      </c>
      <c r="F97" s="104">
        <v>0.17773084915859946</v>
      </c>
      <c r="G97" s="104">
        <v>0.28584150329805358</v>
      </c>
      <c r="H97" s="104">
        <v>0.26542763245021878</v>
      </c>
      <c r="I97" s="104">
        <v>0.76217110568035618</v>
      </c>
      <c r="J97" s="104">
        <v>1.0341902527881723</v>
      </c>
      <c r="K97" s="104">
        <v>0.60910866438330025</v>
      </c>
      <c r="L97" s="104">
        <v>0.18844327422220314</v>
      </c>
      <c r="M97" s="104">
        <v>0.33132030396834017</v>
      </c>
      <c r="N97" s="104">
        <v>0.33603309159097777</v>
      </c>
      <c r="O97" s="104">
        <v>0.23858336524143522</v>
      </c>
      <c r="P97" s="104">
        <v>0.29236357348296305</v>
      </c>
      <c r="Q97" s="104">
        <v>0.58215079214897869</v>
      </c>
      <c r="R97" s="104">
        <v>0.50237181857508284</v>
      </c>
      <c r="S97" s="104">
        <v>0.58563683279996548</v>
      </c>
      <c r="T97" s="104">
        <v>0.34538003498021186</v>
      </c>
      <c r="U97" s="104">
        <v>0.20142992732105625</v>
      </c>
      <c r="V97" s="104">
        <v>0.23550632475883385</v>
      </c>
      <c r="W97" s="104">
        <v>0.35519325406873353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1.0798115476493168E-2</v>
      </c>
      <c r="D98" s="98">
        <v>2.4331024149172476E-2</v>
      </c>
      <c r="E98" s="98">
        <v>4.1249272356605547E-2</v>
      </c>
      <c r="F98" s="98">
        <v>6.7939315577542014E-2</v>
      </c>
      <c r="G98" s="98">
        <v>0.12673471381362739</v>
      </c>
      <c r="H98" s="98">
        <v>0.10871352570982647</v>
      </c>
      <c r="I98" s="98">
        <v>0.26757919151950665</v>
      </c>
      <c r="J98" s="98">
        <v>0.35047023368135194</v>
      </c>
      <c r="K98" s="98">
        <v>0.20584453326230304</v>
      </c>
      <c r="L98" s="98">
        <v>5.7500125885167425E-2</v>
      </c>
      <c r="M98" s="98">
        <v>0.10164269315286184</v>
      </c>
      <c r="N98" s="98">
        <v>7.6860429708149283E-2</v>
      </c>
      <c r="O98" s="98">
        <v>1.4526232613626502E-2</v>
      </c>
      <c r="P98" s="98">
        <v>6.8323059490367931E-3</v>
      </c>
      <c r="Q98" s="98">
        <v>4.1305132242169904E-2</v>
      </c>
      <c r="R98" s="98">
        <v>5.1078236368185634E-2</v>
      </c>
      <c r="S98" s="98">
        <v>9.502149834084074E-2</v>
      </c>
      <c r="T98" s="98">
        <v>4.4148060007712799E-2</v>
      </c>
      <c r="U98" s="98">
        <v>2.0788397473898199E-2</v>
      </c>
      <c r="V98" s="98">
        <v>2.992626859801226E-2</v>
      </c>
      <c r="W98" s="98">
        <v>4.6882907184035982E-2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3.5316980572796912E-2</v>
      </c>
      <c r="D99" s="98">
        <v>4.9653644430902123E-2</v>
      </c>
      <c r="E99" s="98">
        <v>6.263991100904677E-2</v>
      </c>
      <c r="F99" s="98">
        <v>0.10979153358105745</v>
      </c>
      <c r="G99" s="98">
        <v>0.15910678948442616</v>
      </c>
      <c r="H99" s="98">
        <v>0.15671410674039232</v>
      </c>
      <c r="I99" s="98">
        <v>0.49459191416084947</v>
      </c>
      <c r="J99" s="98">
        <v>0.68372001910682034</v>
      </c>
      <c r="K99" s="98">
        <v>0.40326413112099724</v>
      </c>
      <c r="L99" s="98">
        <v>0.13094314833703571</v>
      </c>
      <c r="M99" s="98">
        <v>0.22967761081547833</v>
      </c>
      <c r="N99" s="98">
        <v>0.2591726618828285</v>
      </c>
      <c r="O99" s="98">
        <v>0.22405713262780871</v>
      </c>
      <c r="P99" s="98">
        <v>0.28553126753392627</v>
      </c>
      <c r="Q99" s="98">
        <v>0.54084565990680877</v>
      </c>
      <c r="R99" s="98">
        <v>0.45129358220689725</v>
      </c>
      <c r="S99" s="98">
        <v>0.4906153344591247</v>
      </c>
      <c r="T99" s="98">
        <v>0.30123197497249904</v>
      </c>
      <c r="U99" s="98">
        <v>0.18064152984715803</v>
      </c>
      <c r="V99" s="98">
        <v>0.20558005616082159</v>
      </c>
      <c r="W99" s="98">
        <v>0.30831034688469755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2.6893208632529489E-2</v>
      </c>
      <c r="D100" s="122">
        <v>3.7538947158676464E-2</v>
      </c>
      <c r="E100" s="122">
        <v>4.8359552258879036E-2</v>
      </c>
      <c r="F100" s="122">
        <v>8.137048684495847E-2</v>
      </c>
      <c r="G100" s="122">
        <v>0.11388938483929326</v>
      </c>
      <c r="H100" s="122">
        <v>0.104346562878362</v>
      </c>
      <c r="I100" s="122">
        <v>0.25780194334889495</v>
      </c>
      <c r="J100" s="122">
        <v>0.33343862384937162</v>
      </c>
      <c r="K100" s="122">
        <v>0.19220973662280277</v>
      </c>
      <c r="L100" s="122">
        <v>5.9828285883410187E-2</v>
      </c>
      <c r="M100" s="122">
        <v>0.11123898669663751</v>
      </c>
      <c r="N100" s="122">
        <v>0.11466269935185629</v>
      </c>
      <c r="O100" s="122">
        <v>0.10436537966702079</v>
      </c>
      <c r="P100" s="122">
        <v>0.13492970841893792</v>
      </c>
      <c r="Q100" s="122">
        <v>0.24101088075637209</v>
      </c>
      <c r="R100" s="122">
        <v>0.19062020648958511</v>
      </c>
      <c r="S100" s="122">
        <v>0.21405681789207018</v>
      </c>
      <c r="T100" s="122">
        <v>0.12126190786574062</v>
      </c>
      <c r="U100" s="122">
        <v>8.748046963948776E-2</v>
      </c>
      <c r="V100" s="122">
        <v>9.6233432410742337E-2</v>
      </c>
      <c r="W100" s="122">
        <v>0.14006919723016431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1.6576764699172648E-2</v>
      </c>
      <c r="D102" s="98">
        <v>2.4293928558343579E-2</v>
      </c>
      <c r="E102" s="98">
        <v>3.3707541419629485E-2</v>
      </c>
      <c r="F102" s="98">
        <v>5.418439723502342E-2</v>
      </c>
      <c r="G102" s="98">
        <v>7.9075044235131675E-2</v>
      </c>
      <c r="H102" s="98">
        <v>7.6058057729328901E-2</v>
      </c>
      <c r="I102" s="98">
        <v>0.19273072608082964</v>
      </c>
      <c r="J102" s="98">
        <v>0.24569229165073442</v>
      </c>
      <c r="K102" s="98">
        <v>0.12116489129255568</v>
      </c>
      <c r="L102" s="98">
        <v>4.0759029124274704E-2</v>
      </c>
      <c r="M102" s="98">
        <v>7.6150366129892025E-2</v>
      </c>
      <c r="N102" s="98">
        <v>8.8046143411272815E-2</v>
      </c>
      <c r="O102" s="98">
        <v>6.5127012464773607E-2</v>
      </c>
      <c r="P102" s="98">
        <v>6.71437840741652E-2</v>
      </c>
      <c r="Q102" s="98">
        <v>0.15060821916926592</v>
      </c>
      <c r="R102" s="98">
        <v>0.12290481718451444</v>
      </c>
      <c r="S102" s="98">
        <v>0.13179007920089</v>
      </c>
      <c r="T102" s="98">
        <v>7.5388402118731643E-2</v>
      </c>
      <c r="U102" s="98">
        <v>5.8103331867091559E-2</v>
      </c>
      <c r="V102" s="98">
        <v>5.1878500649051321E-2</v>
      </c>
      <c r="W102" s="98">
        <v>6.8285720545849277E-2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1.031644393335684E-2</v>
      </c>
      <c r="D103" s="33">
        <v>1.3245018600332883E-2</v>
      </c>
      <c r="E103" s="33">
        <v>1.4652010839249554E-2</v>
      </c>
      <c r="F103" s="33">
        <v>2.7186089609935047E-2</v>
      </c>
      <c r="G103" s="33">
        <v>3.4814340604161581E-2</v>
      </c>
      <c r="H103" s="33">
        <v>2.8288505149033093E-2</v>
      </c>
      <c r="I103" s="33">
        <v>6.5071217268065321E-2</v>
      </c>
      <c r="J103" s="33">
        <v>8.77463321986372E-2</v>
      </c>
      <c r="K103" s="33">
        <v>7.1044845330247089E-2</v>
      </c>
      <c r="L103" s="33">
        <v>1.906925675913548E-2</v>
      </c>
      <c r="M103" s="33">
        <v>3.5088620566745492E-2</v>
      </c>
      <c r="N103" s="33">
        <v>2.6616555940583476E-2</v>
      </c>
      <c r="O103" s="33">
        <v>3.9238367202247187E-2</v>
      </c>
      <c r="P103" s="33">
        <v>6.7785924344772708E-2</v>
      </c>
      <c r="Q103" s="33">
        <v>9.0402661587106165E-2</v>
      </c>
      <c r="R103" s="33">
        <v>6.7715389305070678E-2</v>
      </c>
      <c r="S103" s="33">
        <v>8.2266738691180175E-2</v>
      </c>
      <c r="T103" s="33">
        <v>4.587350574700897E-2</v>
      </c>
      <c r="U103" s="33">
        <v>2.9377137772396204E-2</v>
      </c>
      <c r="V103" s="33">
        <v>4.4354931761691009E-2</v>
      </c>
      <c r="W103" s="33">
        <v>7.178347668431502E-2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1.1036868484498634E-2</v>
      </c>
      <c r="D143" s="117">
        <f t="shared" si="49"/>
        <v>3.4262997756307159E-2</v>
      </c>
      <c r="E143" s="117">
        <f t="shared" si="49"/>
        <v>3.8161757336947821E-2</v>
      </c>
      <c r="F143" s="117">
        <f t="shared" si="49"/>
        <v>3.8838008191455567E-2</v>
      </c>
      <c r="G143" s="117">
        <f t="shared" si="49"/>
        <v>7.0778817016307269E-2</v>
      </c>
      <c r="H143" s="117">
        <f t="shared" si="49"/>
        <v>8.8580900517388692E-2</v>
      </c>
      <c r="I143" s="117">
        <f t="shared" si="49"/>
        <v>0.23413354082329046</v>
      </c>
      <c r="J143" s="117">
        <f t="shared" si="49"/>
        <v>0.40077268513909514</v>
      </c>
      <c r="K143" s="117">
        <f t="shared" si="49"/>
        <v>0.4404839005762255</v>
      </c>
      <c r="L143" s="117">
        <f t="shared" si="49"/>
        <v>0.71637370524468513</v>
      </c>
      <c r="M143" s="117">
        <f t="shared" si="49"/>
        <v>0.68132577147882611</v>
      </c>
      <c r="N143" s="117">
        <f t="shared" si="49"/>
        <v>0.72934091500801634</v>
      </c>
      <c r="O143" s="117">
        <f t="shared" si="49"/>
        <v>0.33876098336967536</v>
      </c>
      <c r="P143" s="117">
        <f t="shared" si="49"/>
        <v>0.261391494839605</v>
      </c>
      <c r="Q143" s="117">
        <f t="shared" si="49"/>
        <v>0.21233488670613021</v>
      </c>
      <c r="R143" s="117">
        <f t="shared" ref="R143:V143" si="50">R144+R146+R148+R157</f>
        <v>0.63530233962044458</v>
      </c>
      <c r="S143" s="117">
        <f t="shared" si="50"/>
        <v>2.0550446392477717</v>
      </c>
      <c r="T143" s="117">
        <f t="shared" si="50"/>
        <v>5.1127924523116919</v>
      </c>
      <c r="U143" s="117">
        <f t="shared" si="50"/>
        <v>2.8378232535364853</v>
      </c>
      <c r="V143" s="117">
        <f t="shared" si="50"/>
        <v>1.4858019494127022</v>
      </c>
      <c r="W143" s="117">
        <f t="shared" ref="W143" si="51">W144+W146+W148+W157</f>
        <v>0.91611439507759773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3.9866758103300915E-3</v>
      </c>
      <c r="D144" s="122">
        <f t="shared" si="52"/>
        <v>8.8469481904229832E-3</v>
      </c>
      <c r="E144" s="122">
        <f t="shared" si="52"/>
        <v>9.8741557349164167E-3</v>
      </c>
      <c r="F144" s="122">
        <f t="shared" si="52"/>
        <v>8.1466869680173644E-3</v>
      </c>
      <c r="G144" s="122">
        <f t="shared" si="52"/>
        <v>1.0446664144636388E-2</v>
      </c>
      <c r="H144" s="122">
        <f t="shared" si="52"/>
        <v>1.246795676077477E-2</v>
      </c>
      <c r="I144" s="122">
        <f t="shared" si="52"/>
        <v>3.6238023779682708E-2</v>
      </c>
      <c r="J144" s="122">
        <f t="shared" si="52"/>
        <v>4.6761118705401818E-2</v>
      </c>
      <c r="K144" s="122">
        <f t="shared" si="52"/>
        <v>4.3989526063623233E-2</v>
      </c>
      <c r="L144" s="122">
        <f t="shared" si="52"/>
        <v>8.5221483965203876E-2</v>
      </c>
      <c r="M144" s="122">
        <f t="shared" si="52"/>
        <v>7.8615986918450384E-2</v>
      </c>
      <c r="N144" s="122">
        <f t="shared" si="52"/>
        <v>8.4257835781040347E-2</v>
      </c>
      <c r="O144" s="122">
        <f t="shared" si="52"/>
        <v>3.5756958977373916E-2</v>
      </c>
      <c r="P144" s="122">
        <f t="shared" si="52"/>
        <v>2.6753657145887118E-2</v>
      </c>
      <c r="Q144" s="122">
        <f t="shared" si="52"/>
        <v>1.8792638787130968E-2</v>
      </c>
      <c r="R144" s="122">
        <f t="shared" si="52"/>
        <v>4.2607260567070065E-2</v>
      </c>
      <c r="S144" s="122">
        <f t="shared" si="52"/>
        <v>7.9669838640220481E-2</v>
      </c>
      <c r="T144" s="122">
        <f t="shared" si="52"/>
        <v>0.70820678377965562</v>
      </c>
      <c r="U144" s="122">
        <f t="shared" si="52"/>
        <v>0.34258242290238156</v>
      </c>
      <c r="V144" s="122">
        <f t="shared" si="52"/>
        <v>0.16430271705270533</v>
      </c>
      <c r="W144" s="122">
        <f t="shared" si="52"/>
        <v>9.9238384998416418E-2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3.9866758103300915E-3</v>
      </c>
      <c r="D145" s="98">
        <v>8.8469481904229832E-3</v>
      </c>
      <c r="E145" s="98">
        <v>9.8741557349164167E-3</v>
      </c>
      <c r="F145" s="98">
        <v>8.1466869680173644E-3</v>
      </c>
      <c r="G145" s="98">
        <v>1.0446664144636388E-2</v>
      </c>
      <c r="H145" s="98">
        <v>1.246795676077477E-2</v>
      </c>
      <c r="I145" s="98">
        <v>3.6238023779682708E-2</v>
      </c>
      <c r="J145" s="98">
        <v>4.6761118705401818E-2</v>
      </c>
      <c r="K145" s="98">
        <v>4.3989526063623233E-2</v>
      </c>
      <c r="L145" s="98">
        <v>8.5221483965203876E-2</v>
      </c>
      <c r="M145" s="98">
        <v>7.8615986918450384E-2</v>
      </c>
      <c r="N145" s="98">
        <v>8.4257835781040347E-2</v>
      </c>
      <c r="O145" s="98">
        <v>3.5756958977373916E-2</v>
      </c>
      <c r="P145" s="98">
        <v>2.6753657145887118E-2</v>
      </c>
      <c r="Q145" s="98">
        <v>1.8792638787130968E-2</v>
      </c>
      <c r="R145" s="98">
        <v>4.2607260567070065E-2</v>
      </c>
      <c r="S145" s="98">
        <v>7.9669838640220481E-2</v>
      </c>
      <c r="T145" s="98">
        <v>0.70820678377965562</v>
      </c>
      <c r="U145" s="98">
        <v>0.34258242290238156</v>
      </c>
      <c r="V145" s="98">
        <v>0.16430271705270533</v>
      </c>
      <c r="W145" s="98">
        <v>9.9238384998416418E-2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8.3123283544389061E-3</v>
      </c>
      <c r="E146" s="122">
        <f t="shared" si="53"/>
        <v>9.1945266592776045E-3</v>
      </c>
      <c r="F146" s="122">
        <f t="shared" si="53"/>
        <v>8.9587309614770627E-3</v>
      </c>
      <c r="G146" s="122">
        <f t="shared" si="53"/>
        <v>1.5587637372804905E-2</v>
      </c>
      <c r="H146" s="122">
        <f t="shared" si="53"/>
        <v>2.15777723223411E-2</v>
      </c>
      <c r="I146" s="122">
        <f t="shared" si="53"/>
        <v>5.8815337995652771E-2</v>
      </c>
      <c r="J146" s="122">
        <f t="shared" si="53"/>
        <v>0.10991129884703607</v>
      </c>
      <c r="K146" s="122">
        <f t="shared" si="53"/>
        <v>0.11737892701641908</v>
      </c>
      <c r="L146" s="122">
        <f t="shared" si="53"/>
        <v>0.19240457215048323</v>
      </c>
      <c r="M146" s="122">
        <f t="shared" si="53"/>
        <v>0.15959205818812994</v>
      </c>
      <c r="N146" s="122">
        <f t="shared" si="53"/>
        <v>0.2054337126060243</v>
      </c>
      <c r="O146" s="122">
        <f t="shared" si="53"/>
        <v>8.8602198361034251E-2</v>
      </c>
      <c r="P146" s="122">
        <f t="shared" si="53"/>
        <v>6.1472538669869757E-2</v>
      </c>
      <c r="Q146" s="122">
        <f t="shared" si="53"/>
        <v>5.0162010258957682E-2</v>
      </c>
      <c r="R146" s="122">
        <f t="shared" si="53"/>
        <v>0.16278931319171841</v>
      </c>
      <c r="S146" s="122">
        <f t="shared" si="53"/>
        <v>0.49371554624198433</v>
      </c>
      <c r="T146" s="122">
        <f t="shared" si="53"/>
        <v>1.2300070541756274</v>
      </c>
      <c r="U146" s="122">
        <f t="shared" si="53"/>
        <v>0.67840009761891118</v>
      </c>
      <c r="V146" s="122">
        <f t="shared" si="53"/>
        <v>0.34624411605828648</v>
      </c>
      <c r="W146" s="122">
        <f t="shared" si="53"/>
        <v>0.21003781338799471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8.3123283544389061E-3</v>
      </c>
      <c r="E147" s="98">
        <v>9.1945266592776045E-3</v>
      </c>
      <c r="F147" s="98">
        <v>8.9587309614770627E-3</v>
      </c>
      <c r="G147" s="98">
        <v>1.5587637372804905E-2</v>
      </c>
      <c r="H147" s="98">
        <v>2.15777723223411E-2</v>
      </c>
      <c r="I147" s="98">
        <v>5.8815337995652771E-2</v>
      </c>
      <c r="J147" s="98">
        <v>0.10991129884703607</v>
      </c>
      <c r="K147" s="98">
        <v>0.11737892701641908</v>
      </c>
      <c r="L147" s="98">
        <v>0.19240457215048323</v>
      </c>
      <c r="M147" s="98">
        <v>0.15959205818812994</v>
      </c>
      <c r="N147" s="98">
        <v>0.2054337126060243</v>
      </c>
      <c r="O147" s="98">
        <v>8.8602198361034251E-2</v>
      </c>
      <c r="P147" s="98">
        <v>6.1472538669869757E-2</v>
      </c>
      <c r="Q147" s="98">
        <v>5.0162010258957682E-2</v>
      </c>
      <c r="R147" s="98">
        <v>0.16278931319171841</v>
      </c>
      <c r="S147" s="98">
        <v>0.49371554624198433</v>
      </c>
      <c r="T147" s="98">
        <v>1.2300070541756274</v>
      </c>
      <c r="U147" s="98">
        <v>0.67840009761891118</v>
      </c>
      <c r="V147" s="98">
        <v>0.34624411605828648</v>
      </c>
      <c r="W147" s="98">
        <v>0.21003781338799471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4.7206842200491943E-3</v>
      </c>
      <c r="D148" s="122">
        <v>1.1636099211075638E-2</v>
      </c>
      <c r="E148" s="122">
        <v>1.3319561952037359E-2</v>
      </c>
      <c r="F148" s="122">
        <v>1.5219488866100578E-2</v>
      </c>
      <c r="G148" s="122">
        <v>3.2715564747170779E-2</v>
      </c>
      <c r="H148" s="122">
        <v>4.0737396502550489E-2</v>
      </c>
      <c r="I148" s="122">
        <v>0.10553608679625569</v>
      </c>
      <c r="J148" s="122">
        <v>0.1875109880104201</v>
      </c>
      <c r="K148" s="122">
        <v>0.21571028862142275</v>
      </c>
      <c r="L148" s="122">
        <v>0.33840659466884854</v>
      </c>
      <c r="M148" s="122">
        <v>0.33706460178732178</v>
      </c>
      <c r="N148" s="122">
        <v>0.3344703648462734</v>
      </c>
      <c r="O148" s="122">
        <v>0.15919392800979681</v>
      </c>
      <c r="P148" s="122">
        <v>0.12431863509938389</v>
      </c>
      <c r="Q148" s="122">
        <v>0.10480622362207004</v>
      </c>
      <c r="R148" s="122">
        <v>0.31637041884984768</v>
      </c>
      <c r="S148" s="122">
        <v>1.0989861732825497</v>
      </c>
      <c r="T148" s="122">
        <v>2.3773950475081995</v>
      </c>
      <c r="U148" s="122">
        <v>1.2997022450487765</v>
      </c>
      <c r="V148" s="122">
        <v>0.7036425639473054</v>
      </c>
      <c r="W148" s="122">
        <v>0.44544607382217372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7.5766815331332826E-4</v>
      </c>
      <c r="D149" s="98">
        <v>8.0408972283267232E-4</v>
      </c>
      <c r="E149" s="98">
        <v>8.4378665703544614E-4</v>
      </c>
      <c r="F149" s="98">
        <v>8.5977787447863278E-4</v>
      </c>
      <c r="G149" s="98">
        <v>2.3349983153074178E-3</v>
      </c>
      <c r="H149" s="98">
        <v>4.7089213725078358E-3</v>
      </c>
      <c r="I149" s="98">
        <v>5.3276359312742971E-3</v>
      </c>
      <c r="J149" s="98">
        <v>9.9387257621720258E-3</v>
      </c>
      <c r="K149" s="98">
        <v>1.2829782639158932E-2</v>
      </c>
      <c r="L149" s="98">
        <v>2.1387739762126372E-2</v>
      </c>
      <c r="M149" s="98">
        <v>2.0552882074972682E-2</v>
      </c>
      <c r="N149" s="98">
        <v>2.350812010133517E-2</v>
      </c>
      <c r="O149" s="98">
        <v>4.4440983448218833E-3</v>
      </c>
      <c r="P149" s="98">
        <v>0</v>
      </c>
      <c r="Q149" s="98">
        <v>1.1377127958999676E-2</v>
      </c>
      <c r="R149" s="98">
        <v>1.678892942676969E-2</v>
      </c>
      <c r="S149" s="98">
        <v>4.9307571669398677E-2</v>
      </c>
      <c r="T149" s="98">
        <v>9.7312655455330799E-2</v>
      </c>
      <c r="U149" s="98">
        <v>7.066391426016802E-2</v>
      </c>
      <c r="V149" s="98">
        <v>2.905363012513066E-2</v>
      </c>
      <c r="W149" s="98">
        <v>1.2392256907426704E-2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2.7472693527064726E-4</v>
      </c>
      <c r="I150" s="98">
        <v>2.6999280891995347E-4</v>
      </c>
      <c r="J150" s="98">
        <v>5.5837043284513797E-4</v>
      </c>
      <c r="K150" s="98">
        <v>5.5787180959511408E-4</v>
      </c>
      <c r="L150" s="98">
        <v>5.2746862706596113E-4</v>
      </c>
      <c r="M150" s="98">
        <v>2.5142956075170674E-4</v>
      </c>
      <c r="N150" s="98">
        <v>1.7837782637328227E-3</v>
      </c>
      <c r="O150" s="98">
        <v>5.4560445834706643E-3</v>
      </c>
      <c r="P150" s="98">
        <v>2.6868325888000097E-3</v>
      </c>
      <c r="Q150" s="98">
        <v>0</v>
      </c>
      <c r="R150" s="98">
        <v>0</v>
      </c>
      <c r="S150" s="98">
        <v>0</v>
      </c>
      <c r="T150" s="98">
        <v>0</v>
      </c>
      <c r="U150" s="98">
        <v>1.5106717521093749E-3</v>
      </c>
      <c r="V150" s="98">
        <v>3.8771922432266344E-3</v>
      </c>
      <c r="W150" s="98">
        <v>9.12579387578147E-3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1.1965646033032924E-4</v>
      </c>
      <c r="I151" s="101">
        <v>9.7996227872741267E-5</v>
      </c>
      <c r="J151" s="101">
        <v>2.0274376446188444E-4</v>
      </c>
      <c r="K151" s="101">
        <v>2.0051507070047687E-4</v>
      </c>
      <c r="L151" s="101">
        <v>1.6783266750336717E-4</v>
      </c>
      <c r="M151" s="101">
        <v>7.7960450592719745E-5</v>
      </c>
      <c r="N151" s="101">
        <v>3.8071560344480682E-4</v>
      </c>
      <c r="O151" s="101">
        <v>7.6288902692486598E-4</v>
      </c>
      <c r="P151" s="101">
        <v>4.2884936355853357E-4</v>
      </c>
      <c r="Q151" s="101">
        <v>0</v>
      </c>
      <c r="R151" s="101">
        <v>0</v>
      </c>
      <c r="S151" s="101">
        <v>0</v>
      </c>
      <c r="T151" s="101">
        <v>0</v>
      </c>
      <c r="U151" s="101">
        <v>1.4900281289571303E-4</v>
      </c>
      <c r="V151" s="101">
        <v>3.0853903904402245E-4</v>
      </c>
      <c r="W151" s="101">
        <v>2.1465236969123581E-3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1.5507047494031805E-4</v>
      </c>
      <c r="I152" s="104">
        <v>1.7199658104721221E-4</v>
      </c>
      <c r="J152" s="104">
        <v>3.5562666838325353E-4</v>
      </c>
      <c r="K152" s="104">
        <v>3.5735673889463718E-4</v>
      </c>
      <c r="L152" s="104">
        <v>3.596359595625939E-4</v>
      </c>
      <c r="M152" s="104">
        <v>1.7346911015898701E-4</v>
      </c>
      <c r="N152" s="104">
        <v>1.4030626602880159E-3</v>
      </c>
      <c r="O152" s="104">
        <v>4.6931555565457982E-3</v>
      </c>
      <c r="P152" s="104">
        <v>2.2579832252414759E-3</v>
      </c>
      <c r="Q152" s="104">
        <v>0</v>
      </c>
      <c r="R152" s="104">
        <v>0</v>
      </c>
      <c r="S152" s="104">
        <v>0</v>
      </c>
      <c r="T152" s="104">
        <v>0</v>
      </c>
      <c r="U152" s="104">
        <v>1.3616689392136618E-3</v>
      </c>
      <c r="V152" s="104">
        <v>3.568653204182612E-3</v>
      </c>
      <c r="W152" s="104">
        <v>6.9792701788691123E-3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4.1498663434442746E-4</v>
      </c>
      <c r="I153" s="101">
        <v>0</v>
      </c>
      <c r="J153" s="101">
        <v>0</v>
      </c>
      <c r="K153" s="101">
        <v>4.4356785360904241E-4</v>
      </c>
      <c r="L153" s="101">
        <v>0</v>
      </c>
      <c r="M153" s="101">
        <v>0</v>
      </c>
      <c r="N153" s="101">
        <v>0</v>
      </c>
      <c r="O153" s="101">
        <v>2.2595102559500278E-2</v>
      </c>
      <c r="P153" s="101">
        <v>1.5713955733541552E-2</v>
      </c>
      <c r="Q153" s="101">
        <v>0</v>
      </c>
      <c r="R153" s="101">
        <v>0</v>
      </c>
      <c r="S153" s="101">
        <v>0</v>
      </c>
      <c r="T153" s="101">
        <v>0</v>
      </c>
      <c r="U153" s="101">
        <v>3.0353849541802772E-2</v>
      </c>
      <c r="V153" s="101">
        <v>3.5905543415412616E-3</v>
      </c>
      <c r="W153" s="101">
        <v>1.2940652375638071E-2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3.9630160667358657E-3</v>
      </c>
      <c r="D154" s="104">
        <v>1.0832009488242965E-2</v>
      </c>
      <c r="E154" s="104">
        <v>1.2475775295001913E-2</v>
      </c>
      <c r="F154" s="104">
        <v>1.4359710991621946E-2</v>
      </c>
      <c r="G154" s="104">
        <v>3.0380566431863362E-2</v>
      </c>
      <c r="H154" s="104">
        <v>3.5338761560427576E-2</v>
      </c>
      <c r="I154" s="104">
        <v>9.9938458056061441E-2</v>
      </c>
      <c r="J154" s="104">
        <v>0.17701389181540295</v>
      </c>
      <c r="K154" s="104">
        <v>0.20187906631905966</v>
      </c>
      <c r="L154" s="104">
        <v>0.31649138627965623</v>
      </c>
      <c r="M154" s="104">
        <v>0.3162602901515974</v>
      </c>
      <c r="N154" s="104">
        <v>0.30917846648120539</v>
      </c>
      <c r="O154" s="104">
        <v>0.126698682522004</v>
      </c>
      <c r="P154" s="104">
        <v>0.10591784677704233</v>
      </c>
      <c r="Q154" s="104">
        <v>9.3429095663070366E-2</v>
      </c>
      <c r="R154" s="104">
        <v>0.299581489423078</v>
      </c>
      <c r="S154" s="104">
        <v>1.049678601613151</v>
      </c>
      <c r="T154" s="104">
        <v>2.2800823920528686</v>
      </c>
      <c r="U154" s="104">
        <v>1.1971738094946964</v>
      </c>
      <c r="V154" s="104">
        <v>0.66712118723740688</v>
      </c>
      <c r="W154" s="104">
        <v>0.41098737066332747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9.279630487611316E-4</v>
      </c>
      <c r="D155" s="98">
        <v>3.5622770163153076E-3</v>
      </c>
      <c r="E155" s="98">
        <v>4.9535152393303606E-3</v>
      </c>
      <c r="F155" s="98">
        <v>5.4891367552716069E-3</v>
      </c>
      <c r="G155" s="98">
        <v>1.3469955719562983E-2</v>
      </c>
      <c r="H155" s="98">
        <v>1.4474006824340354E-2</v>
      </c>
      <c r="I155" s="98">
        <v>3.5085890306056862E-2</v>
      </c>
      <c r="J155" s="98">
        <v>5.9987125059567506E-2</v>
      </c>
      <c r="K155" s="98">
        <v>6.8223790945331486E-2</v>
      </c>
      <c r="L155" s="98">
        <v>9.6571738247303196E-2</v>
      </c>
      <c r="M155" s="98">
        <v>9.7022570736822647E-2</v>
      </c>
      <c r="N155" s="98">
        <v>7.071800481833887E-2</v>
      </c>
      <c r="O155" s="98">
        <v>7.7140941167134214E-3</v>
      </c>
      <c r="P155" s="98">
        <v>2.4752164779725003E-3</v>
      </c>
      <c r="Q155" s="98">
        <v>6.6290404542503432E-3</v>
      </c>
      <c r="R155" s="98">
        <v>3.0459698499186574E-2</v>
      </c>
      <c r="S155" s="98">
        <v>0.17031379844182157</v>
      </c>
      <c r="T155" s="98">
        <v>0.29145058796651835</v>
      </c>
      <c r="U155" s="98">
        <v>0.12355326404625606</v>
      </c>
      <c r="V155" s="98">
        <v>8.4772448710817905E-2</v>
      </c>
      <c r="W155" s="98">
        <v>5.4247321794267972E-2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3.0350530179747343E-3</v>
      </c>
      <c r="D156" s="98">
        <v>7.2697324719276576E-3</v>
      </c>
      <c r="E156" s="98">
        <v>7.5222600556715535E-3</v>
      </c>
      <c r="F156" s="98">
        <v>8.8705742363503377E-3</v>
      </c>
      <c r="G156" s="98">
        <v>1.6910610712300378E-2</v>
      </c>
      <c r="H156" s="98">
        <v>2.0864754736087222E-2</v>
      </c>
      <c r="I156" s="98">
        <v>6.4852567750004572E-2</v>
      </c>
      <c r="J156" s="98">
        <v>0.11702676675583544</v>
      </c>
      <c r="K156" s="98">
        <v>0.13365527537372818</v>
      </c>
      <c r="L156" s="98">
        <v>0.21991964803235303</v>
      </c>
      <c r="M156" s="98">
        <v>0.21923771941477474</v>
      </c>
      <c r="N156" s="98">
        <v>0.2384604616628665</v>
      </c>
      <c r="O156" s="98">
        <v>0.11898458840529058</v>
      </c>
      <c r="P156" s="98">
        <v>0.10344263029906983</v>
      </c>
      <c r="Q156" s="98">
        <v>8.6800055208820018E-2</v>
      </c>
      <c r="R156" s="98">
        <v>0.26912179092389144</v>
      </c>
      <c r="S156" s="98">
        <v>0.87936480317132937</v>
      </c>
      <c r="T156" s="98">
        <v>1.9886318040863502</v>
      </c>
      <c r="U156" s="98">
        <v>1.0736205454484404</v>
      </c>
      <c r="V156" s="98">
        <v>0.58234873852658897</v>
      </c>
      <c r="W156" s="98">
        <v>0.35674004886905947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2.3295084541193477E-3</v>
      </c>
      <c r="D157" s="122">
        <v>5.4676220003696298E-3</v>
      </c>
      <c r="E157" s="122">
        <v>5.7735129907164409E-3</v>
      </c>
      <c r="F157" s="122">
        <v>6.5131013958605634E-3</v>
      </c>
      <c r="G157" s="122">
        <v>1.2028950751695199E-2</v>
      </c>
      <c r="H157" s="122">
        <v>1.3797774931722333E-2</v>
      </c>
      <c r="I157" s="122">
        <v>3.3544092251699305E-2</v>
      </c>
      <c r="J157" s="122">
        <v>5.6589279576237175E-2</v>
      </c>
      <c r="K157" s="122">
        <v>6.3405158874760448E-2</v>
      </c>
      <c r="L157" s="122">
        <v>0.10034105446014938</v>
      </c>
      <c r="M157" s="122">
        <v>0.10605312458492398</v>
      </c>
      <c r="N157" s="122">
        <v>0.10517900177467834</v>
      </c>
      <c r="O157" s="122">
        <v>5.5207898021470345E-2</v>
      </c>
      <c r="P157" s="122">
        <v>4.8846663924464268E-2</v>
      </c>
      <c r="Q157" s="122">
        <v>3.8574014037971491E-2</v>
      </c>
      <c r="R157" s="122">
        <v>0.11353534701180849</v>
      </c>
      <c r="S157" s="122">
        <v>0.38267308108301706</v>
      </c>
      <c r="T157" s="122">
        <v>0.79718356684820879</v>
      </c>
      <c r="U157" s="122">
        <v>0.51713848796641559</v>
      </c>
      <c r="V157" s="122">
        <v>0.27161255235440507</v>
      </c>
      <c r="W157" s="122">
        <v>0.16139212286901281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1.3993372798002885E-3</v>
      </c>
      <c r="D158" s="98">
        <v>3.5631095218903916E-3</v>
      </c>
      <c r="E158" s="98">
        <v>4.0449049703555383E-3</v>
      </c>
      <c r="F158" s="98">
        <v>4.3623031672264615E-3</v>
      </c>
      <c r="G158" s="98">
        <v>8.3817341169735091E-3</v>
      </c>
      <c r="H158" s="98">
        <v>1.0015467836586989E-2</v>
      </c>
      <c r="I158" s="98">
        <v>2.5069033049015303E-2</v>
      </c>
      <c r="J158" s="98">
        <v>4.1675078295523686E-2</v>
      </c>
      <c r="K158" s="98">
        <v>4.0000521719181975E-2</v>
      </c>
      <c r="L158" s="98">
        <v>6.8339014570250725E-2</v>
      </c>
      <c r="M158" s="98">
        <v>7.2656408154520513E-2</v>
      </c>
      <c r="N158" s="98">
        <v>8.0716067580324652E-2</v>
      </c>
      <c r="O158" s="98">
        <v>3.444876185636709E-2</v>
      </c>
      <c r="P158" s="98">
        <v>2.4297166999600637E-2</v>
      </c>
      <c r="Q158" s="98">
        <v>2.4086408014396786E-2</v>
      </c>
      <c r="R158" s="98">
        <v>7.3231547832080648E-2</v>
      </c>
      <c r="S158" s="98">
        <v>0.23563586589102448</v>
      </c>
      <c r="T158" s="98">
        <v>0.49539615419533323</v>
      </c>
      <c r="U158" s="98">
        <v>0.34345750004362657</v>
      </c>
      <c r="V158" s="98">
        <v>0.14654240681494016</v>
      </c>
      <c r="W158" s="98">
        <v>7.8728214542365949E-2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9.3017117431905933E-4</v>
      </c>
      <c r="D159" s="33">
        <v>1.9045124784792381E-3</v>
      </c>
      <c r="E159" s="33">
        <v>1.7286080203609026E-3</v>
      </c>
      <c r="F159" s="33">
        <v>2.1507982286341019E-3</v>
      </c>
      <c r="G159" s="33">
        <v>3.6472166347216897E-3</v>
      </c>
      <c r="H159" s="33">
        <v>3.7823070951353436E-3</v>
      </c>
      <c r="I159" s="33">
        <v>8.4750592026840016E-3</v>
      </c>
      <c r="J159" s="33">
        <v>1.4914201280713487E-2</v>
      </c>
      <c r="K159" s="33">
        <v>2.3404637155578476E-2</v>
      </c>
      <c r="L159" s="33">
        <v>3.2002039889898644E-2</v>
      </c>
      <c r="M159" s="33">
        <v>3.339671643040347E-2</v>
      </c>
      <c r="N159" s="33">
        <v>2.4462934194353692E-2</v>
      </c>
      <c r="O159" s="33">
        <v>2.0759136165103251E-2</v>
      </c>
      <c r="P159" s="33">
        <v>2.4549496924863631E-2</v>
      </c>
      <c r="Q159" s="33">
        <v>1.4487606023574705E-2</v>
      </c>
      <c r="R159" s="33">
        <v>4.0303799179727845E-2</v>
      </c>
      <c r="S159" s="33">
        <v>0.14703721519199259</v>
      </c>
      <c r="T159" s="33">
        <v>0.30178741265287562</v>
      </c>
      <c r="U159" s="33">
        <v>0.17368098792278897</v>
      </c>
      <c r="V159" s="33">
        <v>0.12507014553946494</v>
      </c>
      <c r="W159" s="33">
        <v>8.2663908326646857E-2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0.65691023201413368</v>
      </c>
      <c r="D161" s="117">
        <f t="shared" si="54"/>
        <v>1.3179642276098484</v>
      </c>
      <c r="E161" s="117">
        <f t="shared" si="54"/>
        <v>1.2905066782359156</v>
      </c>
      <c r="F161" s="117">
        <f t="shared" si="54"/>
        <v>1.3515893560926611</v>
      </c>
      <c r="G161" s="117">
        <f t="shared" si="54"/>
        <v>1.394123405732812</v>
      </c>
      <c r="H161" s="117">
        <f t="shared" si="54"/>
        <v>1.0517954597891492</v>
      </c>
      <c r="I161" s="117">
        <f t="shared" si="54"/>
        <v>0.44853652126566596</v>
      </c>
      <c r="J161" s="117">
        <f t="shared" si="54"/>
        <v>0.53892967651142398</v>
      </c>
      <c r="K161" s="117">
        <f t="shared" si="54"/>
        <v>0.7574561332455253</v>
      </c>
      <c r="L161" s="117">
        <f t="shared" si="54"/>
        <v>0</v>
      </c>
      <c r="M161" s="117">
        <f t="shared" si="54"/>
        <v>0.43807769877515701</v>
      </c>
      <c r="N161" s="117">
        <f t="shared" si="54"/>
        <v>0.27499699892371554</v>
      </c>
      <c r="O161" s="117">
        <f t="shared" si="54"/>
        <v>0.41848556193820607</v>
      </c>
      <c r="P161" s="117">
        <f t="shared" si="54"/>
        <v>0.96170742281526345</v>
      </c>
      <c r="Q161" s="117">
        <f t="shared" si="54"/>
        <v>1.1597735504287277</v>
      </c>
      <c r="R161" s="117">
        <f t="shared" ref="R161:V161" si="55">R162+R164+R166+R175</f>
        <v>1.0858769870923339</v>
      </c>
      <c r="S161" s="117">
        <f t="shared" si="55"/>
        <v>1.1949523786940355</v>
      </c>
      <c r="T161" s="117">
        <f t="shared" si="55"/>
        <v>1.3301884355373843</v>
      </c>
      <c r="U161" s="117">
        <f t="shared" si="55"/>
        <v>2.2213320792392608</v>
      </c>
      <c r="V161" s="117">
        <f t="shared" si="55"/>
        <v>2.1345372326932472</v>
      </c>
      <c r="W161" s="117">
        <f t="shared" ref="W161" si="56">W162+W164+W166+W175</f>
        <v>1.1146627986099187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0.4124791613491518</v>
      </c>
      <c r="D162" s="122">
        <f t="shared" si="57"/>
        <v>0.70920042212132495</v>
      </c>
      <c r="E162" s="122">
        <f t="shared" si="57"/>
        <v>0.66263835164059859</v>
      </c>
      <c r="F162" s="122">
        <f t="shared" si="57"/>
        <v>0.6642409433092743</v>
      </c>
      <c r="G162" s="122">
        <f t="shared" si="57"/>
        <v>0.60320546871210157</v>
      </c>
      <c r="H162" s="122">
        <f t="shared" si="57"/>
        <v>0.45682650484013715</v>
      </c>
      <c r="I162" s="122">
        <f t="shared" si="57"/>
        <v>0.20558335567544658</v>
      </c>
      <c r="J162" s="122">
        <f t="shared" si="57"/>
        <v>0.22236473651205796</v>
      </c>
      <c r="K162" s="122">
        <f t="shared" si="57"/>
        <v>0.29777619935768945</v>
      </c>
      <c r="L162" s="122">
        <f t="shared" si="57"/>
        <v>0</v>
      </c>
      <c r="M162" s="122">
        <f t="shared" si="57"/>
        <v>0.16456752904603608</v>
      </c>
      <c r="N162" s="122">
        <f t="shared" si="57"/>
        <v>5.9729059377436805E-2</v>
      </c>
      <c r="O162" s="122">
        <f t="shared" si="57"/>
        <v>5.0241163878608962E-2</v>
      </c>
      <c r="P162" s="122">
        <f t="shared" si="57"/>
        <v>0.2265688497971998</v>
      </c>
      <c r="Q162" s="122">
        <f t="shared" si="57"/>
        <v>0.42478757954830604</v>
      </c>
      <c r="R162" s="122">
        <f t="shared" si="57"/>
        <v>0.38046952590099731</v>
      </c>
      <c r="S162" s="122">
        <f t="shared" si="57"/>
        <v>0.44402493609361826</v>
      </c>
      <c r="T162" s="122">
        <f t="shared" si="57"/>
        <v>0.45171538496396213</v>
      </c>
      <c r="U162" s="122">
        <f t="shared" si="57"/>
        <v>0.83658942536456193</v>
      </c>
      <c r="V162" s="122">
        <f t="shared" si="57"/>
        <v>0.80556823536648769</v>
      </c>
      <c r="W162" s="122">
        <f t="shared" si="57"/>
        <v>0.39412576633764185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0.4124791613491518</v>
      </c>
      <c r="D163" s="33">
        <v>0.70920042212132495</v>
      </c>
      <c r="E163" s="33">
        <v>0.66263835164059859</v>
      </c>
      <c r="F163" s="33">
        <v>0.6642409433092743</v>
      </c>
      <c r="G163" s="33">
        <v>0.60320546871210157</v>
      </c>
      <c r="H163" s="33">
        <v>0.45682650484013715</v>
      </c>
      <c r="I163" s="33">
        <v>0.20558335567544658</v>
      </c>
      <c r="J163" s="33">
        <v>0.22236473651205796</v>
      </c>
      <c r="K163" s="33">
        <v>0.29777619935768945</v>
      </c>
      <c r="L163" s="33">
        <v>0</v>
      </c>
      <c r="M163" s="33">
        <v>0.16456752904603608</v>
      </c>
      <c r="N163" s="33">
        <v>5.9729059377436805E-2</v>
      </c>
      <c r="O163" s="33">
        <v>5.0241163878608962E-2</v>
      </c>
      <c r="P163" s="33">
        <v>0.2265688497971998</v>
      </c>
      <c r="Q163" s="33">
        <v>0.42478757954830604</v>
      </c>
      <c r="R163" s="33">
        <v>0.38046952590099731</v>
      </c>
      <c r="S163" s="33">
        <v>0.44402493609361826</v>
      </c>
      <c r="T163" s="33">
        <v>0.45171538496396213</v>
      </c>
      <c r="U163" s="33">
        <v>0.83658942536456193</v>
      </c>
      <c r="V163" s="33">
        <v>0.80556823536648769</v>
      </c>
      <c r="W163" s="33">
        <v>0.39412576633764185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0.19419013900370041</v>
      </c>
      <c r="E164" s="122">
        <f t="shared" si="58"/>
        <v>0.20172791490455069</v>
      </c>
      <c r="F164" s="122">
        <f t="shared" si="58"/>
        <v>0.19253928345076113</v>
      </c>
      <c r="G164" s="122">
        <f t="shared" si="58"/>
        <v>0.20147021304350338</v>
      </c>
      <c r="H164" s="122">
        <f t="shared" si="58"/>
        <v>0.16856729518929556</v>
      </c>
      <c r="I164" s="122">
        <f t="shared" si="58"/>
        <v>7.2240578190312654E-2</v>
      </c>
      <c r="J164" s="122">
        <f t="shared" si="58"/>
        <v>9.7501958654628781E-2</v>
      </c>
      <c r="K164" s="122">
        <f t="shared" si="58"/>
        <v>0.13457456600608556</v>
      </c>
      <c r="L164" s="122">
        <f t="shared" si="58"/>
        <v>0</v>
      </c>
      <c r="M164" s="122">
        <f t="shared" si="58"/>
        <v>7.241568490117517E-2</v>
      </c>
      <c r="N164" s="122">
        <f t="shared" si="58"/>
        <v>6.8576433560572136E-2</v>
      </c>
      <c r="O164" s="122">
        <f t="shared" si="58"/>
        <v>0.10767299239328894</v>
      </c>
      <c r="P164" s="122">
        <f t="shared" si="58"/>
        <v>0.19262730358441271</v>
      </c>
      <c r="Q164" s="122">
        <f t="shared" si="58"/>
        <v>0.19051326753453113</v>
      </c>
      <c r="R164" s="122">
        <f t="shared" si="58"/>
        <v>0.1937485532523841</v>
      </c>
      <c r="S164" s="122">
        <f t="shared" si="58"/>
        <v>0.18769177641298088</v>
      </c>
      <c r="T164" s="122">
        <f t="shared" si="58"/>
        <v>0.23146664975393219</v>
      </c>
      <c r="U164" s="122">
        <f t="shared" si="58"/>
        <v>0.37645323336078312</v>
      </c>
      <c r="V164" s="122">
        <f t="shared" si="58"/>
        <v>0.34821764173562941</v>
      </c>
      <c r="W164" s="122">
        <f t="shared" si="58"/>
        <v>0.18528373624110409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0.19419013900370041</v>
      </c>
      <c r="E165" s="98">
        <v>0.20172791490455069</v>
      </c>
      <c r="F165" s="98">
        <v>0.19253928345076113</v>
      </c>
      <c r="G165" s="98">
        <v>0.20147021304350338</v>
      </c>
      <c r="H165" s="98">
        <v>0.16856729518929556</v>
      </c>
      <c r="I165" s="98">
        <v>7.2240578190312654E-2</v>
      </c>
      <c r="J165" s="98">
        <v>9.7501958654628781E-2</v>
      </c>
      <c r="K165" s="98">
        <v>0.13457456600608556</v>
      </c>
      <c r="L165" s="98">
        <v>0</v>
      </c>
      <c r="M165" s="98">
        <v>7.241568490117517E-2</v>
      </c>
      <c r="N165" s="98">
        <v>6.8576433560572136E-2</v>
      </c>
      <c r="O165" s="98">
        <v>0.10767299239328894</v>
      </c>
      <c r="P165" s="98">
        <v>0.19262730358441271</v>
      </c>
      <c r="Q165" s="98">
        <v>0.19051326753453113</v>
      </c>
      <c r="R165" s="98">
        <v>0.1937485532523841</v>
      </c>
      <c r="S165" s="98">
        <v>0.18769177641298088</v>
      </c>
      <c r="T165" s="98">
        <v>0.23146664975393219</v>
      </c>
      <c r="U165" s="98">
        <v>0.37645323336078312</v>
      </c>
      <c r="V165" s="98">
        <v>0.34821764173562941</v>
      </c>
      <c r="W165" s="98">
        <v>0.18528373624110409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0.16238294803858699</v>
      </c>
      <c r="D166" s="122">
        <v>0.28231191348769047</v>
      </c>
      <c r="E166" s="122">
        <v>0.29779827446917356</v>
      </c>
      <c r="F166" s="122">
        <v>0.34713141776619844</v>
      </c>
      <c r="G166" s="122">
        <v>0.43119438095754964</v>
      </c>
      <c r="H166" s="122">
        <v>0.31853128086250881</v>
      </c>
      <c r="I166" s="122">
        <v>0.12951354715140087</v>
      </c>
      <c r="J166" s="122">
        <v>0.16827932051988861</v>
      </c>
      <c r="K166" s="122">
        <v>0.25128999396272661</v>
      </c>
      <c r="L166" s="122">
        <v>0</v>
      </c>
      <c r="M166" s="122">
        <v>0.15297227954933224</v>
      </c>
      <c r="N166" s="122">
        <v>0.11158502055737685</v>
      </c>
      <c r="O166" s="122">
        <v>0.19349405927127272</v>
      </c>
      <c r="P166" s="122">
        <v>0.38945137910088601</v>
      </c>
      <c r="Q166" s="122">
        <v>0.39792933661609353</v>
      </c>
      <c r="R166" s="122">
        <v>0.37654648976949817</v>
      </c>
      <c r="S166" s="122">
        <v>0.41776538839379113</v>
      </c>
      <c r="T166" s="122">
        <v>0.48451569956966017</v>
      </c>
      <c r="U166" s="122">
        <v>0.72131676347672369</v>
      </c>
      <c r="V166" s="122">
        <v>0.70760435258810828</v>
      </c>
      <c r="W166" s="122">
        <v>0.39289463089696897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1.8562869756176541E-2</v>
      </c>
      <c r="D167" s="98">
        <v>2.0504287932233144E-2</v>
      </c>
      <c r="E167" s="98">
        <v>2.1516559754403877E-2</v>
      </c>
      <c r="F167" s="98">
        <v>2.3214002610923087E-2</v>
      </c>
      <c r="G167" s="98">
        <v>3.1755977088180891E-2</v>
      </c>
      <c r="H167" s="98">
        <v>3.6729586705561118E-2</v>
      </c>
      <c r="I167" s="98">
        <v>6.2962970096878054E-3</v>
      </c>
      <c r="J167" s="98">
        <v>8.9448531859548236E-3</v>
      </c>
      <c r="K167" s="98">
        <v>1.5297048531304879E-2</v>
      </c>
      <c r="L167" s="98">
        <v>0</v>
      </c>
      <c r="M167" s="98">
        <v>9.3828374690092687E-3</v>
      </c>
      <c r="N167" s="98">
        <v>7.7009358952649688E-3</v>
      </c>
      <c r="O167" s="98">
        <v>5.6561251661369416E-3</v>
      </c>
      <c r="P167" s="98">
        <v>0</v>
      </c>
      <c r="Q167" s="98">
        <v>4.2939482942031031E-2</v>
      </c>
      <c r="R167" s="98">
        <v>2.0003830806363886E-2</v>
      </c>
      <c r="S167" s="98">
        <v>1.8666437846272355E-2</v>
      </c>
      <c r="T167" s="98">
        <v>1.9665972182610403E-2</v>
      </c>
      <c r="U167" s="98">
        <v>3.9365285569591318E-2</v>
      </c>
      <c r="V167" s="98">
        <v>2.905363012513066E-2</v>
      </c>
      <c r="W167" s="98">
        <v>1.0890165161071953E-2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1.3432479954484469E-3</v>
      </c>
      <c r="D168" s="98">
        <v>0</v>
      </c>
      <c r="E168" s="98">
        <v>0</v>
      </c>
      <c r="F168" s="98">
        <v>0</v>
      </c>
      <c r="G168" s="98">
        <v>0</v>
      </c>
      <c r="H168" s="98">
        <v>1.6483616116238836E-3</v>
      </c>
      <c r="I168" s="98">
        <v>5.3998561783990694E-4</v>
      </c>
      <c r="J168" s="98">
        <v>5.5837043284513797E-4</v>
      </c>
      <c r="K168" s="98">
        <v>5.5787180959511408E-4</v>
      </c>
      <c r="L168" s="98">
        <v>0</v>
      </c>
      <c r="M168" s="98">
        <v>0</v>
      </c>
      <c r="N168" s="98">
        <v>6.6891684889980861E-4</v>
      </c>
      <c r="O168" s="98">
        <v>6.5927205383603847E-3</v>
      </c>
      <c r="P168" s="98">
        <v>8.0604977664000266E-3</v>
      </c>
      <c r="Q168" s="98">
        <v>0</v>
      </c>
      <c r="R168" s="98">
        <v>0</v>
      </c>
      <c r="S168" s="98">
        <v>0</v>
      </c>
      <c r="T168" s="98">
        <v>0</v>
      </c>
      <c r="U168" s="98">
        <v>8.6324100120535715E-4</v>
      </c>
      <c r="V168" s="98">
        <v>3.8771922432266344E-3</v>
      </c>
      <c r="W168" s="98">
        <v>8.0196370423534103E-3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3.5680392395894954E-4</v>
      </c>
      <c r="D169" s="101">
        <v>0</v>
      </c>
      <c r="E169" s="101">
        <v>0</v>
      </c>
      <c r="F169" s="101">
        <v>0</v>
      </c>
      <c r="G169" s="101">
        <v>0</v>
      </c>
      <c r="H169" s="101">
        <v>7.1793876198197545E-4</v>
      </c>
      <c r="I169" s="101">
        <v>1.9599245574548253E-4</v>
      </c>
      <c r="J169" s="101">
        <v>2.0274376446188444E-4</v>
      </c>
      <c r="K169" s="101">
        <v>2.0051507070047687E-4</v>
      </c>
      <c r="L169" s="101">
        <v>0</v>
      </c>
      <c r="M169" s="101">
        <v>0</v>
      </c>
      <c r="N169" s="101">
        <v>1.427683512918026E-4</v>
      </c>
      <c r="O169" s="101">
        <v>9.218242408675463E-4</v>
      </c>
      <c r="P169" s="101">
        <v>1.2865480906756005E-3</v>
      </c>
      <c r="Q169" s="101">
        <v>0</v>
      </c>
      <c r="R169" s="101">
        <v>0</v>
      </c>
      <c r="S169" s="101">
        <v>0</v>
      </c>
      <c r="T169" s="101">
        <v>0</v>
      </c>
      <c r="U169" s="101">
        <v>8.5144464511836002E-5</v>
      </c>
      <c r="V169" s="101">
        <v>3.0853903904402245E-4</v>
      </c>
      <c r="W169" s="101">
        <v>1.8863390063775264E-3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9.8644407148949721E-4</v>
      </c>
      <c r="D170" s="104">
        <v>0</v>
      </c>
      <c r="E170" s="104">
        <v>0</v>
      </c>
      <c r="F170" s="104">
        <v>0</v>
      </c>
      <c r="G170" s="104">
        <v>0</v>
      </c>
      <c r="H170" s="104">
        <v>9.3042284964190813E-4</v>
      </c>
      <c r="I170" s="104">
        <v>3.4399316209442443E-4</v>
      </c>
      <c r="J170" s="104">
        <v>3.5562666838325353E-4</v>
      </c>
      <c r="K170" s="104">
        <v>3.5735673889463718E-4</v>
      </c>
      <c r="L170" s="104">
        <v>0</v>
      </c>
      <c r="M170" s="104">
        <v>0</v>
      </c>
      <c r="N170" s="104">
        <v>5.2614849760800595E-4</v>
      </c>
      <c r="O170" s="104">
        <v>5.6708962974928384E-3</v>
      </c>
      <c r="P170" s="104">
        <v>6.7739496757244257E-3</v>
      </c>
      <c r="Q170" s="104">
        <v>0</v>
      </c>
      <c r="R170" s="104">
        <v>0</v>
      </c>
      <c r="S170" s="104">
        <v>0</v>
      </c>
      <c r="T170" s="104">
        <v>0</v>
      </c>
      <c r="U170" s="104">
        <v>7.7809653669352115E-4</v>
      </c>
      <c r="V170" s="104">
        <v>3.568653204182612E-3</v>
      </c>
      <c r="W170" s="104">
        <v>6.1332980359758843E-3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1.9698970117812825E-3</v>
      </c>
      <c r="D171" s="101">
        <v>0</v>
      </c>
      <c r="E171" s="101">
        <v>0</v>
      </c>
      <c r="F171" s="101">
        <v>0</v>
      </c>
      <c r="G171" s="101">
        <v>0</v>
      </c>
      <c r="H171" s="101">
        <v>4.1498663434442742E-3</v>
      </c>
      <c r="I171" s="101">
        <v>0</v>
      </c>
      <c r="J171" s="101">
        <v>0</v>
      </c>
      <c r="K171" s="101">
        <v>4.4356785360904241E-4</v>
      </c>
      <c r="L171" s="101">
        <v>0</v>
      </c>
      <c r="M171" s="101">
        <v>0</v>
      </c>
      <c r="N171" s="101">
        <v>0</v>
      </c>
      <c r="O171" s="101">
        <v>2.7257584040032087E-2</v>
      </c>
      <c r="P171" s="101">
        <v>4.9237061298430196E-2</v>
      </c>
      <c r="Q171" s="101">
        <v>0</v>
      </c>
      <c r="R171" s="101">
        <v>0</v>
      </c>
      <c r="S171" s="101">
        <v>0</v>
      </c>
      <c r="T171" s="101">
        <v>0</v>
      </c>
      <c r="U171" s="101">
        <v>1.6972044905094019E-2</v>
      </c>
      <c r="V171" s="101">
        <v>3.5905543415412616E-3</v>
      </c>
      <c r="W171" s="101">
        <v>1.1323070828683312E-2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0.14050693327518071</v>
      </c>
      <c r="D172" s="104">
        <v>0.26180762555545734</v>
      </c>
      <c r="E172" s="104">
        <v>0.2762817147147697</v>
      </c>
      <c r="F172" s="104">
        <v>0.32391741515527533</v>
      </c>
      <c r="G172" s="104">
        <v>0.39943840386936874</v>
      </c>
      <c r="H172" s="104">
        <v>0.27600346620187954</v>
      </c>
      <c r="I172" s="104">
        <v>0.12267726452387315</v>
      </c>
      <c r="J172" s="104">
        <v>0.15877609690108865</v>
      </c>
      <c r="K172" s="104">
        <v>0.23499150576821759</v>
      </c>
      <c r="L172" s="104">
        <v>0</v>
      </c>
      <c r="M172" s="104">
        <v>0.14358944208032295</v>
      </c>
      <c r="N172" s="104">
        <v>0.10321516781321206</v>
      </c>
      <c r="O172" s="104">
        <v>0.1539876295267433</v>
      </c>
      <c r="P172" s="104">
        <v>0.33215382003605581</v>
      </c>
      <c r="Q172" s="104">
        <v>0.35498985367406249</v>
      </c>
      <c r="R172" s="104">
        <v>0.35654265896313431</v>
      </c>
      <c r="S172" s="104">
        <v>0.39909895054751876</v>
      </c>
      <c r="T172" s="104">
        <v>0.46484972738704977</v>
      </c>
      <c r="U172" s="104">
        <v>0.66411619200083305</v>
      </c>
      <c r="V172" s="104">
        <v>0.67108297587820975</v>
      </c>
      <c r="W172" s="104">
        <v>0.36266175786486027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3.2900508092440127E-2</v>
      </c>
      <c r="D173" s="98">
        <v>8.6099563356602044E-2</v>
      </c>
      <c r="E173" s="98">
        <v>0.10969784657280691</v>
      </c>
      <c r="F173" s="98">
        <v>0.12382052746317591</v>
      </c>
      <c r="G173" s="98">
        <v>0.17710063519981942</v>
      </c>
      <c r="H173" s="98">
        <v>0.11304516278864364</v>
      </c>
      <c r="I173" s="98">
        <v>4.3068915909401241E-2</v>
      </c>
      <c r="J173" s="98">
        <v>5.3806633386763572E-2</v>
      </c>
      <c r="K173" s="98">
        <v>7.9413936550121286E-2</v>
      </c>
      <c r="L173" s="98">
        <v>0</v>
      </c>
      <c r="M173" s="98">
        <v>4.4050477518442474E-2</v>
      </c>
      <c r="N173" s="98">
        <v>2.3608276533010411E-2</v>
      </c>
      <c r="O173" s="98">
        <v>9.3755913110824644E-3</v>
      </c>
      <c r="P173" s="98">
        <v>7.7621726044468558E-3</v>
      </c>
      <c r="Q173" s="98">
        <v>2.5187465255365138E-2</v>
      </c>
      <c r="R173" s="98">
        <v>3.6251177985093391E-2</v>
      </c>
      <c r="S173" s="98">
        <v>6.4755114677419207E-2</v>
      </c>
      <c r="T173" s="98">
        <v>5.9419223987362817E-2</v>
      </c>
      <c r="U173" s="98">
        <v>6.8539524150053266E-2</v>
      </c>
      <c r="V173" s="98">
        <v>8.5275881266672321E-2</v>
      </c>
      <c r="W173" s="98">
        <v>4.7868694966507974E-2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0.10760642518274058</v>
      </c>
      <c r="D174" s="33">
        <v>0.17570806219885529</v>
      </c>
      <c r="E174" s="33">
        <v>0.16658386814196277</v>
      </c>
      <c r="F174" s="33">
        <v>0.20009688769209941</v>
      </c>
      <c r="G174" s="33">
        <v>0.22233776866954932</v>
      </c>
      <c r="H174" s="33">
        <v>0.16295830341323592</v>
      </c>
      <c r="I174" s="33">
        <v>7.9608348614471899E-2</v>
      </c>
      <c r="J174" s="33">
        <v>0.10496946351432508</v>
      </c>
      <c r="K174" s="33">
        <v>0.15557756921809629</v>
      </c>
      <c r="L174" s="33">
        <v>0</v>
      </c>
      <c r="M174" s="33">
        <v>9.953896456188048E-2</v>
      </c>
      <c r="N174" s="33">
        <v>7.9606891280201653E-2</v>
      </c>
      <c r="O174" s="33">
        <v>0.14461203821566085</v>
      </c>
      <c r="P174" s="33">
        <v>0.32439164743160898</v>
      </c>
      <c r="Q174" s="33">
        <v>0.32980238841869736</v>
      </c>
      <c r="R174" s="33">
        <v>0.32029148097804089</v>
      </c>
      <c r="S174" s="33">
        <v>0.33434383587009953</v>
      </c>
      <c r="T174" s="33">
        <v>0.40543050339968695</v>
      </c>
      <c r="U174" s="33">
        <v>0.59557666785077978</v>
      </c>
      <c r="V174" s="33">
        <v>0.58580709461153746</v>
      </c>
      <c r="W174" s="33">
        <v>0.31479306289835229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8.2048122626394854E-2</v>
      </c>
      <c r="D175" s="122">
        <v>0.13226175299713253</v>
      </c>
      <c r="E175" s="122">
        <v>0.12834213722159279</v>
      </c>
      <c r="F175" s="122">
        <v>0.14767771156642723</v>
      </c>
      <c r="G175" s="122">
        <v>0.15825334301965749</v>
      </c>
      <c r="H175" s="122">
        <v>0.10787037889720784</v>
      </c>
      <c r="I175" s="122">
        <v>4.1199040248505882E-2</v>
      </c>
      <c r="J175" s="122">
        <v>5.0783660824848635E-2</v>
      </c>
      <c r="K175" s="122">
        <v>7.3815373919023555E-2</v>
      </c>
      <c r="L175" s="122">
        <v>0</v>
      </c>
      <c r="M175" s="122">
        <v>4.812220527861355E-2</v>
      </c>
      <c r="N175" s="122">
        <v>3.5106485428329746E-2</v>
      </c>
      <c r="O175" s="122">
        <v>6.7077346395035486E-2</v>
      </c>
      <c r="P175" s="122">
        <v>0.1530598903327649</v>
      </c>
      <c r="Q175" s="122">
        <v>0.14654336672979679</v>
      </c>
      <c r="R175" s="122">
        <v>0.13511241816945427</v>
      </c>
      <c r="S175" s="122">
        <v>0.14547027779364516</v>
      </c>
      <c r="T175" s="122">
        <v>0.16249070124982976</v>
      </c>
      <c r="U175" s="122">
        <v>0.28697265703719199</v>
      </c>
      <c r="V175" s="122">
        <v>0.27314700300302147</v>
      </c>
      <c r="W175" s="122">
        <v>0.1423586651342037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5.0591424731241202E-2</v>
      </c>
      <c r="D176" s="98">
        <v>8.551462852536941E-2</v>
      </c>
      <c r="E176" s="98">
        <v>8.9324984762018139E-2</v>
      </c>
      <c r="F176" s="98">
        <v>9.838141616613362E-2</v>
      </c>
      <c r="G176" s="98">
        <v>0.10984483132244231</v>
      </c>
      <c r="H176" s="98">
        <v>7.863629697439091E-2</v>
      </c>
      <c r="I176" s="98">
        <v>3.0784772584190791E-2</v>
      </c>
      <c r="J176" s="98">
        <v>3.7407695550666135E-2</v>
      </c>
      <c r="K176" s="98">
        <v>4.653304540039066E-2</v>
      </c>
      <c r="L176" s="98">
        <v>0</v>
      </c>
      <c r="M176" s="98">
        <v>3.2968629100941491E-2</v>
      </c>
      <c r="N176" s="98">
        <v>2.6933767006739797E-2</v>
      </c>
      <c r="O176" s="98">
        <v>4.1818397477380947E-2</v>
      </c>
      <c r="P176" s="98">
        <v>7.6113705941401294E-2</v>
      </c>
      <c r="Q176" s="98">
        <v>9.1619242560422476E-2</v>
      </c>
      <c r="R176" s="98">
        <v>8.71108436805548E-2</v>
      </c>
      <c r="S176" s="98">
        <v>8.9550851577371721E-2</v>
      </c>
      <c r="T176" s="98">
        <v>0.10098495996325763</v>
      </c>
      <c r="U176" s="98">
        <v>0.19060727161277596</v>
      </c>
      <c r="V176" s="98">
        <v>0.14730814114186344</v>
      </c>
      <c r="W176" s="98">
        <v>6.9411871859199115E-2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3.1456697895153644E-2</v>
      </c>
      <c r="D177" s="33">
        <v>4.6747124471763116E-2</v>
      </c>
      <c r="E177" s="33">
        <v>3.9017152459574655E-2</v>
      </c>
      <c r="F177" s="33">
        <v>4.9296295400293608E-2</v>
      </c>
      <c r="G177" s="33">
        <v>4.8408511697215162E-2</v>
      </c>
      <c r="H177" s="33">
        <v>2.9234081922816929E-2</v>
      </c>
      <c r="I177" s="33">
        <v>1.0414267664315089E-2</v>
      </c>
      <c r="J177" s="33">
        <v>1.3375965274182501E-2</v>
      </c>
      <c r="K177" s="33">
        <v>2.7282328518632899E-2</v>
      </c>
      <c r="L177" s="33">
        <v>0</v>
      </c>
      <c r="M177" s="33">
        <v>1.515357617767206E-2</v>
      </c>
      <c r="N177" s="33">
        <v>8.1727184215899477E-3</v>
      </c>
      <c r="O177" s="33">
        <v>2.5258948917654532E-2</v>
      </c>
      <c r="P177" s="33">
        <v>7.6946184391363609E-2</v>
      </c>
      <c r="Q177" s="33">
        <v>5.4924124169374318E-2</v>
      </c>
      <c r="R177" s="33">
        <v>4.8001574488899461E-2</v>
      </c>
      <c r="S177" s="33">
        <v>5.5919426216273431E-2</v>
      </c>
      <c r="T177" s="33">
        <v>6.1505741286572137E-2</v>
      </c>
      <c r="U177" s="33">
        <v>9.6365385424416056E-2</v>
      </c>
      <c r="V177" s="33">
        <v>0.12583886186115803</v>
      </c>
      <c r="W177" s="33">
        <v>7.2946793275004598E-2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1.043365276764157</v>
      </c>
      <c r="D24" s="117">
        <f t="shared" si="7"/>
        <v>1.7144321858379001</v>
      </c>
      <c r="E24" s="117">
        <f t="shared" si="7"/>
        <v>2.1336574045858252</v>
      </c>
      <c r="F24" s="117">
        <f t="shared" si="7"/>
        <v>1.9434996383417023</v>
      </c>
      <c r="G24" s="117">
        <f t="shared" si="7"/>
        <v>1.1842354492910405</v>
      </c>
      <c r="H24" s="117">
        <f t="shared" si="7"/>
        <v>0</v>
      </c>
      <c r="I24" s="117">
        <f t="shared" si="7"/>
        <v>0</v>
      </c>
      <c r="J24" s="117">
        <f t="shared" si="7"/>
        <v>1.308971353389011</v>
      </c>
      <c r="K24" s="117">
        <f t="shared" si="7"/>
        <v>1.7189761972741049</v>
      </c>
      <c r="L24" s="117">
        <f t="shared" si="7"/>
        <v>2.731525493973737</v>
      </c>
      <c r="M24" s="117">
        <f t="shared" si="7"/>
        <v>2.6513559816437158</v>
      </c>
      <c r="N24" s="117">
        <f t="shared" si="7"/>
        <v>2.3715817651263991</v>
      </c>
      <c r="O24" s="117">
        <f t="shared" si="7"/>
        <v>1.1792534379084803</v>
      </c>
      <c r="P24" s="117">
        <f t="shared" si="7"/>
        <v>0.55138405668807922</v>
      </c>
      <c r="Q24" s="117">
        <f t="shared" si="7"/>
        <v>7.2688404909553847E-2</v>
      </c>
      <c r="R24" s="117">
        <f t="shared" ref="R24:V24" si="8">R25+R28+R30+R39</f>
        <v>1.7875229866068814E-3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0.55201008263401619</v>
      </c>
      <c r="W24" s="117">
        <f t="shared" ref="W24" si="9">W25+W28+W30+W39</f>
        <v>1.2296476251427322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0.58415508314306319</v>
      </c>
      <c r="D25" s="122">
        <f t="shared" si="10"/>
        <v>0.81895171867135452</v>
      </c>
      <c r="E25" s="122">
        <f t="shared" si="10"/>
        <v>0.77220642392940586</v>
      </c>
      <c r="F25" s="122">
        <f t="shared" si="10"/>
        <v>0.66737681846742314</v>
      </c>
      <c r="G25" s="122">
        <f t="shared" si="10"/>
        <v>0.37107784580639913</v>
      </c>
      <c r="H25" s="122">
        <f t="shared" si="10"/>
        <v>0</v>
      </c>
      <c r="I25" s="122">
        <f t="shared" si="10"/>
        <v>0</v>
      </c>
      <c r="J25" s="122">
        <f t="shared" si="10"/>
        <v>0.32177799530193452</v>
      </c>
      <c r="K25" s="122">
        <f t="shared" si="10"/>
        <v>0.49873740587717125</v>
      </c>
      <c r="L25" s="122">
        <f t="shared" si="10"/>
        <v>0.63990804056305206</v>
      </c>
      <c r="M25" s="122">
        <f t="shared" si="10"/>
        <v>0.75541368033424272</v>
      </c>
      <c r="N25" s="122">
        <f t="shared" si="10"/>
        <v>0.63517460988334284</v>
      </c>
      <c r="O25" s="122">
        <f t="shared" si="10"/>
        <v>0.32439525658328633</v>
      </c>
      <c r="P25" s="122">
        <f t="shared" si="10"/>
        <v>0.15495257354833933</v>
      </c>
      <c r="Q25" s="122">
        <f t="shared" si="10"/>
        <v>2.2484804409850286E-2</v>
      </c>
      <c r="R25" s="122">
        <f t="shared" ref="R25:V25" si="11">SUM(R26:R27)</f>
        <v>5.5037196788146434E-4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0.16383652751913513</v>
      </c>
      <c r="W25" s="122">
        <f t="shared" ref="W25" si="12">SUM(W26:W27)</f>
        <v>0.36852897674147117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0.57814886689890654</v>
      </c>
      <c r="D26" s="98">
        <v>0.80988223021102956</v>
      </c>
      <c r="E26" s="98">
        <v>0.76413214394125795</v>
      </c>
      <c r="F26" s="98">
        <v>0.65980098119795894</v>
      </c>
      <c r="G26" s="98">
        <v>0.36693953243422345</v>
      </c>
      <c r="H26" s="98">
        <v>0</v>
      </c>
      <c r="I26" s="98">
        <v>0</v>
      </c>
      <c r="J26" s="98">
        <v>0.31908751918087913</v>
      </c>
      <c r="K26" s="98">
        <v>0.49434753394939157</v>
      </c>
      <c r="L26" s="98">
        <v>0.63451025205097888</v>
      </c>
      <c r="M26" s="98">
        <v>0.7481502696132496</v>
      </c>
      <c r="N26" s="98">
        <v>0.63043479794678026</v>
      </c>
      <c r="O26" s="98">
        <v>0.32157646164451742</v>
      </c>
      <c r="P26" s="98">
        <v>0.15323397154454083</v>
      </c>
      <c r="Q26" s="98">
        <v>2.2259282301392212E-2</v>
      </c>
      <c r="R26" s="98">
        <v>5.4488442300455004E-4</v>
      </c>
      <c r="S26" s="98">
        <v>0</v>
      </c>
      <c r="T26" s="98">
        <v>0</v>
      </c>
      <c r="U26" s="98">
        <v>0</v>
      </c>
      <c r="V26" s="98">
        <v>0.16222549452349203</v>
      </c>
      <c r="W26" s="98">
        <v>0.36490842742877982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6.0062162441566584E-3</v>
      </c>
      <c r="D27" s="98">
        <v>9.0694884603249488E-3</v>
      </c>
      <c r="E27" s="98">
        <v>8.0742799881479543E-3</v>
      </c>
      <c r="F27" s="98">
        <v>7.5758372694641803E-3</v>
      </c>
      <c r="G27" s="98">
        <v>4.1383133721756785E-3</v>
      </c>
      <c r="H27" s="98">
        <v>0</v>
      </c>
      <c r="I27" s="98">
        <v>0</v>
      </c>
      <c r="J27" s="98">
        <v>2.6904761210554086E-3</v>
      </c>
      <c r="K27" s="98">
        <v>4.3898719277796682E-3</v>
      </c>
      <c r="L27" s="98">
        <v>5.3977885120731666E-3</v>
      </c>
      <c r="M27" s="98">
        <v>7.2634107209930757E-3</v>
      </c>
      <c r="N27" s="98">
        <v>4.7398119365626113E-3</v>
      </c>
      <c r="O27" s="98">
        <v>2.8187949387689284E-3</v>
      </c>
      <c r="P27" s="98">
        <v>1.7186020037984974E-3</v>
      </c>
      <c r="Q27" s="98">
        <v>2.2552210845807436E-4</v>
      </c>
      <c r="R27" s="98">
        <v>5.4875448769143324E-6</v>
      </c>
      <c r="S27" s="98">
        <v>0</v>
      </c>
      <c r="T27" s="98">
        <v>0</v>
      </c>
      <c r="U27" s="98">
        <v>0</v>
      </c>
      <c r="V27" s="98">
        <v>1.611032995643119E-3</v>
      </c>
      <c r="W27" s="98">
        <v>3.6205493126913288E-3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0.21952343024170434</v>
      </c>
      <c r="E28" s="122">
        <f t="shared" si="13"/>
        <v>0.73856539463204618</v>
      </c>
      <c r="F28" s="122">
        <f t="shared" si="13"/>
        <v>0.68214294289569477</v>
      </c>
      <c r="G28" s="122">
        <f t="shared" si="13"/>
        <v>0.45460615022128609</v>
      </c>
      <c r="H28" s="122">
        <f t="shared" si="13"/>
        <v>0</v>
      </c>
      <c r="I28" s="122">
        <f t="shared" si="13"/>
        <v>0</v>
      </c>
      <c r="J28" s="122">
        <f t="shared" si="13"/>
        <v>0.49578607573061589</v>
      </c>
      <c r="K28" s="122">
        <f t="shared" si="13"/>
        <v>0.53443854925348244</v>
      </c>
      <c r="L28" s="122">
        <f t="shared" si="13"/>
        <v>1.0774009906613631</v>
      </c>
      <c r="M28" s="122">
        <f t="shared" si="13"/>
        <v>0.83139493023981859</v>
      </c>
      <c r="N28" s="122">
        <f t="shared" si="13"/>
        <v>0.85492102426930283</v>
      </c>
      <c r="O28" s="122">
        <f t="shared" si="13"/>
        <v>0.34015684136408764</v>
      </c>
      <c r="P28" s="122">
        <f t="shared" si="13"/>
        <v>0.11708174506797847</v>
      </c>
      <c r="Q28" s="122">
        <f t="shared" si="13"/>
        <v>1.5822290964230948E-2</v>
      </c>
      <c r="R28" s="122">
        <f t="shared" si="13"/>
        <v>4.6892200055464675E-4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0.15099248912220309</v>
      </c>
      <c r="W28" s="122">
        <f t="shared" si="13"/>
        <v>0.32942877112890745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0.21952343024170434</v>
      </c>
      <c r="E29" s="98">
        <v>0.73856539463204618</v>
      </c>
      <c r="F29" s="98">
        <v>0.68214294289569477</v>
      </c>
      <c r="G29" s="98">
        <v>0.45460615022128609</v>
      </c>
      <c r="H29" s="98">
        <v>0</v>
      </c>
      <c r="I29" s="98">
        <v>0</v>
      </c>
      <c r="J29" s="98">
        <v>0.49578607573061589</v>
      </c>
      <c r="K29" s="98">
        <v>0.53443854925348244</v>
      </c>
      <c r="L29" s="98">
        <v>1.0774009906613631</v>
      </c>
      <c r="M29" s="98">
        <v>0.83139493023981859</v>
      </c>
      <c r="N29" s="98">
        <v>0.85492102426930283</v>
      </c>
      <c r="O29" s="98">
        <v>0.34015684136408764</v>
      </c>
      <c r="P29" s="98">
        <v>0.11708174506797847</v>
      </c>
      <c r="Q29" s="98">
        <v>1.5822290964230948E-2</v>
      </c>
      <c r="R29" s="98">
        <v>4.6892200055464675E-4</v>
      </c>
      <c r="S29" s="98">
        <v>0</v>
      </c>
      <c r="T29" s="98">
        <v>0</v>
      </c>
      <c r="U29" s="98">
        <v>0</v>
      </c>
      <c r="V29" s="98">
        <v>0.15099248912220309</v>
      </c>
      <c r="W29" s="98">
        <v>0.32942877112890745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0.33241191493049732</v>
      </c>
      <c r="D30" s="122">
        <v>0.49680616696993429</v>
      </c>
      <c r="E30" s="122">
        <v>0.46443330004199856</v>
      </c>
      <c r="F30" s="122">
        <v>0.44458398567199048</v>
      </c>
      <c r="G30" s="122">
        <v>0.27584120625440278</v>
      </c>
      <c r="H30" s="122">
        <v>0</v>
      </c>
      <c r="I30" s="122">
        <v>0</v>
      </c>
      <c r="J30" s="122">
        <v>0.40056617255078203</v>
      </c>
      <c r="K30" s="122">
        <v>0.55814265922713568</v>
      </c>
      <c r="L30" s="122">
        <v>0.82899606565922723</v>
      </c>
      <c r="M30" s="122">
        <v>0.86088502765971919</v>
      </c>
      <c r="N30" s="122">
        <v>0.72166362946183071</v>
      </c>
      <c r="O30" s="122">
        <v>0.41291959816600293</v>
      </c>
      <c r="P30" s="122">
        <v>0.21820961934598337</v>
      </c>
      <c r="Q30" s="122">
        <v>2.7393822475680282E-2</v>
      </c>
      <c r="R30" s="122">
        <v>6.1549064327623361E-4</v>
      </c>
      <c r="S30" s="122">
        <v>0</v>
      </c>
      <c r="T30" s="122">
        <v>0</v>
      </c>
      <c r="U30" s="122">
        <v>0</v>
      </c>
      <c r="V30" s="122">
        <v>0.18363748573016125</v>
      </c>
      <c r="W30" s="122">
        <v>0.41424644061928129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1.9859289579102806E-2</v>
      </c>
      <c r="D31" s="98">
        <v>1.9610585924511141E-2</v>
      </c>
      <c r="E31" s="98">
        <v>1.8857196738532693E-2</v>
      </c>
      <c r="F31" s="98">
        <v>1.6692263723679188E-2</v>
      </c>
      <c r="G31" s="98">
        <v>1.1888566450928301E-2</v>
      </c>
      <c r="H31" s="98">
        <v>0</v>
      </c>
      <c r="I31" s="98">
        <v>0</v>
      </c>
      <c r="J31" s="98">
        <v>1.2045626038234981E-2</v>
      </c>
      <c r="K31" s="98">
        <v>1.9022151627956264E-2</v>
      </c>
      <c r="L31" s="98">
        <v>2.9015791315998032E-2</v>
      </c>
      <c r="M31" s="98">
        <v>3.0277345445682627E-2</v>
      </c>
      <c r="N31" s="98">
        <v>2.8790131084772741E-2</v>
      </c>
      <c r="O31" s="98">
        <v>6.7002241648111052E-3</v>
      </c>
      <c r="P31" s="98">
        <v>0</v>
      </c>
      <c r="Q31" s="98">
        <v>1.9297983089524447E-3</v>
      </c>
      <c r="R31" s="98">
        <v>0</v>
      </c>
      <c r="S31" s="98">
        <v>0</v>
      </c>
      <c r="T31" s="98">
        <v>0</v>
      </c>
      <c r="U31" s="98">
        <v>0</v>
      </c>
      <c r="V31" s="98">
        <v>5.4260187339803109E-3</v>
      </c>
      <c r="W31" s="98">
        <v>8.1257674088755279E-3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2.6051634426417654E-3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1.1165881589693021E-3</v>
      </c>
      <c r="K32" s="98">
        <v>1.1207349543134134E-3</v>
      </c>
      <c r="L32" s="98">
        <v>1.310022889025727E-3</v>
      </c>
      <c r="M32" s="98">
        <v>4.2031265045194735E-4</v>
      </c>
      <c r="N32" s="98">
        <v>3.9739147811850024E-3</v>
      </c>
      <c r="O32" s="98">
        <v>1.4841548895681744E-2</v>
      </c>
      <c r="P32" s="98">
        <v>4.4911283827746475E-3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9.9359654000371364E-4</v>
      </c>
      <c r="W32" s="98">
        <v>8.4307587731142497E-3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3.5043413638005704E-4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2.2752148801116816E-4</v>
      </c>
      <c r="K33" s="101">
        <v>2.273431070768206E-4</v>
      </c>
      <c r="L33" s="101">
        <v>2.3111501033794532E-4</v>
      </c>
      <c r="M33" s="101">
        <v>7.3374430133973299E-5</v>
      </c>
      <c r="N33" s="101">
        <v>4.6625813046496272E-4</v>
      </c>
      <c r="O33" s="101">
        <v>1.1531785224231676E-3</v>
      </c>
      <c r="P33" s="101">
        <v>4.2675857733999147E-4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5.4477275745131915E-5</v>
      </c>
      <c r="W33" s="101">
        <v>1.4514885942451367E-3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2.2547293062617083E-3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8.8906667095813388E-4</v>
      </c>
      <c r="K34" s="104">
        <v>8.9339184723659284E-4</v>
      </c>
      <c r="L34" s="104">
        <v>1.0789078786877817E-3</v>
      </c>
      <c r="M34" s="104">
        <v>3.4693822031797402E-4</v>
      </c>
      <c r="N34" s="104">
        <v>3.5076566507200395E-3</v>
      </c>
      <c r="O34" s="104">
        <v>1.3688370373258575E-2</v>
      </c>
      <c r="P34" s="104">
        <v>4.0643698054346564E-3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9.3911926425858179E-4</v>
      </c>
      <c r="W34" s="104">
        <v>6.9792701788691123E-3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2.533216622557807E-3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8.8778170033985179E-4</v>
      </c>
      <c r="L35" s="101">
        <v>0</v>
      </c>
      <c r="M35" s="101">
        <v>0</v>
      </c>
      <c r="N35" s="101">
        <v>0</v>
      </c>
      <c r="O35" s="101">
        <v>3.4922226896161111E-2</v>
      </c>
      <c r="P35" s="101">
        <v>1.6462861500514632E-2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6.2492924824593301E-4</v>
      </c>
      <c r="W35" s="101">
        <v>8.3711251105947557E-3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0.30741424528619493</v>
      </c>
      <c r="D36" s="104">
        <v>0.47719558104542315</v>
      </c>
      <c r="E36" s="104">
        <v>0.44557610330346586</v>
      </c>
      <c r="F36" s="104">
        <v>0.42789172194831127</v>
      </c>
      <c r="G36" s="104">
        <v>0.2639526398034745</v>
      </c>
      <c r="H36" s="104">
        <v>0</v>
      </c>
      <c r="I36" s="104">
        <v>0</v>
      </c>
      <c r="J36" s="104">
        <v>0.38740395835357777</v>
      </c>
      <c r="K36" s="104">
        <v>0.53711199094452611</v>
      </c>
      <c r="L36" s="104">
        <v>0.79867025145420345</v>
      </c>
      <c r="M36" s="104">
        <v>0.83018736956358463</v>
      </c>
      <c r="N36" s="104">
        <v>0.688899583595873</v>
      </c>
      <c r="O36" s="104">
        <v>0.35645559820934897</v>
      </c>
      <c r="P36" s="104">
        <v>0.19725562946269409</v>
      </c>
      <c r="Q36" s="104">
        <v>2.5464024166727838E-2</v>
      </c>
      <c r="R36" s="104">
        <v>6.1549064327623361E-4</v>
      </c>
      <c r="S36" s="104">
        <v>0</v>
      </c>
      <c r="T36" s="104">
        <v>0</v>
      </c>
      <c r="U36" s="104">
        <v>0</v>
      </c>
      <c r="V36" s="104">
        <v>0.17659294120793129</v>
      </c>
      <c r="W36" s="104">
        <v>0.38931878932669678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3.9501837972243402E-2</v>
      </c>
      <c r="D37" s="98">
        <v>9.148826574239341E-2</v>
      </c>
      <c r="E37" s="98">
        <v>0.10803177935078598</v>
      </c>
      <c r="F37" s="98">
        <v>9.9244217454020039E-2</v>
      </c>
      <c r="G37" s="98">
        <v>7.4112653459302485E-2</v>
      </c>
      <c r="H37" s="98">
        <v>0</v>
      </c>
      <c r="I37" s="98">
        <v>0</v>
      </c>
      <c r="J37" s="98">
        <v>7.8701532714320982E-2</v>
      </c>
      <c r="K37" s="98">
        <v>0.10927367559476138</v>
      </c>
      <c r="L37" s="98">
        <v>0.14467496725643622</v>
      </c>
      <c r="M37" s="98">
        <v>0.15285441541104164</v>
      </c>
      <c r="N37" s="98">
        <v>9.202800508322985E-2</v>
      </c>
      <c r="O37" s="98">
        <v>1.1949451472799978E-2</v>
      </c>
      <c r="P37" s="98">
        <v>2.5836311181118535E-3</v>
      </c>
      <c r="Q37" s="98">
        <v>1.0692374086934584E-3</v>
      </c>
      <c r="R37" s="98">
        <v>3.8388875748232089E-5</v>
      </c>
      <c r="S37" s="98">
        <v>0</v>
      </c>
      <c r="T37" s="98">
        <v>0</v>
      </c>
      <c r="U37" s="98">
        <v>0</v>
      </c>
      <c r="V37" s="98">
        <v>1.5010859683397649E-2</v>
      </c>
      <c r="W37" s="98">
        <v>3.4866757874221319E-2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0.26791240731395155</v>
      </c>
      <c r="D38" s="98">
        <v>0.38570731530302976</v>
      </c>
      <c r="E38" s="98">
        <v>0.33754432395267986</v>
      </c>
      <c r="F38" s="98">
        <v>0.3286475044942912</v>
      </c>
      <c r="G38" s="98">
        <v>0.18983998634417204</v>
      </c>
      <c r="H38" s="98">
        <v>0</v>
      </c>
      <c r="I38" s="98">
        <v>0</v>
      </c>
      <c r="J38" s="98">
        <v>0.30870242563925676</v>
      </c>
      <c r="K38" s="98">
        <v>0.42783831534976469</v>
      </c>
      <c r="L38" s="98">
        <v>0.6539952841977672</v>
      </c>
      <c r="M38" s="98">
        <v>0.67733295415254302</v>
      </c>
      <c r="N38" s="98">
        <v>0.59687157851264316</v>
      </c>
      <c r="O38" s="98">
        <v>0.344506146736549</v>
      </c>
      <c r="P38" s="98">
        <v>0.19467199834458224</v>
      </c>
      <c r="Q38" s="98">
        <v>2.439478675803438E-2</v>
      </c>
      <c r="R38" s="98">
        <v>5.7710176752800155E-4</v>
      </c>
      <c r="S38" s="98">
        <v>0</v>
      </c>
      <c r="T38" s="98">
        <v>0</v>
      </c>
      <c r="U38" s="98">
        <v>0</v>
      </c>
      <c r="V38" s="98">
        <v>0.16158208152453363</v>
      </c>
      <c r="W38" s="98">
        <v>0.35445203145247545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0.12679827869059651</v>
      </c>
      <c r="D39" s="122">
        <v>0.17915086995490725</v>
      </c>
      <c r="E39" s="122">
        <v>0.15845228598237476</v>
      </c>
      <c r="F39" s="122">
        <v>0.14939589130659414</v>
      </c>
      <c r="G39" s="122">
        <v>8.2710247008952437E-2</v>
      </c>
      <c r="H39" s="122">
        <v>0</v>
      </c>
      <c r="I39" s="122">
        <v>0</v>
      </c>
      <c r="J39" s="122">
        <v>9.0841109805678583E-2</v>
      </c>
      <c r="K39" s="122">
        <v>0.12765758291631563</v>
      </c>
      <c r="L39" s="122">
        <v>0.18522039709009441</v>
      </c>
      <c r="M39" s="122">
        <v>0.203662343409935</v>
      </c>
      <c r="N39" s="122">
        <v>0.15982250151192265</v>
      </c>
      <c r="O39" s="122">
        <v>0.10178174179510326</v>
      </c>
      <c r="P39" s="122">
        <v>6.1140118725778049E-2</v>
      </c>
      <c r="Q39" s="122">
        <v>6.9874870597923244E-3</v>
      </c>
      <c r="R39" s="122">
        <v>1.5273837489453683E-4</v>
      </c>
      <c r="S39" s="122">
        <v>0</v>
      </c>
      <c r="T39" s="122">
        <v>0</v>
      </c>
      <c r="U39" s="122">
        <v>0</v>
      </c>
      <c r="V39" s="122">
        <v>5.3543580262516745E-2</v>
      </c>
      <c r="W39" s="122">
        <v>0.11744343665307216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6.9706580258077425E-2</v>
      </c>
      <c r="D40" s="98">
        <v>0.10419828401831908</v>
      </c>
      <c r="E40" s="98">
        <v>0.10062375949858546</v>
      </c>
      <c r="F40" s="98">
        <v>8.994482379456932E-2</v>
      </c>
      <c r="G40" s="98">
        <v>5.2291189219145912E-2</v>
      </c>
      <c r="H40" s="98">
        <v>0</v>
      </c>
      <c r="I40" s="98">
        <v>0</v>
      </c>
      <c r="J40" s="98">
        <v>6.1687769357284088E-2</v>
      </c>
      <c r="K40" s="98">
        <v>7.1844915294257725E-2</v>
      </c>
      <c r="L40" s="98">
        <v>0.11419444337961353</v>
      </c>
      <c r="M40" s="98">
        <v>0.12628341888831518</v>
      </c>
      <c r="N40" s="98">
        <v>0.11371744701243763</v>
      </c>
      <c r="O40" s="98">
        <v>5.6128841098295301E-2</v>
      </c>
      <c r="P40" s="98">
        <v>2.5727421969477297E-2</v>
      </c>
      <c r="Q40" s="98">
        <v>3.8359501896422805E-3</v>
      </c>
      <c r="R40" s="98">
        <v>1.0327749774514318E-4</v>
      </c>
      <c r="S40" s="98">
        <v>0</v>
      </c>
      <c r="T40" s="98">
        <v>0</v>
      </c>
      <c r="U40" s="98">
        <v>0</v>
      </c>
      <c r="V40" s="98">
        <v>2.3847676054062177E-2</v>
      </c>
      <c r="W40" s="98">
        <v>4.6227758884017929E-2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5.70916984325191E-2</v>
      </c>
      <c r="D41" s="33">
        <v>7.4952585936588184E-2</v>
      </c>
      <c r="E41" s="33">
        <v>5.7828526483789312E-2</v>
      </c>
      <c r="F41" s="33">
        <v>5.9451067512024815E-2</v>
      </c>
      <c r="G41" s="33">
        <v>3.0419057789806522E-2</v>
      </c>
      <c r="H41" s="33">
        <v>0</v>
      </c>
      <c r="I41" s="33">
        <v>0</v>
      </c>
      <c r="J41" s="33">
        <v>2.9153340448394498E-2</v>
      </c>
      <c r="K41" s="33">
        <v>5.5812667622057915E-2</v>
      </c>
      <c r="L41" s="33">
        <v>7.1025953710480885E-2</v>
      </c>
      <c r="M41" s="33">
        <v>7.7378924521619818E-2</v>
      </c>
      <c r="N41" s="33">
        <v>4.6105054499485015E-2</v>
      </c>
      <c r="O41" s="33">
        <v>4.5652900696807955E-2</v>
      </c>
      <c r="P41" s="33">
        <v>3.5412696756300752E-2</v>
      </c>
      <c r="Q41" s="33">
        <v>3.1515368701500435E-3</v>
      </c>
      <c r="R41" s="33">
        <v>4.9460877149393657E-5</v>
      </c>
      <c r="S41" s="33">
        <v>0</v>
      </c>
      <c r="T41" s="33">
        <v>0</v>
      </c>
      <c r="U41" s="33">
        <v>0</v>
      </c>
      <c r="V41" s="33">
        <v>2.9695904208454568E-2</v>
      </c>
      <c r="W41" s="33">
        <v>7.1215677769054242E-2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3.4761322389415188</v>
      </c>
      <c r="D43" s="117">
        <f t="shared" si="14"/>
        <v>3.6093493876273151</v>
      </c>
      <c r="E43" s="117">
        <f t="shared" si="14"/>
        <v>5.5279047873850686</v>
      </c>
      <c r="F43" s="117">
        <f t="shared" si="14"/>
        <v>5.6513843887337467</v>
      </c>
      <c r="G43" s="117">
        <f t="shared" si="14"/>
        <v>6.6569774588472805</v>
      </c>
      <c r="H43" s="117">
        <f t="shared" si="14"/>
        <v>6.034559661979527</v>
      </c>
      <c r="I43" s="117">
        <f t="shared" si="14"/>
        <v>9.4959588193863862</v>
      </c>
      <c r="J43" s="117">
        <f t="shared" si="14"/>
        <v>12.141875292298504</v>
      </c>
      <c r="K43" s="117">
        <f t="shared" si="14"/>
        <v>6.2287263269057132</v>
      </c>
      <c r="L43" s="117">
        <f t="shared" si="14"/>
        <v>6.2962501673955806</v>
      </c>
      <c r="M43" s="117">
        <f t="shared" si="14"/>
        <v>5.9633664147999639</v>
      </c>
      <c r="N43" s="117">
        <f t="shared" si="14"/>
        <v>5.82142843733146</v>
      </c>
      <c r="O43" s="117">
        <f t="shared" si="14"/>
        <v>2.4225359193155942</v>
      </c>
      <c r="P43" s="117">
        <f t="shared" si="14"/>
        <v>2.0141930825431515</v>
      </c>
      <c r="Q43" s="117">
        <f t="shared" si="14"/>
        <v>1.0307845624864302</v>
      </c>
      <c r="R43" s="117">
        <f t="shared" ref="R43:V43" si="15">R44+R47+R49+R58</f>
        <v>1.0545583913632754</v>
      </c>
      <c r="S43" s="117">
        <f t="shared" si="15"/>
        <v>1.4421320188576292</v>
      </c>
      <c r="T43" s="117">
        <f t="shared" si="15"/>
        <v>0</v>
      </c>
      <c r="U43" s="117">
        <f t="shared" si="15"/>
        <v>1.2839255479938692</v>
      </c>
      <c r="V43" s="117">
        <f t="shared" si="15"/>
        <v>2.9609614940679529</v>
      </c>
      <c r="W43" s="117">
        <f t="shared" ref="W43" si="16">W44+W47+W49+W58</f>
        <v>3.9323980184491703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1.9520278722566635</v>
      </c>
      <c r="D44" s="122">
        <f t="shared" si="17"/>
        <v>1.7504144398507981</v>
      </c>
      <c r="E44" s="122">
        <f t="shared" si="17"/>
        <v>1.965573760303815</v>
      </c>
      <c r="F44" s="122">
        <f t="shared" si="17"/>
        <v>1.7957108725271207</v>
      </c>
      <c r="G44" s="122">
        <f t="shared" si="17"/>
        <v>1.7160519672397563</v>
      </c>
      <c r="H44" s="122">
        <f t="shared" si="17"/>
        <v>1.6270543480548316</v>
      </c>
      <c r="I44" s="122">
        <f t="shared" si="17"/>
        <v>2.1739943795084722</v>
      </c>
      <c r="J44" s="122">
        <f t="shared" si="17"/>
        <v>3.0521034664441515</v>
      </c>
      <c r="K44" s="122">
        <f t="shared" si="17"/>
        <v>1.8480086504654389</v>
      </c>
      <c r="L44" s="122">
        <f t="shared" si="17"/>
        <v>1.4548004606931209</v>
      </c>
      <c r="M44" s="122">
        <f t="shared" si="17"/>
        <v>1.7010341728089486</v>
      </c>
      <c r="N44" s="122">
        <f t="shared" si="17"/>
        <v>1.6014246313114533</v>
      </c>
      <c r="O44" s="122">
        <f t="shared" si="17"/>
        <v>0.68056734374079708</v>
      </c>
      <c r="P44" s="122">
        <f t="shared" si="17"/>
        <v>0.5764001902709126</v>
      </c>
      <c r="Q44" s="122">
        <f t="shared" si="17"/>
        <v>0.32863390205801163</v>
      </c>
      <c r="R44" s="122">
        <f t="shared" ref="R44:V44" si="18">SUM(R45:R46)</f>
        <v>0.30764796918078363</v>
      </c>
      <c r="S44" s="122">
        <f t="shared" si="18"/>
        <v>0.42777368533310517</v>
      </c>
      <c r="T44" s="122">
        <f t="shared" si="18"/>
        <v>0</v>
      </c>
      <c r="U44" s="122">
        <f t="shared" si="18"/>
        <v>0.42915423459066299</v>
      </c>
      <c r="V44" s="122">
        <f t="shared" si="18"/>
        <v>0.91517434784177754</v>
      </c>
      <c r="W44" s="122">
        <f t="shared" ref="W44" si="19">SUM(W45:W46)</f>
        <v>1.1138734707248024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1.9319573432931705</v>
      </c>
      <c r="D45" s="98">
        <v>1.7310294587816226</v>
      </c>
      <c r="E45" s="98">
        <v>1.9450214929485505</v>
      </c>
      <c r="F45" s="98">
        <v>1.77532656642474</v>
      </c>
      <c r="G45" s="98">
        <v>1.696914309512052</v>
      </c>
      <c r="H45" s="98">
        <v>1.6107379692287327</v>
      </c>
      <c r="I45" s="98">
        <v>2.1545282825819587</v>
      </c>
      <c r="J45" s="98">
        <v>3.0265839728325599</v>
      </c>
      <c r="K45" s="98">
        <v>1.8317425328625212</v>
      </c>
      <c r="L45" s="98">
        <v>1.4425288455292005</v>
      </c>
      <c r="M45" s="98">
        <v>1.6846784856282646</v>
      </c>
      <c r="N45" s="98">
        <v>1.589474450266922</v>
      </c>
      <c r="O45" s="98">
        <v>0.67465363278141555</v>
      </c>
      <c r="P45" s="98">
        <v>0.57000725016475562</v>
      </c>
      <c r="Q45" s="98">
        <v>0.32533771103264258</v>
      </c>
      <c r="R45" s="98">
        <v>0.30458053091049964</v>
      </c>
      <c r="S45" s="98">
        <v>0.42304578306109319</v>
      </c>
      <c r="T45" s="98">
        <v>0</v>
      </c>
      <c r="U45" s="98">
        <v>0.42492592131067414</v>
      </c>
      <c r="V45" s="98">
        <v>0.90617527972513257</v>
      </c>
      <c r="W45" s="98">
        <v>1.1029304131000912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2.0070528963493033E-2</v>
      </c>
      <c r="D46" s="98">
        <v>1.9384981069175532E-2</v>
      </c>
      <c r="E46" s="98">
        <v>2.0552267355264435E-2</v>
      </c>
      <c r="F46" s="98">
        <v>2.0384306102380841E-2</v>
      </c>
      <c r="G46" s="98">
        <v>1.9137657727704198E-2</v>
      </c>
      <c r="H46" s="98">
        <v>1.6316378826099022E-2</v>
      </c>
      <c r="I46" s="98">
        <v>1.9466096926513646E-2</v>
      </c>
      <c r="J46" s="98">
        <v>2.5519493611591462E-2</v>
      </c>
      <c r="K46" s="98">
        <v>1.6266117602917813E-2</v>
      </c>
      <c r="L46" s="98">
        <v>1.2271615163920304E-2</v>
      </c>
      <c r="M46" s="98">
        <v>1.6355687180684014E-2</v>
      </c>
      <c r="N46" s="98">
        <v>1.1950181044531168E-2</v>
      </c>
      <c r="O46" s="98">
        <v>5.9137109593815568E-3</v>
      </c>
      <c r="P46" s="98">
        <v>6.3929401061570308E-3</v>
      </c>
      <c r="Q46" s="98">
        <v>3.2961910253690558E-3</v>
      </c>
      <c r="R46" s="98">
        <v>3.0674382702839771E-3</v>
      </c>
      <c r="S46" s="98">
        <v>4.7279022720119685E-3</v>
      </c>
      <c r="T46" s="98">
        <v>0</v>
      </c>
      <c r="U46" s="98">
        <v>4.2283132799888594E-3</v>
      </c>
      <c r="V46" s="98">
        <v>8.9990681166449774E-3</v>
      </c>
      <c r="W46" s="98">
        <v>1.0943057624711245E-2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0.45635368693399936</v>
      </c>
      <c r="E47" s="122">
        <f t="shared" si="20"/>
        <v>1.9326121002772245</v>
      </c>
      <c r="F47" s="122">
        <f t="shared" si="20"/>
        <v>2.060976900928936</v>
      </c>
      <c r="G47" s="122">
        <f t="shared" si="20"/>
        <v>2.7630607571891153</v>
      </c>
      <c r="H47" s="122">
        <f t="shared" si="20"/>
        <v>2.6609417239963524</v>
      </c>
      <c r="I47" s="122">
        <f t="shared" si="20"/>
        <v>4.5192433855774121</v>
      </c>
      <c r="J47" s="122">
        <f t="shared" si="20"/>
        <v>4.5644434664429996</v>
      </c>
      <c r="K47" s="122">
        <f t="shared" si="20"/>
        <v>1.918509657508686</v>
      </c>
      <c r="L47" s="122">
        <f t="shared" si="20"/>
        <v>2.4938723117170842</v>
      </c>
      <c r="M47" s="122">
        <f t="shared" si="20"/>
        <v>1.8686960815203402</v>
      </c>
      <c r="N47" s="122">
        <f t="shared" si="20"/>
        <v>2.0772896316297222</v>
      </c>
      <c r="O47" s="122">
        <f t="shared" si="20"/>
        <v>0.69356654667742557</v>
      </c>
      <c r="P47" s="122">
        <f t="shared" si="20"/>
        <v>0.42564500631736657</v>
      </c>
      <c r="Q47" s="122">
        <f t="shared" si="20"/>
        <v>0.2206793213432211</v>
      </c>
      <c r="R47" s="122">
        <f t="shared" si="20"/>
        <v>0.29870331435331005</v>
      </c>
      <c r="S47" s="122">
        <f t="shared" si="20"/>
        <v>0.39330559346789762</v>
      </c>
      <c r="T47" s="122">
        <f t="shared" si="20"/>
        <v>0</v>
      </c>
      <c r="U47" s="122">
        <f t="shared" si="20"/>
        <v>0.24935551014933718</v>
      </c>
      <c r="V47" s="122">
        <f t="shared" si="20"/>
        <v>0.79137542530286509</v>
      </c>
      <c r="W47" s="122">
        <f t="shared" si="20"/>
        <v>1.0826812434641806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0.45635368693399936</v>
      </c>
      <c r="E48" s="98">
        <v>1.9326121002772245</v>
      </c>
      <c r="F48" s="98">
        <v>2.060976900928936</v>
      </c>
      <c r="G48" s="98">
        <v>2.7630607571891153</v>
      </c>
      <c r="H48" s="98">
        <v>2.6609417239963524</v>
      </c>
      <c r="I48" s="98">
        <v>4.5192433855774121</v>
      </c>
      <c r="J48" s="98">
        <v>4.5644434664429996</v>
      </c>
      <c r="K48" s="98">
        <v>1.918509657508686</v>
      </c>
      <c r="L48" s="98">
        <v>2.4938723117170842</v>
      </c>
      <c r="M48" s="98">
        <v>1.8686960815203402</v>
      </c>
      <c r="N48" s="98">
        <v>2.0772896316297222</v>
      </c>
      <c r="O48" s="98">
        <v>0.69356654667742557</v>
      </c>
      <c r="P48" s="98">
        <v>0.42564500631736657</v>
      </c>
      <c r="Q48" s="98">
        <v>0.2206793213432211</v>
      </c>
      <c r="R48" s="98">
        <v>0.29870331435331005</v>
      </c>
      <c r="S48" s="98">
        <v>0.39330559346789762</v>
      </c>
      <c r="T48" s="98">
        <v>0</v>
      </c>
      <c r="U48" s="98">
        <v>0.24935551014933718</v>
      </c>
      <c r="V48" s="98">
        <v>0.79137542530286509</v>
      </c>
      <c r="W48" s="98">
        <v>1.0826812434641806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1.1026934005041698</v>
      </c>
      <c r="D49" s="122">
        <v>1.0306192785556532</v>
      </c>
      <c r="E49" s="122">
        <v>1.2150052981438029</v>
      </c>
      <c r="F49" s="122">
        <v>1.3433920220808981</v>
      </c>
      <c r="G49" s="122">
        <v>1.6752869149898706</v>
      </c>
      <c r="H49" s="122">
        <v>1.3695793589110898</v>
      </c>
      <c r="I49" s="122">
        <v>2.2623888258331144</v>
      </c>
      <c r="J49" s="122">
        <v>3.6887293694690357</v>
      </c>
      <c r="K49" s="122">
        <v>2.0037803334160684</v>
      </c>
      <c r="L49" s="122">
        <v>1.9189175412651909</v>
      </c>
      <c r="M49" s="122">
        <v>1.935926718313542</v>
      </c>
      <c r="N49" s="122">
        <v>1.7544308354010323</v>
      </c>
      <c r="O49" s="122">
        <v>0.8409372683518459</v>
      </c>
      <c r="P49" s="122">
        <v>0.78981232038859206</v>
      </c>
      <c r="Q49" s="122">
        <v>0.38329634948475499</v>
      </c>
      <c r="R49" s="122">
        <v>0.35943693762023843</v>
      </c>
      <c r="S49" s="122">
        <v>0.49670271411665029</v>
      </c>
      <c r="T49" s="122">
        <v>0</v>
      </c>
      <c r="U49" s="122">
        <v>0.47347321208576737</v>
      </c>
      <c r="V49" s="122">
        <v>0.9732201820726204</v>
      </c>
      <c r="W49" s="122">
        <v>1.3499071900987336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2.8403984350544088E-3</v>
      </c>
      <c r="D50" s="98">
        <v>4.6148393662406428E-3</v>
      </c>
      <c r="E50" s="98">
        <v>5.0170305830945054E-3</v>
      </c>
      <c r="F50" s="98">
        <v>6.5143899229221933E-3</v>
      </c>
      <c r="G50" s="98">
        <v>9.379781667863905E-3</v>
      </c>
      <c r="H50" s="98">
        <v>1.2324676553721291E-2</v>
      </c>
      <c r="I50" s="98">
        <v>1.5694461892339209E-2</v>
      </c>
      <c r="J50" s="98">
        <v>6.9691664802578365E-2</v>
      </c>
      <c r="K50" s="98">
        <v>2.6894714879279972E-2</v>
      </c>
      <c r="L50" s="98">
        <v>2.6851029272178487E-2</v>
      </c>
      <c r="M50" s="98">
        <v>3.757510171663303E-2</v>
      </c>
      <c r="N50" s="98">
        <v>4.4129656786142522E-2</v>
      </c>
      <c r="O50" s="98">
        <v>1.0036556038629327E-2</v>
      </c>
      <c r="P50" s="98">
        <v>0</v>
      </c>
      <c r="Q50" s="98">
        <v>7.8500396776515127E-3</v>
      </c>
      <c r="R50" s="98">
        <v>6.3504719274390465E-3</v>
      </c>
      <c r="S50" s="98">
        <v>1.3991640993516755E-2</v>
      </c>
      <c r="T50" s="98">
        <v>0</v>
      </c>
      <c r="U50" s="98">
        <v>5.2518970757569144E-2</v>
      </c>
      <c r="V50" s="98">
        <v>5.4375664052747928E-2</v>
      </c>
      <c r="W50" s="98">
        <v>6.469215291636278E-2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4.7346340670568153E-4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1.8458846734530512E-3</v>
      </c>
      <c r="J51" s="98">
        <v>4.8992258733448896E-3</v>
      </c>
      <c r="K51" s="98">
        <v>1.5564174635744289E-3</v>
      </c>
      <c r="L51" s="98">
        <v>2.8407367960549385E-3</v>
      </c>
      <c r="M51" s="98">
        <v>1.2532400682712802E-3</v>
      </c>
      <c r="N51" s="98">
        <v>6.3452683145364085E-3</v>
      </c>
      <c r="O51" s="98">
        <v>2.1598971352036068E-2</v>
      </c>
      <c r="P51" s="98">
        <v>1.6756666372416188E-3</v>
      </c>
      <c r="Q51" s="98">
        <v>0</v>
      </c>
      <c r="R51" s="98">
        <v>0</v>
      </c>
      <c r="S51" s="98">
        <v>0</v>
      </c>
      <c r="T51" s="98">
        <v>0</v>
      </c>
      <c r="U51" s="98">
        <v>2.2197792936909429E-3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6.0503209980953415E-5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3.9108663541391535E-4</v>
      </c>
      <c r="J52" s="101">
        <v>9.9626155410620127E-4</v>
      </c>
      <c r="K52" s="101">
        <v>3.1693187312670457E-4</v>
      </c>
      <c r="L52" s="101">
        <v>5.1255158191382386E-4</v>
      </c>
      <c r="M52" s="101">
        <v>2.2093092441793764E-4</v>
      </c>
      <c r="N52" s="101">
        <v>7.8446100178533888E-4</v>
      </c>
      <c r="O52" s="101">
        <v>1.9022766321570234E-3</v>
      </c>
      <c r="P52" s="101">
        <v>1.6059291711511205E-5</v>
      </c>
      <c r="Q52" s="101">
        <v>0</v>
      </c>
      <c r="R52" s="101">
        <v>0</v>
      </c>
      <c r="S52" s="101">
        <v>0</v>
      </c>
      <c r="T52" s="101">
        <v>0</v>
      </c>
      <c r="U52" s="101">
        <v>2.6765260790520583E-4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4.1296019672472812E-4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1.4547980380391358E-3</v>
      </c>
      <c r="J53" s="104">
        <v>3.9029643192386885E-3</v>
      </c>
      <c r="K53" s="104">
        <v>1.2394855904477244E-3</v>
      </c>
      <c r="L53" s="104">
        <v>2.3281852141411145E-3</v>
      </c>
      <c r="M53" s="104">
        <v>1.0323091438533426E-3</v>
      </c>
      <c r="N53" s="104">
        <v>5.5608073127510699E-3</v>
      </c>
      <c r="O53" s="104">
        <v>1.9696694719879046E-2</v>
      </c>
      <c r="P53" s="104">
        <v>1.6596073455301076E-3</v>
      </c>
      <c r="Q53" s="104">
        <v>0</v>
      </c>
      <c r="R53" s="104">
        <v>0</v>
      </c>
      <c r="S53" s="104">
        <v>0</v>
      </c>
      <c r="T53" s="104">
        <v>0</v>
      </c>
      <c r="U53" s="104">
        <v>1.952126685785737E-3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9.0245842178621888E-3</v>
      </c>
      <c r="D54" s="101">
        <v>0</v>
      </c>
      <c r="E54" s="101">
        <v>0</v>
      </c>
      <c r="F54" s="101">
        <v>0</v>
      </c>
      <c r="G54" s="101">
        <v>0</v>
      </c>
      <c r="H54" s="101">
        <v>1.2463292123371186E-2</v>
      </c>
      <c r="I54" s="101">
        <v>0</v>
      </c>
      <c r="J54" s="101">
        <v>0</v>
      </c>
      <c r="K54" s="101">
        <v>2.8852905261045189E-3</v>
      </c>
      <c r="L54" s="101">
        <v>0</v>
      </c>
      <c r="M54" s="101">
        <v>0</v>
      </c>
      <c r="N54" s="101">
        <v>0</v>
      </c>
      <c r="O54" s="101">
        <v>7.2147018203058119E-2</v>
      </c>
      <c r="P54" s="101">
        <v>6.0428385743065485E-2</v>
      </c>
      <c r="Q54" s="101">
        <v>0</v>
      </c>
      <c r="R54" s="101">
        <v>0</v>
      </c>
      <c r="S54" s="101">
        <v>0</v>
      </c>
      <c r="T54" s="101">
        <v>0</v>
      </c>
      <c r="U54" s="101">
        <v>6.754454503614892E-3</v>
      </c>
      <c r="V54" s="101">
        <v>3.3329559906449769E-3</v>
      </c>
      <c r="W54" s="101">
        <v>2.6787600353903217E-2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1.0903549544445474</v>
      </c>
      <c r="D55" s="104">
        <v>1.0260044391894125</v>
      </c>
      <c r="E55" s="104">
        <v>1.2099882675607083</v>
      </c>
      <c r="F55" s="104">
        <v>1.3368776321579758</v>
      </c>
      <c r="G55" s="104">
        <v>1.6659071333220068</v>
      </c>
      <c r="H55" s="104">
        <v>1.3447913902339974</v>
      </c>
      <c r="I55" s="104">
        <v>2.244848479267322</v>
      </c>
      <c r="J55" s="104">
        <v>3.6141384787931123</v>
      </c>
      <c r="K55" s="104">
        <v>1.9724439105471094</v>
      </c>
      <c r="L55" s="104">
        <v>1.8892257751969574</v>
      </c>
      <c r="M55" s="104">
        <v>1.8970983765286378</v>
      </c>
      <c r="N55" s="104">
        <v>1.7039559103003534</v>
      </c>
      <c r="O55" s="104">
        <v>0.73715472275812233</v>
      </c>
      <c r="P55" s="104">
        <v>0.72770826800828492</v>
      </c>
      <c r="Q55" s="104">
        <v>0.37544630980710347</v>
      </c>
      <c r="R55" s="104">
        <v>0.35308646569279939</v>
      </c>
      <c r="S55" s="104">
        <v>0.48271107312313355</v>
      </c>
      <c r="T55" s="104">
        <v>0</v>
      </c>
      <c r="U55" s="104">
        <v>0.41198000753089237</v>
      </c>
      <c r="V55" s="104">
        <v>0.91551156202922745</v>
      </c>
      <c r="W55" s="104">
        <v>1.2584274368284676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0.14010744590773047</v>
      </c>
      <c r="D56" s="98">
        <v>0.19670627833517443</v>
      </c>
      <c r="E56" s="98">
        <v>0.29336668768596741</v>
      </c>
      <c r="F56" s="98">
        <v>0.31007230948798026</v>
      </c>
      <c r="G56" s="98">
        <v>0.46775360215832434</v>
      </c>
      <c r="H56" s="98">
        <v>0.34236937802285833</v>
      </c>
      <c r="I56" s="98">
        <v>0.47397260539711306</v>
      </c>
      <c r="J56" s="98">
        <v>0.73421613690178145</v>
      </c>
      <c r="K56" s="98">
        <v>0.40128725413662997</v>
      </c>
      <c r="L56" s="98">
        <v>0.34222343535266619</v>
      </c>
      <c r="M56" s="98">
        <v>0.34929447731053598</v>
      </c>
      <c r="N56" s="98">
        <v>0.22762629983923807</v>
      </c>
      <c r="O56" s="98">
        <v>2.4711618029828644E-2</v>
      </c>
      <c r="P56" s="98">
        <v>9.5314376134905919E-3</v>
      </c>
      <c r="Q56" s="98">
        <v>1.5765035281666336E-2</v>
      </c>
      <c r="R56" s="98">
        <v>2.2022418387569145E-2</v>
      </c>
      <c r="S56" s="98">
        <v>5.0359927026830585E-2</v>
      </c>
      <c r="T56" s="98">
        <v>0</v>
      </c>
      <c r="U56" s="98">
        <v>2.7730770430794385E-2</v>
      </c>
      <c r="V56" s="98">
        <v>7.7820865897281516E-2</v>
      </c>
      <c r="W56" s="98">
        <v>0.1127027154740161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0.95024750853681694</v>
      </c>
      <c r="D57" s="98">
        <v>0.82929816085423813</v>
      </c>
      <c r="E57" s="98">
        <v>0.91662157987474091</v>
      </c>
      <c r="F57" s="98">
        <v>1.0268053226699956</v>
      </c>
      <c r="G57" s="98">
        <v>1.1981535311636824</v>
      </c>
      <c r="H57" s="98">
        <v>1.0024220122111391</v>
      </c>
      <c r="I57" s="98">
        <v>1.7708758738702088</v>
      </c>
      <c r="J57" s="98">
        <v>2.8799223418913309</v>
      </c>
      <c r="K57" s="98">
        <v>1.5711566564104795</v>
      </c>
      <c r="L57" s="98">
        <v>1.5470023398442914</v>
      </c>
      <c r="M57" s="98">
        <v>1.5478038992181018</v>
      </c>
      <c r="N57" s="98">
        <v>1.4763296104611154</v>
      </c>
      <c r="O57" s="98">
        <v>0.71244310472829364</v>
      </c>
      <c r="P57" s="98">
        <v>0.7181768303947943</v>
      </c>
      <c r="Q57" s="98">
        <v>0.35968127452543713</v>
      </c>
      <c r="R57" s="98">
        <v>0.33106404730523026</v>
      </c>
      <c r="S57" s="98">
        <v>0.43235114609630299</v>
      </c>
      <c r="T57" s="98">
        <v>0</v>
      </c>
      <c r="U57" s="98">
        <v>0.38424923710009801</v>
      </c>
      <c r="V57" s="98">
        <v>0.83769069613194591</v>
      </c>
      <c r="W57" s="98">
        <v>1.1457247213544515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0.4214109661806853</v>
      </c>
      <c r="D58" s="122">
        <v>0.371961982286864</v>
      </c>
      <c r="E58" s="122">
        <v>0.41471362866022626</v>
      </c>
      <c r="F58" s="122">
        <v>0.4513045931967925</v>
      </c>
      <c r="G58" s="122">
        <v>0.50257781942853896</v>
      </c>
      <c r="H58" s="122">
        <v>0.37698423101725287</v>
      </c>
      <c r="I58" s="122">
        <v>0.5403322284673866</v>
      </c>
      <c r="J58" s="122">
        <v>0.83659898994231763</v>
      </c>
      <c r="K58" s="122">
        <v>0.45842768551551982</v>
      </c>
      <c r="L58" s="122">
        <v>0.42865985372018395</v>
      </c>
      <c r="M58" s="122">
        <v>0.45770944215713233</v>
      </c>
      <c r="N58" s="122">
        <v>0.38828333898925205</v>
      </c>
      <c r="O58" s="122">
        <v>0.20746476054552548</v>
      </c>
      <c r="P58" s="122">
        <v>0.22233556556628026</v>
      </c>
      <c r="Q58" s="122">
        <v>9.8174989600442547E-2</v>
      </c>
      <c r="R58" s="122">
        <v>8.8770170208943455E-2</v>
      </c>
      <c r="S58" s="122">
        <v>0.12435002593997624</v>
      </c>
      <c r="T58" s="122">
        <v>0</v>
      </c>
      <c r="U58" s="122">
        <v>0.13194259116810159</v>
      </c>
      <c r="V58" s="122">
        <v>0.28119153885069009</v>
      </c>
      <c r="W58" s="122">
        <v>0.38593611416145351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0.23165959307325129</v>
      </c>
      <c r="D59" s="98">
        <v>0.21630581098684989</v>
      </c>
      <c r="E59" s="98">
        <v>0.26339565102764423</v>
      </c>
      <c r="F59" s="98">
        <v>0.27175227146461561</v>
      </c>
      <c r="G59" s="98">
        <v>0.31786891140626694</v>
      </c>
      <c r="H59" s="98">
        <v>0.25276901357000653</v>
      </c>
      <c r="I59" s="98">
        <v>0.37371673167614189</v>
      </c>
      <c r="J59" s="98">
        <v>0.56821968407980161</v>
      </c>
      <c r="K59" s="98">
        <v>0.25808904186475656</v>
      </c>
      <c r="L59" s="98">
        <v>0.26431081737971573</v>
      </c>
      <c r="M59" s="98">
        <v>0.28377220156579885</v>
      </c>
      <c r="N59" s="98">
        <v>0.27630797648192879</v>
      </c>
      <c r="O59" s="98">
        <v>0.11442761162049374</v>
      </c>
      <c r="P59" s="98">
        <v>9.3500802129071789E-2</v>
      </c>
      <c r="Q59" s="98">
        <v>5.3703302654991923E-2</v>
      </c>
      <c r="R59" s="98">
        <v>5.0141225155267019E-2</v>
      </c>
      <c r="S59" s="98">
        <v>6.6040648038969141E-2</v>
      </c>
      <c r="T59" s="98">
        <v>0</v>
      </c>
      <c r="U59" s="98">
        <v>7.6109781219146647E-2</v>
      </c>
      <c r="V59" s="98">
        <v>0.12507404688118728</v>
      </c>
      <c r="W59" s="98">
        <v>0.15187391989382854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0.18975137310743403</v>
      </c>
      <c r="D60" s="33">
        <v>0.15565617130001411</v>
      </c>
      <c r="E60" s="33">
        <v>0.15131797763258203</v>
      </c>
      <c r="F60" s="33">
        <v>0.17955232173217686</v>
      </c>
      <c r="G60" s="33">
        <v>0.18470890802227205</v>
      </c>
      <c r="H60" s="33">
        <v>0.12421521744724637</v>
      </c>
      <c r="I60" s="33">
        <v>0.16661549679124471</v>
      </c>
      <c r="J60" s="33">
        <v>0.26837930586251607</v>
      </c>
      <c r="K60" s="33">
        <v>0.20033864365076323</v>
      </c>
      <c r="L60" s="33">
        <v>0.16434903634046821</v>
      </c>
      <c r="M60" s="33">
        <v>0.17393724059133348</v>
      </c>
      <c r="N60" s="33">
        <v>0.11197536250732326</v>
      </c>
      <c r="O60" s="33">
        <v>9.303714892503176E-2</v>
      </c>
      <c r="P60" s="33">
        <v>0.12883476343720845</v>
      </c>
      <c r="Q60" s="33">
        <v>4.4471686945450617E-2</v>
      </c>
      <c r="R60" s="33">
        <v>3.8628945053676436E-2</v>
      </c>
      <c r="S60" s="33">
        <v>5.8309377901007091E-2</v>
      </c>
      <c r="T60" s="33">
        <v>0</v>
      </c>
      <c r="U60" s="33">
        <v>5.5832809948954953E-2</v>
      </c>
      <c r="V60" s="33">
        <v>0.15611749196950281</v>
      </c>
      <c r="W60" s="33">
        <v>0.23406219426762498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0.13515744779747205</v>
      </c>
      <c r="D81" s="117">
        <f t="shared" si="28"/>
        <v>0.22701864738696492</v>
      </c>
      <c r="E81" s="117">
        <f t="shared" si="28"/>
        <v>0.3772248549530397</v>
      </c>
      <c r="F81" s="117">
        <f t="shared" si="28"/>
        <v>0.61991949266197277</v>
      </c>
      <c r="G81" s="117">
        <f t="shared" si="28"/>
        <v>0.94915487007975385</v>
      </c>
      <c r="H81" s="117">
        <f t="shared" si="28"/>
        <v>0.96353516265808026</v>
      </c>
      <c r="I81" s="117">
        <f t="shared" si="28"/>
        <v>2.6295714820846694</v>
      </c>
      <c r="J81" s="117">
        <f t="shared" si="28"/>
        <v>3.0426185289017873</v>
      </c>
      <c r="K81" s="117">
        <f t="shared" si="28"/>
        <v>1.7271192488775999</v>
      </c>
      <c r="L81" s="117">
        <f t="shared" si="28"/>
        <v>0.53447610950261848</v>
      </c>
      <c r="M81" s="117">
        <f t="shared" si="28"/>
        <v>0.880741731525021</v>
      </c>
      <c r="N81" s="117">
        <f t="shared" si="28"/>
        <v>1.0442932878585298</v>
      </c>
      <c r="O81" s="117">
        <f t="shared" si="28"/>
        <v>0.77631696426420527</v>
      </c>
      <c r="P81" s="117">
        <f t="shared" si="28"/>
        <v>0.77496397554946728</v>
      </c>
      <c r="Q81" s="117">
        <f t="shared" si="28"/>
        <v>1.6324470369060868</v>
      </c>
      <c r="R81" s="117">
        <f t="shared" ref="R81:V81" si="29">R82+R85+R87+R100</f>
        <v>1.4480887598703347</v>
      </c>
      <c r="S81" s="117">
        <f t="shared" si="29"/>
        <v>1.6433072373783209</v>
      </c>
      <c r="T81" s="117">
        <f t="shared" si="29"/>
        <v>0.89696450544545658</v>
      </c>
      <c r="U81" s="117">
        <f t="shared" si="29"/>
        <v>0.56604538578679164</v>
      </c>
      <c r="V81" s="117">
        <f t="shared" si="29"/>
        <v>0.72016431217338039</v>
      </c>
      <c r="W81" s="117">
        <f t="shared" ref="W81" si="30">W82+W85+W87+W100</f>
        <v>1.0630511108541953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7.4689838248343729E-2</v>
      </c>
      <c r="D82" s="122">
        <f t="shared" si="31"/>
        <v>0.11142229074225581</v>
      </c>
      <c r="E82" s="122">
        <f t="shared" si="31"/>
        <v>0.12430739962882256</v>
      </c>
      <c r="F82" s="122">
        <f t="shared" si="31"/>
        <v>0.19159006278854038</v>
      </c>
      <c r="G82" s="122">
        <f t="shared" si="31"/>
        <v>0.26394802260092731</v>
      </c>
      <c r="H82" s="122">
        <f t="shared" si="31"/>
        <v>0.2227039138659305</v>
      </c>
      <c r="I82" s="122">
        <f t="shared" si="31"/>
        <v>0.51845554219113976</v>
      </c>
      <c r="J82" s="122">
        <f t="shared" si="31"/>
        <v>0.8388920413259392</v>
      </c>
      <c r="K82" s="122">
        <f t="shared" si="31"/>
        <v>0.57178436318441095</v>
      </c>
      <c r="L82" s="122">
        <f t="shared" si="31"/>
        <v>0.1149301011566171</v>
      </c>
      <c r="M82" s="122">
        <f t="shared" si="31"/>
        <v>0.23705605850102557</v>
      </c>
      <c r="N82" s="122">
        <f t="shared" si="31"/>
        <v>0.28774710947178794</v>
      </c>
      <c r="O82" s="122">
        <f t="shared" si="31"/>
        <v>0.21798351253078915</v>
      </c>
      <c r="P82" s="122">
        <f t="shared" si="31"/>
        <v>0.19273300206914992</v>
      </c>
      <c r="Q82" s="122">
        <f t="shared" si="31"/>
        <v>0.52131194558903404</v>
      </c>
      <c r="R82" s="122">
        <f t="shared" ref="R82:V82" si="32">SUM(R83:R84)</f>
        <v>0.41195328943080539</v>
      </c>
      <c r="S82" s="122">
        <f t="shared" si="32"/>
        <v>0.48754410129028403</v>
      </c>
      <c r="T82" s="122">
        <f t="shared" si="32"/>
        <v>0.30064953325886767</v>
      </c>
      <c r="U82" s="122">
        <f t="shared" si="32"/>
        <v>0.19053869602831239</v>
      </c>
      <c r="V82" s="122">
        <f t="shared" si="32"/>
        <v>0.22438242892242893</v>
      </c>
      <c r="W82" s="122">
        <f t="shared" ref="W82" si="33">SUM(W83:W84)</f>
        <v>0.31051745737584058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7.4380750470226575E-2</v>
      </c>
      <c r="D83" s="98">
        <v>0.11092541023762008</v>
      </c>
      <c r="E83" s="98">
        <v>0.123784208260142</v>
      </c>
      <c r="F83" s="98">
        <v>0.1907141505599752</v>
      </c>
      <c r="G83" s="98">
        <v>0.26276265649130942</v>
      </c>
      <c r="H83" s="98">
        <v>0.221805181128509</v>
      </c>
      <c r="I83" s="98">
        <v>0.51658859734047191</v>
      </c>
      <c r="J83" s="98">
        <v>0.83607221017400246</v>
      </c>
      <c r="K83" s="98">
        <v>0.56976054338703952</v>
      </c>
      <c r="L83" s="98">
        <v>0.11454034257143896</v>
      </c>
      <c r="M83" s="98">
        <v>0.23613903694412813</v>
      </c>
      <c r="N83" s="98">
        <v>0.28688435386926653</v>
      </c>
      <c r="O83" s="98">
        <v>0.21722188471004722</v>
      </c>
      <c r="P83" s="98">
        <v>0.19187222170466253</v>
      </c>
      <c r="Q83" s="98">
        <v>0.51920778369340892</v>
      </c>
      <c r="R83" s="98">
        <v>0.41030043100205765</v>
      </c>
      <c r="S83" s="98">
        <v>0.48537431031596984</v>
      </c>
      <c r="T83" s="98">
        <v>0.29945395472979419</v>
      </c>
      <c r="U83" s="98">
        <v>0.18978330481509137</v>
      </c>
      <c r="V83" s="98">
        <v>0.22349463448159421</v>
      </c>
      <c r="W83" s="98">
        <v>0.30928997178155448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3.0908777811715734E-4</v>
      </c>
      <c r="D84" s="98">
        <v>4.9688050463572459E-4</v>
      </c>
      <c r="E84" s="98">
        <v>5.2319136868056492E-4</v>
      </c>
      <c r="F84" s="98">
        <v>8.7591222856516274E-4</v>
      </c>
      <c r="G84" s="98">
        <v>1.1853661096178708E-3</v>
      </c>
      <c r="H84" s="98">
        <v>8.9873273742151162E-4</v>
      </c>
      <c r="I84" s="98">
        <v>1.8669448506678074E-3</v>
      </c>
      <c r="J84" s="98">
        <v>2.8198311519367835E-3</v>
      </c>
      <c r="K84" s="98">
        <v>2.0238197973713856E-3</v>
      </c>
      <c r="L84" s="98">
        <v>3.8975858517814122E-4</v>
      </c>
      <c r="M84" s="98">
        <v>9.1702155689744316E-4</v>
      </c>
      <c r="N84" s="98">
        <v>8.6275560252141448E-4</v>
      </c>
      <c r="O84" s="98">
        <v>7.6162782074192025E-4</v>
      </c>
      <c r="P84" s="98">
        <v>8.6078036448739535E-4</v>
      </c>
      <c r="Q84" s="98">
        <v>2.1041618956251385E-3</v>
      </c>
      <c r="R84" s="98">
        <v>1.6528584287477653E-3</v>
      </c>
      <c r="S84" s="98">
        <v>2.169790974314207E-3</v>
      </c>
      <c r="T84" s="98">
        <v>1.1955785290734924E-3</v>
      </c>
      <c r="U84" s="98">
        <v>7.5539121322101962E-4</v>
      </c>
      <c r="V84" s="98">
        <v>8.8779444083471402E-4</v>
      </c>
      <c r="W84" s="98">
        <v>1.2274855942860695E-3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2.8237453682542882E-2</v>
      </c>
      <c r="E85" s="122">
        <f t="shared" si="34"/>
        <v>0.13713415815449137</v>
      </c>
      <c r="F85" s="122">
        <f t="shared" si="34"/>
        <v>0.22913213780915814</v>
      </c>
      <c r="G85" s="122">
        <f t="shared" si="34"/>
        <v>0.38302044150137582</v>
      </c>
      <c r="H85" s="122">
        <f t="shared" si="34"/>
        <v>0.44730982090783972</v>
      </c>
      <c r="I85" s="122">
        <f t="shared" si="34"/>
        <v>1.3042500677897841</v>
      </c>
      <c r="J85" s="122">
        <f t="shared" si="34"/>
        <v>1.1059843227836819</v>
      </c>
      <c r="K85" s="122">
        <f t="shared" si="34"/>
        <v>0.50565370818058386</v>
      </c>
      <c r="L85" s="122">
        <f t="shared" si="34"/>
        <v>0.21618241479285269</v>
      </c>
      <c r="M85" s="122">
        <f t="shared" si="34"/>
        <v>0.28231167413127795</v>
      </c>
      <c r="N85" s="122">
        <f t="shared" si="34"/>
        <v>0.37271187511247927</v>
      </c>
      <c r="O85" s="122">
        <f t="shared" si="34"/>
        <v>0.22220635221576113</v>
      </c>
      <c r="P85" s="122">
        <f t="shared" si="34"/>
        <v>0.17190262904629619</v>
      </c>
      <c r="Q85" s="122">
        <f t="shared" si="34"/>
        <v>0.34850677729108692</v>
      </c>
      <c r="R85" s="122">
        <f t="shared" si="34"/>
        <v>0.4140581264897531</v>
      </c>
      <c r="S85" s="122">
        <f t="shared" si="34"/>
        <v>0.44770840798386535</v>
      </c>
      <c r="T85" s="122">
        <f t="shared" si="34"/>
        <v>0.17577945494102426</v>
      </c>
      <c r="U85" s="122">
        <f t="shared" si="34"/>
        <v>0.11082467117748319</v>
      </c>
      <c r="V85" s="122">
        <f t="shared" si="34"/>
        <v>0.19274603916885727</v>
      </c>
      <c r="W85" s="122">
        <f t="shared" si="34"/>
        <v>0.28795221094335766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2.8237453682542882E-2</v>
      </c>
      <c r="E86" s="98">
        <v>0.13713415815449137</v>
      </c>
      <c r="F86" s="98">
        <v>0.22913213780915814</v>
      </c>
      <c r="G86" s="98">
        <v>0.38302044150137582</v>
      </c>
      <c r="H86" s="98">
        <v>0.44730982090783972</v>
      </c>
      <c r="I86" s="98">
        <v>1.3042500677897841</v>
      </c>
      <c r="J86" s="98">
        <v>1.1059843227836819</v>
      </c>
      <c r="K86" s="98">
        <v>0.50565370818058386</v>
      </c>
      <c r="L86" s="98">
        <v>0.21618241479285269</v>
      </c>
      <c r="M86" s="98">
        <v>0.28231167413127795</v>
      </c>
      <c r="N86" s="98">
        <v>0.37271187511247927</v>
      </c>
      <c r="O86" s="98">
        <v>0.22220635221576113</v>
      </c>
      <c r="P86" s="98">
        <v>0.17190262904629619</v>
      </c>
      <c r="Q86" s="98">
        <v>0.34850677729108692</v>
      </c>
      <c r="R86" s="98">
        <v>0.4140581264897531</v>
      </c>
      <c r="S86" s="98">
        <v>0.44770840798386535</v>
      </c>
      <c r="T86" s="98">
        <v>0.17577945494102426</v>
      </c>
      <c r="U86" s="98">
        <v>0.11082467117748319</v>
      </c>
      <c r="V86" s="98">
        <v>0.19274603916885727</v>
      </c>
      <c r="W86" s="98">
        <v>0.28795221094335766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4.3771020451289194E-2</v>
      </c>
      <c r="D87" s="122">
        <v>6.4207976069891967E-2</v>
      </c>
      <c r="E87" s="122">
        <v>8.6322794290412286E-2</v>
      </c>
      <c r="F87" s="122">
        <v>0.14908065854737815</v>
      </c>
      <c r="G87" s="122">
        <v>0.23247403492156343</v>
      </c>
      <c r="H87" s="122">
        <v>0.23016640927133555</v>
      </c>
      <c r="I87" s="122">
        <v>0.65089424396341566</v>
      </c>
      <c r="J87" s="122">
        <v>0.89496390083888688</v>
      </c>
      <c r="K87" s="122">
        <v>0.52882821240276645</v>
      </c>
      <c r="L87" s="122">
        <v>0.16622130783993522</v>
      </c>
      <c r="M87" s="122">
        <v>0.29223434420541661</v>
      </c>
      <c r="N87" s="122">
        <v>0.31423322457528946</v>
      </c>
      <c r="O87" s="122">
        <v>0.2696820003294137</v>
      </c>
      <c r="P87" s="122">
        <v>0.32055095505983294</v>
      </c>
      <c r="Q87" s="122">
        <v>0.60764513758707761</v>
      </c>
      <c r="R87" s="122">
        <v>0.49905491889165082</v>
      </c>
      <c r="S87" s="122">
        <v>0.56652365794220738</v>
      </c>
      <c r="T87" s="122">
        <v>0.33930161734538533</v>
      </c>
      <c r="U87" s="122">
        <v>0.20617805135905454</v>
      </c>
      <c r="V87" s="122">
        <v>0.23463072218552272</v>
      </c>
      <c r="W87" s="122">
        <v>0.36196854316840921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1.7350637446541641E-4</v>
      </c>
      <c r="E88" s="98">
        <v>1.5633441290848E-4</v>
      </c>
      <c r="F88" s="98">
        <v>5.0792444783442469E-4</v>
      </c>
      <c r="G88" s="98">
        <v>1.2089011222348846E-3</v>
      </c>
      <c r="H88" s="98">
        <v>1.0331836467974392E-3</v>
      </c>
      <c r="I88" s="98">
        <v>3.2767944325491718E-3</v>
      </c>
      <c r="J88" s="98">
        <v>6.9620465384004982E-3</v>
      </c>
      <c r="K88" s="98">
        <v>2.6151253572363679E-3</v>
      </c>
      <c r="L88" s="98">
        <v>2.0252959327676933E-4</v>
      </c>
      <c r="M88" s="98">
        <v>4.2254897492832277E-4</v>
      </c>
      <c r="N88" s="98">
        <v>8.0100329151239398E-4</v>
      </c>
      <c r="O88" s="98">
        <v>0</v>
      </c>
      <c r="P88" s="98">
        <v>0</v>
      </c>
      <c r="Q88" s="98">
        <v>1.7104514978754579E-3</v>
      </c>
      <c r="R88" s="98">
        <v>6.5583400423663057E-4</v>
      </c>
      <c r="S88" s="98">
        <v>1.5684692908722697E-3</v>
      </c>
      <c r="T88" s="98">
        <v>1.5388074032036819E-3</v>
      </c>
      <c r="U88" s="98">
        <v>1.1395939966390074E-3</v>
      </c>
      <c r="V88" s="98">
        <v>8.9538751410550132E-4</v>
      </c>
      <c r="W88" s="98">
        <v>1.4866767251083949E-3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3.8578877828136652E-4</v>
      </c>
      <c r="J89" s="98">
        <v>7.4737744367274483E-4</v>
      </c>
      <c r="K89" s="98">
        <v>2.6197075299743734E-4</v>
      </c>
      <c r="L89" s="98">
        <v>0</v>
      </c>
      <c r="M89" s="98">
        <v>0</v>
      </c>
      <c r="N89" s="98">
        <v>2.0077550446201951E-4</v>
      </c>
      <c r="O89" s="98">
        <v>1.061356382540778E-3</v>
      </c>
      <c r="P89" s="98">
        <v>4.7709586524173104E-4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2.5887441469247014E-5</v>
      </c>
      <c r="J90" s="101">
        <v>1.3296055754785999E-4</v>
      </c>
      <c r="K90" s="101">
        <v>5.6205978871402583E-5</v>
      </c>
      <c r="L90" s="101">
        <v>0</v>
      </c>
      <c r="M90" s="101">
        <v>0</v>
      </c>
      <c r="N90" s="101">
        <v>2.2923880757274009E-5</v>
      </c>
      <c r="O90" s="101">
        <v>9.0609136211031196E-5</v>
      </c>
      <c r="P90" s="101">
        <v>1.9148019351572062E-5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3.5990133681211952E-4</v>
      </c>
      <c r="J91" s="104">
        <v>6.1441688612488485E-4</v>
      </c>
      <c r="K91" s="104">
        <v>2.0576477412603478E-4</v>
      </c>
      <c r="L91" s="104">
        <v>0</v>
      </c>
      <c r="M91" s="104">
        <v>0</v>
      </c>
      <c r="N91" s="104">
        <v>1.7785162370474551E-4</v>
      </c>
      <c r="O91" s="104">
        <v>9.7074724632974674E-4</v>
      </c>
      <c r="P91" s="104">
        <v>4.5794784589015897E-4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2.6044969939806959E-3</v>
      </c>
      <c r="D92" s="101">
        <v>2.6031751227227179E-3</v>
      </c>
      <c r="E92" s="101">
        <v>3.4785120197293315E-3</v>
      </c>
      <c r="F92" s="101">
        <v>5.6266057495547826E-3</v>
      </c>
      <c r="G92" s="101">
        <v>1.0043788898198047E-2</v>
      </c>
      <c r="H92" s="101">
        <v>1.5603856535473446E-2</v>
      </c>
      <c r="I92" s="101">
        <v>1.7891150999864484E-2</v>
      </c>
      <c r="J92" s="101">
        <v>2.6544990713888206E-2</v>
      </c>
      <c r="K92" s="101">
        <v>1.7903201532194133E-2</v>
      </c>
      <c r="L92" s="101">
        <v>5.8904238009920814E-3</v>
      </c>
      <c r="M92" s="101">
        <v>1.0092448481894207E-2</v>
      </c>
      <c r="N92" s="101">
        <v>1.2310262946592484E-2</v>
      </c>
      <c r="O92" s="101">
        <v>4.3970221081572882E-3</v>
      </c>
      <c r="P92" s="101">
        <v>0</v>
      </c>
      <c r="Q92" s="101">
        <v>4.1383452625313538E-2</v>
      </c>
      <c r="R92" s="101">
        <v>1.7085401845399473E-2</v>
      </c>
      <c r="S92" s="101">
        <v>1.7193359578542254E-2</v>
      </c>
      <c r="T92" s="101">
        <v>9.3947405742158575E-3</v>
      </c>
      <c r="U92" s="101">
        <v>7.8768067762854076E-3</v>
      </c>
      <c r="V92" s="101">
        <v>6.8327643316789081E-3</v>
      </c>
      <c r="W92" s="101">
        <v>7.1100464827660876E-3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3.2564543033022068E-4</v>
      </c>
      <c r="D93" s="104">
        <v>0</v>
      </c>
      <c r="E93" s="104">
        <v>0</v>
      </c>
      <c r="F93" s="104">
        <v>0</v>
      </c>
      <c r="G93" s="104">
        <v>0</v>
      </c>
      <c r="H93" s="104">
        <v>1.2476253837827851E-3</v>
      </c>
      <c r="I93" s="104">
        <v>2.3717183515499845E-3</v>
      </c>
      <c r="J93" s="104">
        <v>2.6798115815263243E-3</v>
      </c>
      <c r="K93" s="104">
        <v>1.1207349543134134E-3</v>
      </c>
      <c r="L93" s="104">
        <v>2.1833714817095452E-4</v>
      </c>
      <c r="M93" s="104">
        <v>2.1015632522597367E-4</v>
      </c>
      <c r="N93" s="104">
        <v>1.7882616515332512E-3</v>
      </c>
      <c r="O93" s="104">
        <v>9.7530178457337149E-3</v>
      </c>
      <c r="P93" s="104">
        <v>6.7366925741619722E-3</v>
      </c>
      <c r="Q93" s="104">
        <v>0</v>
      </c>
      <c r="R93" s="104">
        <v>0</v>
      </c>
      <c r="S93" s="104">
        <v>0</v>
      </c>
      <c r="T93" s="104">
        <v>0</v>
      </c>
      <c r="U93" s="104">
        <v>2.0856815029985406E-4</v>
      </c>
      <c r="V93" s="104">
        <v>1.3910351560051995E-3</v>
      </c>
      <c r="W93" s="104">
        <v>7.4088486187973675E-3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4.380426704750713E-5</v>
      </c>
      <c r="D94" s="98">
        <v>0</v>
      </c>
      <c r="E94" s="98">
        <v>0</v>
      </c>
      <c r="F94" s="98">
        <v>0</v>
      </c>
      <c r="G94" s="98">
        <v>0</v>
      </c>
      <c r="H94" s="98">
        <v>3.1720253414087697E-4</v>
      </c>
      <c r="I94" s="98">
        <v>4.7975596003064949E-4</v>
      </c>
      <c r="J94" s="98">
        <v>5.4605157122680358E-4</v>
      </c>
      <c r="K94" s="98">
        <v>2.273431070768206E-4</v>
      </c>
      <c r="L94" s="98">
        <v>3.8519168389657559E-5</v>
      </c>
      <c r="M94" s="98">
        <v>3.668721506698665E-5</v>
      </c>
      <c r="N94" s="98">
        <v>2.0981615870923329E-4</v>
      </c>
      <c r="O94" s="98">
        <v>7.5780302902093857E-4</v>
      </c>
      <c r="P94" s="98">
        <v>6.4013786600998707E-4</v>
      </c>
      <c r="Q94" s="98">
        <v>0</v>
      </c>
      <c r="R94" s="98">
        <v>0</v>
      </c>
      <c r="S94" s="98">
        <v>0</v>
      </c>
      <c r="T94" s="98">
        <v>0</v>
      </c>
      <c r="U94" s="98">
        <v>1.4044016126473776E-5</v>
      </c>
      <c r="V94" s="98">
        <v>7.6268186043184692E-5</v>
      </c>
      <c r="W94" s="98">
        <v>1.2755505828214834E-3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2.8184116328271354E-4</v>
      </c>
      <c r="D95" s="98">
        <v>0</v>
      </c>
      <c r="E95" s="98">
        <v>0</v>
      </c>
      <c r="F95" s="98">
        <v>0</v>
      </c>
      <c r="G95" s="98">
        <v>0</v>
      </c>
      <c r="H95" s="98">
        <v>9.3042284964190813E-4</v>
      </c>
      <c r="I95" s="98">
        <v>1.891962391519335E-3</v>
      </c>
      <c r="J95" s="98">
        <v>2.133760010299521E-3</v>
      </c>
      <c r="K95" s="98">
        <v>8.9339184723659284E-4</v>
      </c>
      <c r="L95" s="98">
        <v>1.7981797978129695E-4</v>
      </c>
      <c r="M95" s="98">
        <v>1.7346911015898701E-4</v>
      </c>
      <c r="N95" s="98">
        <v>1.5784454928240179E-3</v>
      </c>
      <c r="O95" s="98">
        <v>8.9952148167127769E-3</v>
      </c>
      <c r="P95" s="98">
        <v>6.0965547081519847E-3</v>
      </c>
      <c r="Q95" s="98">
        <v>0</v>
      </c>
      <c r="R95" s="98">
        <v>0</v>
      </c>
      <c r="S95" s="98">
        <v>0</v>
      </c>
      <c r="T95" s="98">
        <v>0</v>
      </c>
      <c r="U95" s="98">
        <v>1.9452413417338029E-4</v>
      </c>
      <c r="V95" s="98">
        <v>1.3147669699620148E-3</v>
      </c>
      <c r="W95" s="98">
        <v>6.1332980359758843E-3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3.1665207781972587E-4</v>
      </c>
      <c r="D96" s="101">
        <v>0</v>
      </c>
      <c r="E96" s="101">
        <v>0</v>
      </c>
      <c r="F96" s="101">
        <v>0</v>
      </c>
      <c r="G96" s="101">
        <v>0</v>
      </c>
      <c r="H96" s="101">
        <v>2.0431626431756042E-3</v>
      </c>
      <c r="I96" s="101">
        <v>0</v>
      </c>
      <c r="J96" s="101">
        <v>0</v>
      </c>
      <c r="K96" s="101">
        <v>6.6583627525488903E-4</v>
      </c>
      <c r="L96" s="101">
        <v>0</v>
      </c>
      <c r="M96" s="101">
        <v>0</v>
      </c>
      <c r="N96" s="101">
        <v>0</v>
      </c>
      <c r="O96" s="101">
        <v>2.2641883372236323E-2</v>
      </c>
      <c r="P96" s="101">
        <v>2.4016409718397816E-2</v>
      </c>
      <c r="Q96" s="101">
        <v>0</v>
      </c>
      <c r="R96" s="101">
        <v>0</v>
      </c>
      <c r="S96" s="101">
        <v>0</v>
      </c>
      <c r="T96" s="101">
        <v>0</v>
      </c>
      <c r="U96" s="101">
        <v>3.2748870320557051E-3</v>
      </c>
      <c r="V96" s="101">
        <v>8.3323899766124423E-4</v>
      </c>
      <c r="W96" s="101">
        <v>7.3247344717704121E-3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4.0524225949158554E-2</v>
      </c>
      <c r="D97" s="104">
        <v>6.1431294572703833E-2</v>
      </c>
      <c r="E97" s="104">
        <v>8.2687947857774474E-2</v>
      </c>
      <c r="F97" s="104">
        <v>0.14294612834998893</v>
      </c>
      <c r="G97" s="104">
        <v>0.22122134490113049</v>
      </c>
      <c r="H97" s="104">
        <v>0.21023858106210627</v>
      </c>
      <c r="I97" s="104">
        <v>0.62696879140117068</v>
      </c>
      <c r="J97" s="104">
        <v>0.85802967456139911</v>
      </c>
      <c r="K97" s="104">
        <v>0.50626134353077024</v>
      </c>
      <c r="L97" s="104">
        <v>0.1599100172974954</v>
      </c>
      <c r="M97" s="104">
        <v>0.28150919042336808</v>
      </c>
      <c r="N97" s="104">
        <v>0.29913292118118934</v>
      </c>
      <c r="O97" s="104">
        <v>0.23182872062074558</v>
      </c>
      <c r="P97" s="104">
        <v>0.28932075690203141</v>
      </c>
      <c r="Q97" s="104">
        <v>0.56455123346388858</v>
      </c>
      <c r="R97" s="104">
        <v>0.48131368304201472</v>
      </c>
      <c r="S97" s="104">
        <v>0.54776182907279281</v>
      </c>
      <c r="T97" s="104">
        <v>0.32836806936796581</v>
      </c>
      <c r="U97" s="104">
        <v>0.19367819540377457</v>
      </c>
      <c r="V97" s="104">
        <v>0.22467829618607188</v>
      </c>
      <c r="W97" s="104">
        <v>0.33863823686996697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5.2072453763616451E-3</v>
      </c>
      <c r="D98" s="98">
        <v>1.177765014180171E-2</v>
      </c>
      <c r="E98" s="98">
        <v>2.0048036848727704E-2</v>
      </c>
      <c r="F98" s="98">
        <v>3.315459476893147E-2</v>
      </c>
      <c r="G98" s="98">
        <v>6.2114555416704333E-2</v>
      </c>
      <c r="H98" s="98">
        <v>5.3524474321713957E-2</v>
      </c>
      <c r="I98" s="98">
        <v>0.13237687724032118</v>
      </c>
      <c r="J98" s="98">
        <v>0.17430965545457883</v>
      </c>
      <c r="K98" s="98">
        <v>0.10299721240977301</v>
      </c>
      <c r="L98" s="98">
        <v>2.8966868960459698E-2</v>
      </c>
      <c r="M98" s="98">
        <v>5.1831579607889755E-2</v>
      </c>
      <c r="N98" s="98">
        <v>3.996025929836082E-2</v>
      </c>
      <c r="O98" s="98">
        <v>7.7715879929368603E-3</v>
      </c>
      <c r="P98" s="98">
        <v>3.7894893681051233E-3</v>
      </c>
      <c r="Q98" s="98">
        <v>2.3705573557079775E-2</v>
      </c>
      <c r="R98" s="98">
        <v>3.0020100835117497E-2</v>
      </c>
      <c r="S98" s="98">
        <v>5.7146494613668088E-2</v>
      </c>
      <c r="T98" s="98">
        <v>2.7136094395466784E-2</v>
      </c>
      <c r="U98" s="98">
        <v>1.3036665556616546E-2</v>
      </c>
      <c r="V98" s="98">
        <v>1.909824002525028E-2</v>
      </c>
      <c r="W98" s="98">
        <v>3.0327889985269429E-2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3.5316980572796912E-2</v>
      </c>
      <c r="D99" s="98">
        <v>4.9653644430902123E-2</v>
      </c>
      <c r="E99" s="98">
        <v>6.263991100904677E-2</v>
      </c>
      <c r="F99" s="98">
        <v>0.10979153358105745</v>
      </c>
      <c r="G99" s="98">
        <v>0.15910678948442616</v>
      </c>
      <c r="H99" s="98">
        <v>0.15671410674039232</v>
      </c>
      <c r="I99" s="98">
        <v>0.49459191416084947</v>
      </c>
      <c r="J99" s="98">
        <v>0.68372001910682034</v>
      </c>
      <c r="K99" s="98">
        <v>0.40326413112099724</v>
      </c>
      <c r="L99" s="98">
        <v>0.13094314833703571</v>
      </c>
      <c r="M99" s="98">
        <v>0.22967761081547833</v>
      </c>
      <c r="N99" s="98">
        <v>0.2591726618828285</v>
      </c>
      <c r="O99" s="98">
        <v>0.22405713262780871</v>
      </c>
      <c r="P99" s="98">
        <v>0.28553126753392627</v>
      </c>
      <c r="Q99" s="98">
        <v>0.54084565990680877</v>
      </c>
      <c r="R99" s="98">
        <v>0.45129358220689725</v>
      </c>
      <c r="S99" s="98">
        <v>0.4906153344591247</v>
      </c>
      <c r="T99" s="98">
        <v>0.30123197497249904</v>
      </c>
      <c r="U99" s="98">
        <v>0.18064152984715803</v>
      </c>
      <c r="V99" s="98">
        <v>0.20558005616082159</v>
      </c>
      <c r="W99" s="98">
        <v>0.30831034688469755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1.6696589097839113E-2</v>
      </c>
      <c r="D100" s="122">
        <v>2.3150926892274278E-2</v>
      </c>
      <c r="E100" s="122">
        <v>2.9460502879313483E-2</v>
      </c>
      <c r="F100" s="122">
        <v>5.0116633516896089E-2</v>
      </c>
      <c r="G100" s="122">
        <v>6.9712371055887332E-2</v>
      </c>
      <c r="H100" s="122">
        <v>6.3355018612974406E-2</v>
      </c>
      <c r="I100" s="122">
        <v>0.15597162814032953</v>
      </c>
      <c r="J100" s="122">
        <v>0.20277826395327975</v>
      </c>
      <c r="K100" s="122">
        <v>0.12085296510983896</v>
      </c>
      <c r="L100" s="122">
        <v>3.714228571321352E-2</v>
      </c>
      <c r="M100" s="122">
        <v>6.9139654687300905E-2</v>
      </c>
      <c r="N100" s="122">
        <v>6.9601078698973196E-2</v>
      </c>
      <c r="O100" s="122">
        <v>6.6445099188241263E-2</v>
      </c>
      <c r="P100" s="122">
        <v>8.9777389374188235E-2</v>
      </c>
      <c r="Q100" s="122">
        <v>0.15498317643888823</v>
      </c>
      <c r="R100" s="122">
        <v>0.1230224250581253</v>
      </c>
      <c r="S100" s="122">
        <v>0.14153107016196409</v>
      </c>
      <c r="T100" s="122">
        <v>8.1233899900179263E-2</v>
      </c>
      <c r="U100" s="122">
        <v>5.8503967221941469E-2</v>
      </c>
      <c r="V100" s="122">
        <v>6.8405121896571469E-2</v>
      </c>
      <c r="W100" s="122">
        <v>0.10261289936658782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9.1829027884892424E-3</v>
      </c>
      <c r="D102" s="98">
        <v>1.3481664119679007E-2</v>
      </c>
      <c r="E102" s="98">
        <v>1.8738130260444217E-2</v>
      </c>
      <c r="F102" s="98">
        <v>3.0173387939613876E-2</v>
      </c>
      <c r="G102" s="98">
        <v>4.4109156082503091E-2</v>
      </c>
      <c r="H102" s="98">
        <v>4.2497552259578034E-2</v>
      </c>
      <c r="I102" s="98">
        <v>0.10786658030958773</v>
      </c>
      <c r="J102" s="98">
        <v>0.13772863356502535</v>
      </c>
      <c r="K102" s="98">
        <v>6.8026584131765697E-2</v>
      </c>
      <c r="L102" s="98">
        <v>2.2917406557060385E-2</v>
      </c>
      <c r="M102" s="98">
        <v>4.2850661099827506E-2</v>
      </c>
      <c r="N102" s="98">
        <v>4.9544547770496862E-2</v>
      </c>
      <c r="O102" s="98">
        <v>3.6647696937031293E-2</v>
      </c>
      <c r="P102" s="98">
        <v>3.7782556835175229E-2</v>
      </c>
      <c r="Q102" s="98">
        <v>8.4748926189830112E-2</v>
      </c>
      <c r="R102" s="98">
        <v>6.9505755982481376E-2</v>
      </c>
      <c r="S102" s="98">
        <v>7.51370111844641E-2</v>
      </c>
      <c r="T102" s="98">
        <v>4.3385628880540837E-2</v>
      </c>
      <c r="U102" s="98">
        <v>3.3761216707720386E-2</v>
      </c>
      <c r="V102" s="98">
        <v>3.0412800991298113E-2</v>
      </c>
      <c r="W102" s="98">
        <v>4.0358527716806238E-2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7.5136863093498698E-3</v>
      </c>
      <c r="D103" s="33">
        <v>9.6692627725952721E-3</v>
      </c>
      <c r="E103" s="33">
        <v>1.0722372618869267E-2</v>
      </c>
      <c r="F103" s="33">
        <v>1.994324557728221E-2</v>
      </c>
      <c r="G103" s="33">
        <v>2.5603214973384244E-2</v>
      </c>
      <c r="H103" s="33">
        <v>2.0857466353396376E-2</v>
      </c>
      <c r="I103" s="33">
        <v>4.81050478307418E-2</v>
      </c>
      <c r="J103" s="33">
        <v>6.5049630388254384E-2</v>
      </c>
      <c r="K103" s="33">
        <v>5.2826380978073267E-2</v>
      </c>
      <c r="L103" s="33">
        <v>1.4224879156153133E-2</v>
      </c>
      <c r="M103" s="33">
        <v>2.62889935874734E-2</v>
      </c>
      <c r="N103" s="33">
        <v>2.0056530928476334E-2</v>
      </c>
      <c r="O103" s="33">
        <v>2.9797402251209977E-2</v>
      </c>
      <c r="P103" s="33">
        <v>5.1994832539013006E-2</v>
      </c>
      <c r="Q103" s="33">
        <v>7.0234250249058119E-2</v>
      </c>
      <c r="R103" s="33">
        <v>5.3516669075643925E-2</v>
      </c>
      <c r="S103" s="33">
        <v>6.6394058977500003E-2</v>
      </c>
      <c r="T103" s="33">
        <v>3.7848271019638433E-2</v>
      </c>
      <c r="U103" s="33">
        <v>2.4742750514221087E-2</v>
      </c>
      <c r="V103" s="33">
        <v>3.7992320905273359E-2</v>
      </c>
      <c r="W103" s="33">
        <v>6.2254371649781579E-2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1.1535864081774249E-2</v>
      </c>
      <c r="D143" s="117">
        <f t="shared" si="49"/>
        <v>4.9076744906196526E-2</v>
      </c>
      <c r="E143" s="117">
        <f t="shared" si="49"/>
        <v>5.6187426796546078E-2</v>
      </c>
      <c r="F143" s="117">
        <f t="shared" si="49"/>
        <v>5.6347563469181704E-2</v>
      </c>
      <c r="G143" s="117">
        <f t="shared" si="49"/>
        <v>9.7714316993881778E-2</v>
      </c>
      <c r="H143" s="117">
        <f t="shared" si="49"/>
        <v>0.12942946443387332</v>
      </c>
      <c r="I143" s="117">
        <f t="shared" si="49"/>
        <v>0.36704002016507475</v>
      </c>
      <c r="J143" s="117">
        <f t="shared" si="49"/>
        <v>0.64353016417030551</v>
      </c>
      <c r="K143" s="117">
        <f t="shared" si="49"/>
        <v>0.70521774933928649</v>
      </c>
      <c r="L143" s="117">
        <f t="shared" si="49"/>
        <v>1.2112228901428119</v>
      </c>
      <c r="M143" s="117">
        <f t="shared" si="49"/>
        <v>1.1190112378538513</v>
      </c>
      <c r="N143" s="117">
        <f t="shared" si="49"/>
        <v>1.3435986713789547</v>
      </c>
      <c r="O143" s="117">
        <f t="shared" si="49"/>
        <v>0.62522022508302877</v>
      </c>
      <c r="P143" s="117">
        <f t="shared" si="49"/>
        <v>0.48166685605032328</v>
      </c>
      <c r="Q143" s="117">
        <f t="shared" si="49"/>
        <v>0.39416539266808837</v>
      </c>
      <c r="R143" s="117">
        <f t="shared" ref="R143:V143" si="50">R144+R146+R148+R157</f>
        <v>1.2055478560596153</v>
      </c>
      <c r="S143" s="117">
        <f t="shared" si="50"/>
        <v>3.6574120582470537</v>
      </c>
      <c r="T143" s="117">
        <f t="shared" si="50"/>
        <v>10.720281413257098</v>
      </c>
      <c r="U143" s="117">
        <f t="shared" si="50"/>
        <v>5.8190402611517085</v>
      </c>
      <c r="V143" s="117">
        <f t="shared" si="50"/>
        <v>3.0119081592840682</v>
      </c>
      <c r="W143" s="117">
        <f t="shared" ref="W143" si="51">W144+W146+W148+W157</f>
        <v>1.8572061099939972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6.2751076648035475E-3</v>
      </c>
      <c r="D144" s="122">
        <f t="shared" si="52"/>
        <v>1.496209641541091E-2</v>
      </c>
      <c r="E144" s="122">
        <f t="shared" si="52"/>
        <v>1.7889675063132968E-2</v>
      </c>
      <c r="F144" s="122">
        <f t="shared" si="52"/>
        <v>1.5765264539691612E-2</v>
      </c>
      <c r="G144" s="122">
        <f t="shared" si="52"/>
        <v>2.1539496679543604E-2</v>
      </c>
      <c r="H144" s="122">
        <f t="shared" si="52"/>
        <v>2.7326348503700318E-2</v>
      </c>
      <c r="I144" s="122">
        <f t="shared" si="52"/>
        <v>8.4248531288855483E-2</v>
      </c>
      <c r="J144" s="122">
        <f t="shared" si="52"/>
        <v>0.115108955672865</v>
      </c>
      <c r="K144" s="122">
        <f t="shared" si="52"/>
        <v>0.11447462930079888</v>
      </c>
      <c r="L144" s="122">
        <f t="shared" si="52"/>
        <v>0.23409464765828875</v>
      </c>
      <c r="M144" s="122">
        <f t="shared" si="52"/>
        <v>0.22844830001247179</v>
      </c>
      <c r="N144" s="122">
        <f t="shared" si="52"/>
        <v>0.25967569764864606</v>
      </c>
      <c r="O144" s="122">
        <f t="shared" si="52"/>
        <v>0.11704121941485529</v>
      </c>
      <c r="P144" s="122">
        <f t="shared" si="52"/>
        <v>9.270907874994623E-2</v>
      </c>
      <c r="Q144" s="122">
        <f t="shared" si="52"/>
        <v>6.8080300784038192E-2</v>
      </c>
      <c r="R144" s="122">
        <f t="shared" si="52"/>
        <v>0.15703102571963512</v>
      </c>
      <c r="S144" s="122">
        <f t="shared" si="52"/>
        <v>0.29679550817982236</v>
      </c>
      <c r="T144" s="122">
        <f t="shared" si="52"/>
        <v>2.6563609856906631</v>
      </c>
      <c r="U144" s="122">
        <f t="shared" si="52"/>
        <v>1.2919221902399274</v>
      </c>
      <c r="V144" s="122">
        <f t="shared" si="52"/>
        <v>0.62363302018387157</v>
      </c>
      <c r="W144" s="122">
        <f t="shared" si="52"/>
        <v>0.37945283380888178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6.2751076648035475E-3</v>
      </c>
      <c r="D145" s="98">
        <v>1.496209641541091E-2</v>
      </c>
      <c r="E145" s="98">
        <v>1.7889675063132968E-2</v>
      </c>
      <c r="F145" s="98">
        <v>1.5765264539691612E-2</v>
      </c>
      <c r="G145" s="98">
        <v>2.1539496679543604E-2</v>
      </c>
      <c r="H145" s="98">
        <v>2.7326348503700318E-2</v>
      </c>
      <c r="I145" s="98">
        <v>8.4248531288855483E-2</v>
      </c>
      <c r="J145" s="98">
        <v>0.115108955672865</v>
      </c>
      <c r="K145" s="98">
        <v>0.11447462930079888</v>
      </c>
      <c r="L145" s="98">
        <v>0.23409464765828875</v>
      </c>
      <c r="M145" s="98">
        <v>0.22844830001247179</v>
      </c>
      <c r="N145" s="98">
        <v>0.25967569764864606</v>
      </c>
      <c r="O145" s="98">
        <v>0.11704121941485529</v>
      </c>
      <c r="P145" s="98">
        <v>9.270907874994623E-2</v>
      </c>
      <c r="Q145" s="98">
        <v>6.8080300784038192E-2</v>
      </c>
      <c r="R145" s="98">
        <v>0.15703102571963512</v>
      </c>
      <c r="S145" s="98">
        <v>0.29679550817982236</v>
      </c>
      <c r="T145" s="98">
        <v>2.6563609856906631</v>
      </c>
      <c r="U145" s="98">
        <v>1.2919221902399274</v>
      </c>
      <c r="V145" s="98">
        <v>0.62363302018387157</v>
      </c>
      <c r="W145" s="98">
        <v>0.37945283380888178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2.140581166257283E-2</v>
      </c>
      <c r="E146" s="122">
        <f t="shared" si="53"/>
        <v>2.4488242527587734E-2</v>
      </c>
      <c r="F146" s="122">
        <f t="shared" si="53"/>
        <v>2.4650900187581391E-2</v>
      </c>
      <c r="G146" s="122">
        <f t="shared" si="53"/>
        <v>4.427981982674864E-2</v>
      </c>
      <c r="H146" s="122">
        <f t="shared" si="53"/>
        <v>6.3234500299115856E-2</v>
      </c>
      <c r="I146" s="122">
        <f t="shared" si="53"/>
        <v>0.17769863937306205</v>
      </c>
      <c r="J146" s="122">
        <f t="shared" si="53"/>
        <v>0.34223289842943327</v>
      </c>
      <c r="K146" s="122">
        <f t="shared" si="53"/>
        <v>0.37660167070375555</v>
      </c>
      <c r="L146" s="122">
        <f t="shared" si="53"/>
        <v>0.63600766115391449</v>
      </c>
      <c r="M146" s="122">
        <f t="shared" si="53"/>
        <v>0.5460615715230378</v>
      </c>
      <c r="N146" s="122">
        <f t="shared" si="53"/>
        <v>0.73173659096941557</v>
      </c>
      <c r="O146" s="122">
        <f t="shared" si="53"/>
        <v>0.33043807446797085</v>
      </c>
      <c r="P146" s="122">
        <f t="shared" si="53"/>
        <v>0.24042873401919329</v>
      </c>
      <c r="Q146" s="122">
        <f t="shared" si="53"/>
        <v>0.204024278222978</v>
      </c>
      <c r="R146" s="122">
        <f t="shared" si="53"/>
        <v>0.67806121280201914</v>
      </c>
      <c r="S146" s="122">
        <f t="shared" si="53"/>
        <v>2.0949542835739035</v>
      </c>
      <c r="T146" s="122">
        <f t="shared" si="53"/>
        <v>5.299351067710651</v>
      </c>
      <c r="U146" s="122">
        <f t="shared" si="53"/>
        <v>2.9630487084816184</v>
      </c>
      <c r="V146" s="122">
        <f t="shared" si="53"/>
        <v>1.5332291982248145</v>
      </c>
      <c r="W146" s="122">
        <f t="shared" si="53"/>
        <v>0.94251907456128803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2.140581166257283E-2</v>
      </c>
      <c r="E147" s="98">
        <v>2.4488242527587734E-2</v>
      </c>
      <c r="F147" s="98">
        <v>2.4650900187581391E-2</v>
      </c>
      <c r="G147" s="98">
        <v>4.427981982674864E-2</v>
      </c>
      <c r="H147" s="98">
        <v>6.3234500299115856E-2</v>
      </c>
      <c r="I147" s="98">
        <v>0.17769863937306205</v>
      </c>
      <c r="J147" s="98">
        <v>0.34223289842943327</v>
      </c>
      <c r="K147" s="98">
        <v>0.37660167070375555</v>
      </c>
      <c r="L147" s="98">
        <v>0.63600766115391449</v>
      </c>
      <c r="M147" s="98">
        <v>0.5460615715230378</v>
      </c>
      <c r="N147" s="98">
        <v>0.73173659096941557</v>
      </c>
      <c r="O147" s="98">
        <v>0.33043807446797085</v>
      </c>
      <c r="P147" s="98">
        <v>0.24042873401919329</v>
      </c>
      <c r="Q147" s="98">
        <v>0.204024278222978</v>
      </c>
      <c r="R147" s="98">
        <v>0.67806121280201914</v>
      </c>
      <c r="S147" s="98">
        <v>2.0949542835739035</v>
      </c>
      <c r="T147" s="98">
        <v>5.299351067710651</v>
      </c>
      <c r="U147" s="98">
        <v>2.9630487084816184</v>
      </c>
      <c r="V147" s="98">
        <v>1.5332291982248145</v>
      </c>
      <c r="W147" s="98">
        <v>0.94251907456128803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3.8081127917534005E-3</v>
      </c>
      <c r="D148" s="122">
        <v>9.3411745808749148E-3</v>
      </c>
      <c r="E148" s="122">
        <v>1.0295934557739183E-2</v>
      </c>
      <c r="F148" s="122">
        <v>1.1924396890168099E-2</v>
      </c>
      <c r="G148" s="122">
        <v>2.4537311412296234E-2</v>
      </c>
      <c r="H148" s="122">
        <v>3.0483716143320735E-2</v>
      </c>
      <c r="I148" s="122">
        <v>8.4796999620456795E-2</v>
      </c>
      <c r="J148" s="122">
        <v>0.15176990386584754</v>
      </c>
      <c r="K148" s="122">
        <v>0.17428079029901383</v>
      </c>
      <c r="L148" s="122">
        <v>0.27882369120479311</v>
      </c>
      <c r="M148" s="122">
        <v>0.27859540425177137</v>
      </c>
      <c r="N148" s="122">
        <v>0.28833285089947175</v>
      </c>
      <c r="O148" s="122">
        <v>0.14259185345535472</v>
      </c>
      <c r="P148" s="122">
        <v>0.11602619520381593</v>
      </c>
      <c r="Q148" s="122">
        <v>9.7251634169038356E-2</v>
      </c>
      <c r="R148" s="122">
        <v>0.2971885360579492</v>
      </c>
      <c r="S148" s="122">
        <v>1.0126524113273654</v>
      </c>
      <c r="T148" s="122">
        <v>2.2304795695252144</v>
      </c>
      <c r="U148" s="122">
        <v>1.218219790103805</v>
      </c>
      <c r="V148" s="122">
        <v>0.66200906818971117</v>
      </c>
      <c r="W148" s="122">
        <v>0.4170134560965969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3.2556212424758699E-4</v>
      </c>
      <c r="D149" s="98">
        <v>3.4709001636302908E-4</v>
      </c>
      <c r="E149" s="98">
        <v>3.661591599715086E-4</v>
      </c>
      <c r="F149" s="98">
        <v>3.751070499703188E-4</v>
      </c>
      <c r="G149" s="98">
        <v>1.024876418183474E-3</v>
      </c>
      <c r="H149" s="98">
        <v>2.0805142047297933E-3</v>
      </c>
      <c r="I149" s="98">
        <v>2.371116397572402E-3</v>
      </c>
      <c r="J149" s="98">
        <v>4.4613429771240675E-3</v>
      </c>
      <c r="K149" s="98">
        <v>5.8185404979630923E-3</v>
      </c>
      <c r="L149" s="98">
        <v>9.8173730016534698E-3</v>
      </c>
      <c r="M149" s="98">
        <v>9.6719297951486163E-3</v>
      </c>
      <c r="N149" s="98">
        <v>1.1516052433909098E-2</v>
      </c>
      <c r="O149" s="98">
        <v>2.3032020566538178E-3</v>
      </c>
      <c r="P149" s="98">
        <v>0</v>
      </c>
      <c r="Q149" s="98">
        <v>6.6470830641695323E-3</v>
      </c>
      <c r="R149" s="98">
        <v>1.0164732743465507E-2</v>
      </c>
      <c r="S149" s="98">
        <v>3.0859876166614307E-2</v>
      </c>
      <c r="T149" s="98">
        <v>6.270443127441748E-2</v>
      </c>
      <c r="U149" s="98">
        <v>4.6622180648824438E-2</v>
      </c>
      <c r="V149" s="98">
        <v>1.94934747109663E-2</v>
      </c>
      <c r="W149" s="98">
        <v>8.3796976404028889E-3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2.0793756396379754E-4</v>
      </c>
      <c r="I150" s="98">
        <v>2.1561075923181672E-4</v>
      </c>
      <c r="J150" s="98">
        <v>4.4663526358772079E-4</v>
      </c>
      <c r="K150" s="98">
        <v>4.4829398172536544E-4</v>
      </c>
      <c r="L150" s="98">
        <v>4.3667429634190903E-4</v>
      </c>
      <c r="M150" s="98">
        <v>2.1015632522597367E-4</v>
      </c>
      <c r="N150" s="98">
        <v>1.5895659124740011E-3</v>
      </c>
      <c r="O150" s="98">
        <v>5.0885310499480269E-3</v>
      </c>
      <c r="P150" s="98">
        <v>2.4950713237636936E-3</v>
      </c>
      <c r="Q150" s="98">
        <v>0</v>
      </c>
      <c r="R150" s="98">
        <v>0</v>
      </c>
      <c r="S150" s="98">
        <v>0</v>
      </c>
      <c r="T150" s="98">
        <v>0</v>
      </c>
      <c r="U150" s="98">
        <v>1.4599770520989782E-3</v>
      </c>
      <c r="V150" s="98">
        <v>3.7756668520141133E-3</v>
      </c>
      <c r="W150" s="98">
        <v>8.4307587731142497E-3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5.2867089023479493E-5</v>
      </c>
      <c r="I151" s="101">
        <v>4.3614178184604495E-5</v>
      </c>
      <c r="J151" s="101">
        <v>9.1008595204467263E-5</v>
      </c>
      <c r="K151" s="101">
        <v>9.093724283072825E-5</v>
      </c>
      <c r="L151" s="101">
        <v>7.7038336779315119E-5</v>
      </c>
      <c r="M151" s="101">
        <v>3.668721506698665E-5</v>
      </c>
      <c r="N151" s="101">
        <v>1.8650325218598509E-4</v>
      </c>
      <c r="O151" s="101">
        <v>3.9537549340222896E-4</v>
      </c>
      <c r="P151" s="101">
        <v>2.370880985222175E-4</v>
      </c>
      <c r="Q151" s="101">
        <v>0</v>
      </c>
      <c r="R151" s="101">
        <v>0</v>
      </c>
      <c r="S151" s="101">
        <v>0</v>
      </c>
      <c r="T151" s="101">
        <v>0</v>
      </c>
      <c r="U151" s="101">
        <v>9.8308112885316459E-5</v>
      </c>
      <c r="V151" s="101">
        <v>2.0701364783150131E-4</v>
      </c>
      <c r="W151" s="101">
        <v>1.4514885942451367E-3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1.5507047494031805E-4</v>
      </c>
      <c r="I152" s="104">
        <v>1.7199658104721221E-4</v>
      </c>
      <c r="J152" s="104">
        <v>3.5562666838325353E-4</v>
      </c>
      <c r="K152" s="104">
        <v>3.5735673889463718E-4</v>
      </c>
      <c r="L152" s="104">
        <v>3.596359595625939E-4</v>
      </c>
      <c r="M152" s="104">
        <v>1.7346911015898701E-4</v>
      </c>
      <c r="N152" s="104">
        <v>1.4030626602880159E-3</v>
      </c>
      <c r="O152" s="104">
        <v>4.6931555565457982E-3</v>
      </c>
      <c r="P152" s="104">
        <v>2.2579832252414759E-3</v>
      </c>
      <c r="Q152" s="104">
        <v>0</v>
      </c>
      <c r="R152" s="104">
        <v>0</v>
      </c>
      <c r="S152" s="104">
        <v>0</v>
      </c>
      <c r="T152" s="104">
        <v>0</v>
      </c>
      <c r="U152" s="104">
        <v>1.3616689392136618E-3</v>
      </c>
      <c r="V152" s="104">
        <v>3.568653204182612E-3</v>
      </c>
      <c r="W152" s="104">
        <v>6.9792701788691123E-3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2.0431626431756045E-4</v>
      </c>
      <c r="I153" s="101">
        <v>0</v>
      </c>
      <c r="J153" s="101">
        <v>0</v>
      </c>
      <c r="K153" s="101">
        <v>2.2194542508496295E-4</v>
      </c>
      <c r="L153" s="101">
        <v>0</v>
      </c>
      <c r="M153" s="101">
        <v>0</v>
      </c>
      <c r="N153" s="101">
        <v>0</v>
      </c>
      <c r="O153" s="101">
        <v>1.2088463156363461E-2</v>
      </c>
      <c r="P153" s="101">
        <v>8.715632559095984E-3</v>
      </c>
      <c r="Q153" s="101">
        <v>0</v>
      </c>
      <c r="R153" s="101">
        <v>0</v>
      </c>
      <c r="S153" s="101">
        <v>0</v>
      </c>
      <c r="T153" s="101">
        <v>0</v>
      </c>
      <c r="U153" s="101">
        <v>1.9035280873823786E-2</v>
      </c>
      <c r="V153" s="101">
        <v>2.2914072435684216E-3</v>
      </c>
      <c r="W153" s="101">
        <v>8.3711251105947557E-3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3.4825506675058133E-3</v>
      </c>
      <c r="D154" s="104">
        <v>8.9940845645118863E-3</v>
      </c>
      <c r="E154" s="104">
        <v>9.9297753977676748E-3</v>
      </c>
      <c r="F154" s="104">
        <v>1.154928984019778E-2</v>
      </c>
      <c r="G154" s="104">
        <v>2.351243499411276E-2</v>
      </c>
      <c r="H154" s="104">
        <v>2.7990948110309583E-2</v>
      </c>
      <c r="I154" s="104">
        <v>8.2210272463652576E-2</v>
      </c>
      <c r="J154" s="104">
        <v>0.14686192562513575</v>
      </c>
      <c r="K154" s="104">
        <v>0.16779201039424041</v>
      </c>
      <c r="L154" s="104">
        <v>0.26856964390679772</v>
      </c>
      <c r="M154" s="104">
        <v>0.26871331813139676</v>
      </c>
      <c r="N154" s="104">
        <v>0.27522723255308867</v>
      </c>
      <c r="O154" s="104">
        <v>0.12311165719238941</v>
      </c>
      <c r="P154" s="104">
        <v>0.10481549132095626</v>
      </c>
      <c r="Q154" s="104">
        <v>9.0604551104868827E-2</v>
      </c>
      <c r="R154" s="104">
        <v>0.28702380331448368</v>
      </c>
      <c r="S154" s="104">
        <v>0.98179253516075105</v>
      </c>
      <c r="T154" s="104">
        <v>2.1677751382507968</v>
      </c>
      <c r="U154" s="104">
        <v>1.1511023515290577</v>
      </c>
      <c r="V154" s="104">
        <v>0.63644851938316238</v>
      </c>
      <c r="W154" s="104">
        <v>0.39183187457248503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4.4749764953107881E-4</v>
      </c>
      <c r="D155" s="98">
        <v>1.7243520925842284E-3</v>
      </c>
      <c r="E155" s="98">
        <v>2.4075153420961217E-3</v>
      </c>
      <c r="F155" s="98">
        <v>2.6787156038474433E-3</v>
      </c>
      <c r="G155" s="98">
        <v>6.6018242818123817E-3</v>
      </c>
      <c r="H155" s="98">
        <v>7.1261933742223626E-3</v>
      </c>
      <c r="I155" s="98">
        <v>1.7357704713648007E-2</v>
      </c>
      <c r="J155" s="98">
        <v>2.9835158869300323E-2</v>
      </c>
      <c r="K155" s="98">
        <v>3.4136735020512239E-2</v>
      </c>
      <c r="L155" s="98">
        <v>4.8649995874444692E-2</v>
      </c>
      <c r="M155" s="98">
        <v>4.9475598716622028E-2</v>
      </c>
      <c r="N155" s="98">
        <v>3.6766770890222178E-2</v>
      </c>
      <c r="O155" s="98">
        <v>4.127068787098823E-3</v>
      </c>
      <c r="P155" s="98">
        <v>1.3728610218864319E-3</v>
      </c>
      <c r="Q155" s="98">
        <v>3.8044958960488161E-3</v>
      </c>
      <c r="R155" s="98">
        <v>1.7902012390592234E-2</v>
      </c>
      <c r="S155" s="98">
        <v>0.10242773198942164</v>
      </c>
      <c r="T155" s="98">
        <v>0.17914333416444667</v>
      </c>
      <c r="U155" s="98">
        <v>7.7481806080617346E-2</v>
      </c>
      <c r="V155" s="98">
        <v>5.4099780856573458E-2</v>
      </c>
      <c r="W155" s="98">
        <v>3.509182570342554E-2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3.0350530179747343E-3</v>
      </c>
      <c r="D156" s="98">
        <v>7.2697324719276576E-3</v>
      </c>
      <c r="E156" s="98">
        <v>7.5222600556715535E-3</v>
      </c>
      <c r="F156" s="98">
        <v>8.8705742363503377E-3</v>
      </c>
      <c r="G156" s="98">
        <v>1.6910610712300378E-2</v>
      </c>
      <c r="H156" s="98">
        <v>2.0864754736087222E-2</v>
      </c>
      <c r="I156" s="98">
        <v>6.4852567750004572E-2</v>
      </c>
      <c r="J156" s="98">
        <v>0.11702676675583544</v>
      </c>
      <c r="K156" s="98">
        <v>0.13365527537372818</v>
      </c>
      <c r="L156" s="98">
        <v>0.21991964803235303</v>
      </c>
      <c r="M156" s="98">
        <v>0.21923771941477474</v>
      </c>
      <c r="N156" s="98">
        <v>0.2384604616628665</v>
      </c>
      <c r="O156" s="98">
        <v>0.11898458840529058</v>
      </c>
      <c r="P156" s="98">
        <v>0.10344263029906983</v>
      </c>
      <c r="Q156" s="98">
        <v>8.6800055208820018E-2</v>
      </c>
      <c r="R156" s="98">
        <v>0.26912179092389144</v>
      </c>
      <c r="S156" s="98">
        <v>0.87936480317132937</v>
      </c>
      <c r="T156" s="98">
        <v>1.9886318040863502</v>
      </c>
      <c r="U156" s="98">
        <v>1.0736205454484404</v>
      </c>
      <c r="V156" s="98">
        <v>0.58234873852658897</v>
      </c>
      <c r="W156" s="98">
        <v>0.35674004886905947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1.4526436252172991E-3</v>
      </c>
      <c r="D157" s="122">
        <v>3.3676622473378624E-3</v>
      </c>
      <c r="E157" s="122">
        <v>3.5135746480861978E-3</v>
      </c>
      <c r="F157" s="122">
        <v>4.0070018517405969E-3</v>
      </c>
      <c r="G157" s="122">
        <v>7.3576890752933E-3</v>
      </c>
      <c r="H157" s="122">
        <v>8.3848994877364011E-3</v>
      </c>
      <c r="I157" s="122">
        <v>2.0295849882700449E-2</v>
      </c>
      <c r="J157" s="122">
        <v>3.4418406202159788E-2</v>
      </c>
      <c r="K157" s="122">
        <v>3.9860659035718185E-2</v>
      </c>
      <c r="L157" s="122">
        <v>6.2296890125815421E-2</v>
      </c>
      <c r="M157" s="122">
        <v>6.5905962066570373E-2</v>
      </c>
      <c r="N157" s="122">
        <v>6.3853531861421203E-2</v>
      </c>
      <c r="O157" s="122">
        <v>3.5149077744847892E-2</v>
      </c>
      <c r="P157" s="122">
        <v>3.2502848077367856E-2</v>
      </c>
      <c r="Q157" s="122">
        <v>2.4809179492033831E-2</v>
      </c>
      <c r="R157" s="122">
        <v>7.3267081480011931E-2</v>
      </c>
      <c r="S157" s="122">
        <v>0.2530098551659628</v>
      </c>
      <c r="T157" s="122">
        <v>0.53408979033056814</v>
      </c>
      <c r="U157" s="122">
        <v>0.34584957232635827</v>
      </c>
      <c r="V157" s="122">
        <v>0.19303687268567118</v>
      </c>
      <c r="W157" s="122">
        <v>0.11822074552723072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7.7518010552181914E-4</v>
      </c>
      <c r="D158" s="98">
        <v>1.977310737552921E-3</v>
      </c>
      <c r="E158" s="98">
        <v>2.2485756312533062E-3</v>
      </c>
      <c r="F158" s="98">
        <v>2.4292134358163712E-3</v>
      </c>
      <c r="G158" s="98">
        <v>4.675447506653046E-3</v>
      </c>
      <c r="H158" s="98">
        <v>5.5961574683407855E-3</v>
      </c>
      <c r="I158" s="98">
        <v>1.4030512527261674E-2</v>
      </c>
      <c r="J158" s="98">
        <v>2.3361952256595209E-2</v>
      </c>
      <c r="K158" s="98">
        <v>2.2457816179393849E-2</v>
      </c>
      <c r="L158" s="98">
        <v>3.8424688081752208E-2</v>
      </c>
      <c r="M158" s="98">
        <v>4.0884571943482481E-2</v>
      </c>
      <c r="N158" s="98">
        <v>4.5419832273630716E-2</v>
      </c>
      <c r="O158" s="98">
        <v>1.9384702853534972E-2</v>
      </c>
      <c r="P158" s="98">
        <v>1.3672287103779364E-2</v>
      </c>
      <c r="Q158" s="98">
        <v>1.3553690670069393E-2</v>
      </c>
      <c r="R158" s="98">
        <v>4.1414276595802414E-2</v>
      </c>
      <c r="S158" s="98">
        <v>0.13434224183086479</v>
      </c>
      <c r="T158" s="98">
        <v>0.28509788098328137</v>
      </c>
      <c r="U158" s="98">
        <v>0.19956761026009628</v>
      </c>
      <c r="V158" s="98">
        <v>8.5907745973574562E-2</v>
      </c>
      <c r="W158" s="98">
        <v>4.6530296573049461E-2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6.7746351969548001E-4</v>
      </c>
      <c r="D159" s="33">
        <v>1.3903515097849412E-3</v>
      </c>
      <c r="E159" s="33">
        <v>1.2649990168328914E-3</v>
      </c>
      <c r="F159" s="33">
        <v>1.5777884159242255E-3</v>
      </c>
      <c r="G159" s="33">
        <v>2.6822415686402544E-3</v>
      </c>
      <c r="H159" s="33">
        <v>2.7887420193956156E-3</v>
      </c>
      <c r="I159" s="33">
        <v>6.2653373554387758E-3</v>
      </c>
      <c r="J159" s="33">
        <v>1.1056453945564579E-2</v>
      </c>
      <c r="K159" s="33">
        <v>1.7402842856324333E-2</v>
      </c>
      <c r="L159" s="33">
        <v>2.3872202044063217E-2</v>
      </c>
      <c r="M159" s="33">
        <v>2.5021390123087892E-2</v>
      </c>
      <c r="N159" s="33">
        <v>1.8433699587790488E-2</v>
      </c>
      <c r="O159" s="33">
        <v>1.5764374891312924E-2</v>
      </c>
      <c r="P159" s="33">
        <v>1.8830560973588494E-2</v>
      </c>
      <c r="Q159" s="33">
        <v>1.125548882196444E-2</v>
      </c>
      <c r="R159" s="33">
        <v>3.1852804884209517E-2</v>
      </c>
      <c r="S159" s="33">
        <v>0.118667613335098</v>
      </c>
      <c r="T159" s="33">
        <v>0.24899190934728679</v>
      </c>
      <c r="U159" s="33">
        <v>0.14628196206626196</v>
      </c>
      <c r="V159" s="33">
        <v>0.10712912671209662</v>
      </c>
      <c r="W159" s="33">
        <v>7.1690448954181266E-2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0.40883824583819622</v>
      </c>
      <c r="D161" s="117">
        <f t="shared" si="54"/>
        <v>1.1980831081240295</v>
      </c>
      <c r="E161" s="117">
        <f t="shared" si="54"/>
        <v>1.2135302697088839</v>
      </c>
      <c r="F161" s="117">
        <f t="shared" si="54"/>
        <v>1.2653613785292614</v>
      </c>
      <c r="G161" s="117">
        <f t="shared" si="54"/>
        <v>1.3358375603180497</v>
      </c>
      <c r="H161" s="117">
        <f t="shared" si="54"/>
        <v>1.060879456345917</v>
      </c>
      <c r="I161" s="117">
        <f t="shared" si="54"/>
        <v>0.46722225334359363</v>
      </c>
      <c r="J161" s="117">
        <f t="shared" si="54"/>
        <v>0.60193369925221407</v>
      </c>
      <c r="K161" s="117">
        <f t="shared" si="54"/>
        <v>0.85913081407323943</v>
      </c>
      <c r="L161" s="117">
        <f t="shared" si="54"/>
        <v>0</v>
      </c>
      <c r="M161" s="117">
        <f t="shared" si="54"/>
        <v>0.505545134397276</v>
      </c>
      <c r="N161" s="117">
        <f t="shared" si="54"/>
        <v>0.39947538790711934</v>
      </c>
      <c r="O161" s="117">
        <f t="shared" si="54"/>
        <v>0.65013958439383568</v>
      </c>
      <c r="P161" s="117">
        <f t="shared" si="54"/>
        <v>1.3705206642230106</v>
      </c>
      <c r="Q161" s="117">
        <f t="shared" si="54"/>
        <v>1.5327602872276733</v>
      </c>
      <c r="R161" s="117">
        <f t="shared" ref="R161:V161" si="55">R162+R164+R166+R175</f>
        <v>1.5209062885784583</v>
      </c>
      <c r="S161" s="117">
        <f t="shared" si="55"/>
        <v>1.6089031627439188</v>
      </c>
      <c r="T161" s="117">
        <f t="shared" si="55"/>
        <v>1.9109159265551199</v>
      </c>
      <c r="U161" s="117">
        <f t="shared" si="55"/>
        <v>3.1821795085225228</v>
      </c>
      <c r="V161" s="117">
        <f t="shared" si="55"/>
        <v>3.0620534865156612</v>
      </c>
      <c r="W161" s="117">
        <f t="shared" ref="W161" si="56">W162+W164+W166+W175</f>
        <v>1.6302436454321865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0.22436368085486766</v>
      </c>
      <c r="D162" s="122">
        <f t="shared" si="57"/>
        <v>0.39018852243089913</v>
      </c>
      <c r="E162" s="122">
        <f t="shared" si="57"/>
        <v>0.36881290021495033</v>
      </c>
      <c r="F162" s="122">
        <f t="shared" si="57"/>
        <v>0.37397143899278978</v>
      </c>
      <c r="G162" s="122">
        <f t="shared" si="57"/>
        <v>0.34357153281081776</v>
      </c>
      <c r="H162" s="122">
        <f t="shared" si="57"/>
        <v>0.26325941521805268</v>
      </c>
      <c r="I162" s="122">
        <f t="shared" si="57"/>
        <v>0.11988469843234117</v>
      </c>
      <c r="J162" s="122">
        <f t="shared" si="57"/>
        <v>0.13126158619034145</v>
      </c>
      <c r="K162" s="122">
        <f t="shared" si="57"/>
        <v>0.17802543888451247</v>
      </c>
      <c r="L162" s="122">
        <f t="shared" si="57"/>
        <v>0</v>
      </c>
      <c r="M162" s="122">
        <f t="shared" si="57"/>
        <v>0.10144439481142326</v>
      </c>
      <c r="N162" s="122">
        <f t="shared" si="57"/>
        <v>3.7648288167064059E-2</v>
      </c>
      <c r="O162" s="122">
        <f t="shared" si="57"/>
        <v>3.2573707650415958E-2</v>
      </c>
      <c r="P162" s="122">
        <f t="shared" si="57"/>
        <v>0.15178281735694127</v>
      </c>
      <c r="Q162" s="122">
        <f t="shared" si="57"/>
        <v>0.29431323366798645</v>
      </c>
      <c r="R162" s="122">
        <f t="shared" si="57"/>
        <v>0.27298318847919895</v>
      </c>
      <c r="S162" s="122">
        <f t="shared" si="57"/>
        <v>0.33132546741502023</v>
      </c>
      <c r="T162" s="122">
        <f t="shared" si="57"/>
        <v>0.35017990575778379</v>
      </c>
      <c r="U162" s="122">
        <f t="shared" si="57"/>
        <v>0.67001935834772397</v>
      </c>
      <c r="V162" s="122">
        <f t="shared" si="57"/>
        <v>0.66015225419911461</v>
      </c>
      <c r="W162" s="122">
        <f t="shared" si="57"/>
        <v>0.32666189751471619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0.22436368085486766</v>
      </c>
      <c r="D163" s="33">
        <v>0.39018852243089913</v>
      </c>
      <c r="E163" s="33">
        <v>0.36881290021495033</v>
      </c>
      <c r="F163" s="33">
        <v>0.37397143899278978</v>
      </c>
      <c r="G163" s="33">
        <v>0.34357153281081776</v>
      </c>
      <c r="H163" s="33">
        <v>0.26325941521805268</v>
      </c>
      <c r="I163" s="33">
        <v>0.11988469843234117</v>
      </c>
      <c r="J163" s="33">
        <v>0.13126158619034145</v>
      </c>
      <c r="K163" s="33">
        <v>0.17802543888451247</v>
      </c>
      <c r="L163" s="33">
        <v>0</v>
      </c>
      <c r="M163" s="33">
        <v>0.10144439481142326</v>
      </c>
      <c r="N163" s="33">
        <v>3.7648288167064059E-2</v>
      </c>
      <c r="O163" s="33">
        <v>3.2573707650415958E-2</v>
      </c>
      <c r="P163" s="33">
        <v>0.15178281735694127</v>
      </c>
      <c r="Q163" s="33">
        <v>0.29431323366798645</v>
      </c>
      <c r="R163" s="33">
        <v>0.27298318847919895</v>
      </c>
      <c r="S163" s="33">
        <v>0.33132546741502023</v>
      </c>
      <c r="T163" s="33">
        <v>0.35017990575778379</v>
      </c>
      <c r="U163" s="33">
        <v>0.67001935834772397</v>
      </c>
      <c r="V163" s="33">
        <v>0.66015225419911461</v>
      </c>
      <c r="W163" s="33">
        <v>0.32666189751471619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0.50007619586180785</v>
      </c>
      <c r="E164" s="122">
        <f t="shared" si="58"/>
        <v>0.53727204105527504</v>
      </c>
      <c r="F164" s="122">
        <f t="shared" si="58"/>
        <v>0.52979229747408529</v>
      </c>
      <c r="G164" s="122">
        <f t="shared" si="58"/>
        <v>0.57231667126072616</v>
      </c>
      <c r="H164" s="122">
        <f t="shared" si="58"/>
        <v>0.49399300904812654</v>
      </c>
      <c r="I164" s="122">
        <f t="shared" si="58"/>
        <v>0.21826028531691322</v>
      </c>
      <c r="J164" s="122">
        <f t="shared" si="58"/>
        <v>0.30359370021965859</v>
      </c>
      <c r="K164" s="122">
        <f t="shared" si="58"/>
        <v>0.43177261609347767</v>
      </c>
      <c r="L164" s="122">
        <f t="shared" si="58"/>
        <v>0</v>
      </c>
      <c r="M164" s="122">
        <f t="shared" si="58"/>
        <v>0.24777813601124404</v>
      </c>
      <c r="N164" s="122">
        <f t="shared" si="58"/>
        <v>0.24426314979122934</v>
      </c>
      <c r="O164" s="122">
        <f t="shared" si="58"/>
        <v>0.40156177766228007</v>
      </c>
      <c r="P164" s="122">
        <f t="shared" si="58"/>
        <v>0.75339557695916592</v>
      </c>
      <c r="Q164" s="122">
        <f t="shared" si="58"/>
        <v>0.77487588116931039</v>
      </c>
      <c r="R164" s="122">
        <f t="shared" si="58"/>
        <v>0.80701476295454699</v>
      </c>
      <c r="S164" s="122">
        <f t="shared" si="58"/>
        <v>0.79642153053703546</v>
      </c>
      <c r="T164" s="122">
        <f t="shared" si="58"/>
        <v>0.99724878271939044</v>
      </c>
      <c r="U164" s="122">
        <f t="shared" si="58"/>
        <v>1.6442351214695687</v>
      </c>
      <c r="V164" s="122">
        <f t="shared" si="58"/>
        <v>1.5419683133508582</v>
      </c>
      <c r="W164" s="122">
        <f t="shared" si="58"/>
        <v>0.83143817199539016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0.50007619586180785</v>
      </c>
      <c r="E165" s="98">
        <v>0.53727204105527504</v>
      </c>
      <c r="F165" s="98">
        <v>0.52979229747408529</v>
      </c>
      <c r="G165" s="98">
        <v>0.57231667126072616</v>
      </c>
      <c r="H165" s="98">
        <v>0.49399300904812654</v>
      </c>
      <c r="I165" s="98">
        <v>0.21826028531691322</v>
      </c>
      <c r="J165" s="98">
        <v>0.30359370021965859</v>
      </c>
      <c r="K165" s="98">
        <v>0.43177261609347767</v>
      </c>
      <c r="L165" s="98">
        <v>0</v>
      </c>
      <c r="M165" s="98">
        <v>0.24777813601124404</v>
      </c>
      <c r="N165" s="98">
        <v>0.24426314979122934</v>
      </c>
      <c r="O165" s="98">
        <v>0.40156177766228007</v>
      </c>
      <c r="P165" s="98">
        <v>0.75339557695916592</v>
      </c>
      <c r="Q165" s="98">
        <v>0.77487588116931039</v>
      </c>
      <c r="R165" s="98">
        <v>0.80701476295454699</v>
      </c>
      <c r="S165" s="98">
        <v>0.79642153053703546</v>
      </c>
      <c r="T165" s="98">
        <v>0.99724878271939044</v>
      </c>
      <c r="U165" s="98">
        <v>1.6442351214695687</v>
      </c>
      <c r="V165" s="98">
        <v>1.5419683133508582</v>
      </c>
      <c r="W165" s="98">
        <v>0.83143817199539016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0.13353823822252331</v>
      </c>
      <c r="D166" s="122">
        <v>0.22623612234442192</v>
      </c>
      <c r="E166" s="122">
        <v>0.22923644829711037</v>
      </c>
      <c r="F166" s="122">
        <v>0.27064957592480754</v>
      </c>
      <c r="G166" s="122">
        <v>0.32307572547076047</v>
      </c>
      <c r="H166" s="122">
        <v>0.23813423297006425</v>
      </c>
      <c r="I166" s="122">
        <v>0.10414886871477184</v>
      </c>
      <c r="J166" s="122">
        <v>0.13619254086736354</v>
      </c>
      <c r="K166" s="122">
        <v>0.20292118125309053</v>
      </c>
      <c r="L166" s="122">
        <v>0</v>
      </c>
      <c r="M166" s="122">
        <v>0.12641746996014103</v>
      </c>
      <c r="N166" s="122">
        <v>9.6249581705645279E-2</v>
      </c>
      <c r="O166" s="122">
        <v>0.17329091181825421</v>
      </c>
      <c r="P166" s="122">
        <v>0.36349107664388186</v>
      </c>
      <c r="Q166" s="122">
        <v>0.36934519310764807</v>
      </c>
      <c r="R166" s="122">
        <v>0.35370847794669413</v>
      </c>
      <c r="S166" s="122">
        <v>0.38497061462699034</v>
      </c>
      <c r="T166" s="122">
        <v>0.45462516365029576</v>
      </c>
      <c r="U166" s="122">
        <v>0.67600849476559588</v>
      </c>
      <c r="V166" s="122">
        <v>0.66578870307882276</v>
      </c>
      <c r="W166" s="122">
        <v>0.36785620487122822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7.9762720440658807E-3</v>
      </c>
      <c r="D167" s="98">
        <v>8.8507954172572425E-3</v>
      </c>
      <c r="E167" s="98">
        <v>9.33705857927347E-3</v>
      </c>
      <c r="F167" s="98">
        <v>1.0127890349198608E-2</v>
      </c>
      <c r="G167" s="98">
        <v>1.3938319287295251E-2</v>
      </c>
      <c r="H167" s="98">
        <v>1.6228010796892386E-2</v>
      </c>
      <c r="I167" s="98">
        <v>2.8022284698582933E-3</v>
      </c>
      <c r="J167" s="98">
        <v>4.0152086794116608E-3</v>
      </c>
      <c r="K167" s="98">
        <v>6.9374905937252254E-3</v>
      </c>
      <c r="L167" s="98">
        <v>0</v>
      </c>
      <c r="M167" s="98">
        <v>4.4154462108287164E-3</v>
      </c>
      <c r="N167" s="98">
        <v>3.7724999352460836E-3</v>
      </c>
      <c r="O167" s="98">
        <v>2.9313480721048588E-3</v>
      </c>
      <c r="P167" s="98">
        <v>0</v>
      </c>
      <c r="Q167" s="98">
        <v>2.5087378016381782E-2</v>
      </c>
      <c r="R167" s="98">
        <v>1.2111170928384433E-2</v>
      </c>
      <c r="S167" s="98">
        <v>1.1682667405932559E-2</v>
      </c>
      <c r="T167" s="98">
        <v>1.2671975658244647E-2</v>
      </c>
      <c r="U167" s="98">
        <v>2.5972173694778913E-2</v>
      </c>
      <c r="V167" s="98">
        <v>1.94934747109663E-2</v>
      </c>
      <c r="W167" s="98">
        <v>7.3639767142934477E-3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1.1397590061557722E-3</v>
      </c>
      <c r="D168" s="98">
        <v>0</v>
      </c>
      <c r="E168" s="98">
        <v>0</v>
      </c>
      <c r="F168" s="98">
        <v>0</v>
      </c>
      <c r="G168" s="98">
        <v>0</v>
      </c>
      <c r="H168" s="98">
        <v>1.2476253837827851E-3</v>
      </c>
      <c r="I168" s="98">
        <v>4.3122151846363343E-4</v>
      </c>
      <c r="J168" s="98">
        <v>4.4663526358772079E-4</v>
      </c>
      <c r="K168" s="98">
        <v>4.4829398172536544E-4</v>
      </c>
      <c r="L168" s="98">
        <v>0</v>
      </c>
      <c r="M168" s="98">
        <v>0</v>
      </c>
      <c r="N168" s="98">
        <v>5.9608721717775042E-4</v>
      </c>
      <c r="O168" s="98">
        <v>6.1486416853538655E-3</v>
      </c>
      <c r="P168" s="98">
        <v>7.4852139712910781E-3</v>
      </c>
      <c r="Q168" s="98">
        <v>0</v>
      </c>
      <c r="R168" s="98">
        <v>0</v>
      </c>
      <c r="S168" s="98">
        <v>0</v>
      </c>
      <c r="T168" s="98">
        <v>0</v>
      </c>
      <c r="U168" s="98">
        <v>8.3427260119941626E-4</v>
      </c>
      <c r="V168" s="98">
        <v>3.7756668520141133E-3</v>
      </c>
      <c r="W168" s="98">
        <v>7.4088486187973675E-3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1.5331493466627495E-4</v>
      </c>
      <c r="D169" s="101">
        <v>0</v>
      </c>
      <c r="E169" s="101">
        <v>0</v>
      </c>
      <c r="F169" s="101">
        <v>0</v>
      </c>
      <c r="G169" s="101">
        <v>0</v>
      </c>
      <c r="H169" s="101">
        <v>3.1720253414087697E-4</v>
      </c>
      <c r="I169" s="101">
        <v>8.722835636920899E-5</v>
      </c>
      <c r="J169" s="101">
        <v>9.1008595204467263E-5</v>
      </c>
      <c r="K169" s="101">
        <v>9.093724283072825E-5</v>
      </c>
      <c r="L169" s="101">
        <v>0</v>
      </c>
      <c r="M169" s="101">
        <v>0</v>
      </c>
      <c r="N169" s="101">
        <v>6.9938719569744427E-5</v>
      </c>
      <c r="O169" s="101">
        <v>4.7774538786102662E-4</v>
      </c>
      <c r="P169" s="101">
        <v>7.112642955666524E-4</v>
      </c>
      <c r="Q169" s="101">
        <v>0</v>
      </c>
      <c r="R169" s="101">
        <v>0</v>
      </c>
      <c r="S169" s="101">
        <v>0</v>
      </c>
      <c r="T169" s="101">
        <v>0</v>
      </c>
      <c r="U169" s="101">
        <v>5.6176064505895104E-5</v>
      </c>
      <c r="V169" s="101">
        <v>2.0701364783150131E-4</v>
      </c>
      <c r="W169" s="101">
        <v>1.2755505828214834E-3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9.8644407148949721E-4</v>
      </c>
      <c r="D170" s="104">
        <v>0</v>
      </c>
      <c r="E170" s="104">
        <v>0</v>
      </c>
      <c r="F170" s="104">
        <v>0</v>
      </c>
      <c r="G170" s="104">
        <v>0</v>
      </c>
      <c r="H170" s="104">
        <v>9.3042284964190813E-4</v>
      </c>
      <c r="I170" s="104">
        <v>3.4399316209442443E-4</v>
      </c>
      <c r="J170" s="104">
        <v>3.5562666838325353E-4</v>
      </c>
      <c r="K170" s="104">
        <v>3.5735673889463718E-4</v>
      </c>
      <c r="L170" s="104">
        <v>0</v>
      </c>
      <c r="M170" s="104">
        <v>0</v>
      </c>
      <c r="N170" s="104">
        <v>5.2614849760800595E-4</v>
      </c>
      <c r="O170" s="104">
        <v>5.6708962974928384E-3</v>
      </c>
      <c r="P170" s="104">
        <v>6.7739496757244257E-3</v>
      </c>
      <c r="Q170" s="104">
        <v>0</v>
      </c>
      <c r="R170" s="104">
        <v>0</v>
      </c>
      <c r="S170" s="104">
        <v>0</v>
      </c>
      <c r="T170" s="104">
        <v>0</v>
      </c>
      <c r="U170" s="104">
        <v>7.7809653669352115E-4</v>
      </c>
      <c r="V170" s="104">
        <v>3.568653204182612E-3</v>
      </c>
      <c r="W170" s="104">
        <v>6.1332980359758843E-3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9.4995623345917762E-4</v>
      </c>
      <c r="D171" s="101">
        <v>0</v>
      </c>
      <c r="E171" s="101">
        <v>0</v>
      </c>
      <c r="F171" s="101">
        <v>0</v>
      </c>
      <c r="G171" s="101">
        <v>0</v>
      </c>
      <c r="H171" s="101">
        <v>2.0431626431756042E-3</v>
      </c>
      <c r="I171" s="101">
        <v>0</v>
      </c>
      <c r="J171" s="101">
        <v>0</v>
      </c>
      <c r="K171" s="101">
        <v>2.2194542508496295E-4</v>
      </c>
      <c r="L171" s="101">
        <v>0</v>
      </c>
      <c r="M171" s="101">
        <v>0</v>
      </c>
      <c r="N171" s="101">
        <v>0</v>
      </c>
      <c r="O171" s="101">
        <v>1.4582907934660687E-2</v>
      </c>
      <c r="P171" s="101">
        <v>2.7308982018500749E-2</v>
      </c>
      <c r="Q171" s="101">
        <v>0</v>
      </c>
      <c r="R171" s="101">
        <v>0</v>
      </c>
      <c r="S171" s="101">
        <v>0</v>
      </c>
      <c r="T171" s="101">
        <v>0</v>
      </c>
      <c r="U171" s="101">
        <v>1.064338285418104E-2</v>
      </c>
      <c r="V171" s="101">
        <v>2.2914072435684216E-3</v>
      </c>
      <c r="W171" s="101">
        <v>7.3247344717704121E-3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0.12347225093884247</v>
      </c>
      <c r="D172" s="104">
        <v>0.21738532692716467</v>
      </c>
      <c r="E172" s="104">
        <v>0.2198993897178369</v>
      </c>
      <c r="F172" s="104">
        <v>0.26052168557560895</v>
      </c>
      <c r="G172" s="104">
        <v>0.30913740618346519</v>
      </c>
      <c r="H172" s="104">
        <v>0.21861543414621348</v>
      </c>
      <c r="I172" s="104">
        <v>0.10091541872644992</v>
      </c>
      <c r="J172" s="104">
        <v>0.13173069692436415</v>
      </c>
      <c r="K172" s="104">
        <v>0.19531345125255498</v>
      </c>
      <c r="L172" s="104">
        <v>0</v>
      </c>
      <c r="M172" s="104">
        <v>0.12200202374931232</v>
      </c>
      <c r="N172" s="104">
        <v>9.1880994553221448E-2</v>
      </c>
      <c r="O172" s="104">
        <v>0.1496280141261348</v>
      </c>
      <c r="P172" s="104">
        <v>0.32869688065409003</v>
      </c>
      <c r="Q172" s="104">
        <v>0.34425781509126629</v>
      </c>
      <c r="R172" s="104">
        <v>0.3415973070183097</v>
      </c>
      <c r="S172" s="104">
        <v>0.37328794722105779</v>
      </c>
      <c r="T172" s="104">
        <v>0.44195318799205113</v>
      </c>
      <c r="U172" s="104">
        <v>0.6385586656154365</v>
      </c>
      <c r="V172" s="104">
        <v>0.64022815427227397</v>
      </c>
      <c r="W172" s="104">
        <v>0.345758645066367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1.5865825756101889E-2</v>
      </c>
      <c r="D173" s="98">
        <v>4.1677264728309363E-2</v>
      </c>
      <c r="E173" s="98">
        <v>5.3315521575874124E-2</v>
      </c>
      <c r="F173" s="98">
        <v>6.0424797883509539E-2</v>
      </c>
      <c r="G173" s="98">
        <v>8.6799637513915853E-2</v>
      </c>
      <c r="H173" s="98">
        <v>5.5657130732977581E-2</v>
      </c>
      <c r="I173" s="98">
        <v>2.1307070111978021E-2</v>
      </c>
      <c r="J173" s="98">
        <v>2.6761233410039074E-2</v>
      </c>
      <c r="K173" s="98">
        <v>3.9735882034458679E-2</v>
      </c>
      <c r="L173" s="98">
        <v>0</v>
      </c>
      <c r="M173" s="98">
        <v>2.2463059187431845E-2</v>
      </c>
      <c r="N173" s="98">
        <v>1.2274103273019792E-2</v>
      </c>
      <c r="O173" s="98">
        <v>5.0159759104739538E-3</v>
      </c>
      <c r="P173" s="98">
        <v>4.3052332224810634E-3</v>
      </c>
      <c r="Q173" s="98">
        <v>1.4455426672568921E-2</v>
      </c>
      <c r="R173" s="98">
        <v>2.1305826040268816E-2</v>
      </c>
      <c r="S173" s="98">
        <v>3.8944111350958245E-2</v>
      </c>
      <c r="T173" s="98">
        <v>3.6522684592364185E-2</v>
      </c>
      <c r="U173" s="98">
        <v>4.29819977646567E-2</v>
      </c>
      <c r="V173" s="98">
        <v>5.442105966073655E-2</v>
      </c>
      <c r="W173" s="98">
        <v>3.0965582168014729E-2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0.10760642518274058</v>
      </c>
      <c r="D174" s="33">
        <v>0.17570806219885529</v>
      </c>
      <c r="E174" s="33">
        <v>0.16658386814196277</v>
      </c>
      <c r="F174" s="33">
        <v>0.20009688769209941</v>
      </c>
      <c r="G174" s="33">
        <v>0.22233776866954932</v>
      </c>
      <c r="H174" s="33">
        <v>0.16295830341323592</v>
      </c>
      <c r="I174" s="33">
        <v>7.9608348614471899E-2</v>
      </c>
      <c r="J174" s="33">
        <v>0.10496946351432508</v>
      </c>
      <c r="K174" s="33">
        <v>0.15557756921809629</v>
      </c>
      <c r="L174" s="33">
        <v>0</v>
      </c>
      <c r="M174" s="33">
        <v>9.953896456188048E-2</v>
      </c>
      <c r="N174" s="33">
        <v>7.9606891280201653E-2</v>
      </c>
      <c r="O174" s="33">
        <v>0.14461203821566085</v>
      </c>
      <c r="P174" s="33">
        <v>0.32439164743160898</v>
      </c>
      <c r="Q174" s="33">
        <v>0.32980238841869736</v>
      </c>
      <c r="R174" s="33">
        <v>0.32029148097804089</v>
      </c>
      <c r="S174" s="33">
        <v>0.33434383587009953</v>
      </c>
      <c r="T174" s="33">
        <v>0.40543050339968695</v>
      </c>
      <c r="U174" s="33">
        <v>0.59557666785077978</v>
      </c>
      <c r="V174" s="33">
        <v>0.58580709461153746</v>
      </c>
      <c r="W174" s="33">
        <v>0.31479306289835229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5.0936326760805221E-2</v>
      </c>
      <c r="D175" s="122">
        <v>8.1582267486900478E-2</v>
      </c>
      <c r="E175" s="122">
        <v>7.8208880141548143E-2</v>
      </c>
      <c r="F175" s="122">
        <v>9.0948066137578776E-2</v>
      </c>
      <c r="G175" s="122">
        <v>9.6873630775745262E-2</v>
      </c>
      <c r="H175" s="122">
        <v>6.5492799109673427E-2</v>
      </c>
      <c r="I175" s="122">
        <v>2.4928400879567356E-2</v>
      </c>
      <c r="J175" s="122">
        <v>3.0885871974850473E-2</v>
      </c>
      <c r="K175" s="122">
        <v>4.6411577842158713E-2</v>
      </c>
      <c r="L175" s="122">
        <v>0</v>
      </c>
      <c r="M175" s="122">
        <v>2.9905133614467665E-2</v>
      </c>
      <c r="N175" s="122">
        <v>2.1314368243180629E-2</v>
      </c>
      <c r="O175" s="122">
        <v>4.2713187262885387E-2</v>
      </c>
      <c r="P175" s="122">
        <v>0.10185119326302156</v>
      </c>
      <c r="Q175" s="122">
        <v>9.422597928272855E-2</v>
      </c>
      <c r="R175" s="122">
        <v>8.7199859198018231E-2</v>
      </c>
      <c r="S175" s="122">
        <v>9.6185550164872735E-2</v>
      </c>
      <c r="T175" s="122">
        <v>0.10886207442764986</v>
      </c>
      <c r="U175" s="122">
        <v>0.19191653393963415</v>
      </c>
      <c r="V175" s="122">
        <v>0.19414421588686587</v>
      </c>
      <c r="W175" s="122">
        <v>0.10428737105085212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2.8025742276558078E-2</v>
      </c>
      <c r="D176" s="98">
        <v>4.7455457701270111E-2</v>
      </c>
      <c r="E176" s="98">
        <v>4.9656045190177175E-2</v>
      </c>
      <c r="F176" s="98">
        <v>5.4785155644595525E-2</v>
      </c>
      <c r="G176" s="98">
        <v>6.1272969955610976E-2</v>
      </c>
      <c r="H176" s="98">
        <v>4.3938147251428146E-2</v>
      </c>
      <c r="I176" s="98">
        <v>1.7229469383477334E-2</v>
      </c>
      <c r="J176" s="98">
        <v>2.0969769781519008E-2</v>
      </c>
      <c r="K176" s="98">
        <v>2.6125423743366443E-2</v>
      </c>
      <c r="L176" s="98">
        <v>0</v>
      </c>
      <c r="M176" s="98">
        <v>1.8551815629101791E-2</v>
      </c>
      <c r="N176" s="98">
        <v>1.5155931360577937E-2</v>
      </c>
      <c r="O176" s="98">
        <v>2.3531679085883248E-2</v>
      </c>
      <c r="P176" s="98">
        <v>4.2830032002520307E-2</v>
      </c>
      <c r="Q176" s="98">
        <v>5.1555170548792245E-2</v>
      </c>
      <c r="R176" s="98">
        <v>4.9263366424433304E-2</v>
      </c>
      <c r="S176" s="98">
        <v>5.1055309909107519E-2</v>
      </c>
      <c r="T176" s="98">
        <v>5.8116313283599313E-2</v>
      </c>
      <c r="U176" s="98">
        <v>0.11075325968752175</v>
      </c>
      <c r="V176" s="98">
        <v>8.6356643405180442E-2</v>
      </c>
      <c r="W176" s="98">
        <v>4.1024110632675602E-2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2.2910584484247144E-2</v>
      </c>
      <c r="D177" s="33">
        <v>3.4126809785630374E-2</v>
      </c>
      <c r="E177" s="33">
        <v>2.8552834951370974E-2</v>
      </c>
      <c r="F177" s="33">
        <v>3.6162910492983244E-2</v>
      </c>
      <c r="G177" s="33">
        <v>3.5600660820134293E-2</v>
      </c>
      <c r="H177" s="33">
        <v>2.1554651858245281E-2</v>
      </c>
      <c r="I177" s="33">
        <v>7.6989314960900224E-3</v>
      </c>
      <c r="J177" s="33">
        <v>9.9161021933314632E-3</v>
      </c>
      <c r="K177" s="33">
        <v>2.028615409879227E-2</v>
      </c>
      <c r="L177" s="33">
        <v>0</v>
      </c>
      <c r="M177" s="33">
        <v>1.1353317985365872E-2</v>
      </c>
      <c r="N177" s="33">
        <v>6.1584368826026921E-3</v>
      </c>
      <c r="O177" s="33">
        <v>1.9181508177002139E-2</v>
      </c>
      <c r="P177" s="33">
        <v>5.9021161260501248E-2</v>
      </c>
      <c r="Q177" s="33">
        <v>4.2670808733936298E-2</v>
      </c>
      <c r="R177" s="33">
        <v>3.7936492773584927E-2</v>
      </c>
      <c r="S177" s="33">
        <v>4.5130240255765224E-2</v>
      </c>
      <c r="T177" s="33">
        <v>5.074576114405055E-2</v>
      </c>
      <c r="U177" s="33">
        <v>8.1163274252112394E-2</v>
      </c>
      <c r="V177" s="33">
        <v>0.10778757248168541</v>
      </c>
      <c r="W177" s="33">
        <v>6.3263260418176523E-2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0.51054258667224828</v>
      </c>
      <c r="D24" s="119">
        <f>IF(RES_hhdet_in_tes!D24=0,"",RES_hhdet_in_tes!D24/RES_hhdet_in_fec!D24)</f>
        <v>0.57484246491475999</v>
      </c>
      <c r="E24" s="119">
        <f>IF(RES_hhdet_in_tes!E24=0,"",RES_hhdet_in_tes!E24/RES_hhdet_in_fec!E24)</f>
        <v>0.7132651767989211</v>
      </c>
      <c r="F24" s="119">
        <f>IF(RES_hhdet_in_tes!F24=0,"",RES_hhdet_in_tes!F24/RES_hhdet_in_fec!F24)</f>
        <v>0.73616211368613715</v>
      </c>
      <c r="G24" s="119">
        <f>IF(RES_hhdet_in_tes!G24=0,"",RES_hhdet_in_tes!G24/RES_hhdet_in_fec!G24)</f>
        <v>0.77366101427696776</v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>
        <f>IF(RES_hhdet_in_tes!J24=0,"",RES_hhdet_in_tes!J24/RES_hhdet_in_fec!J24)</f>
        <v>0.8562994583050284</v>
      </c>
      <c r="K24" s="119">
        <f>IF(RES_hhdet_in_tes!K24=0,"",RES_hhdet_in_tes!K24/RES_hhdet_in_fec!K24)</f>
        <v>0.79274027649395651</v>
      </c>
      <c r="L24" s="119">
        <f>IF(RES_hhdet_in_tes!L24=0,"",RES_hhdet_in_tes!L24/RES_hhdet_in_fec!L24)</f>
        <v>0.90140813988888235</v>
      </c>
      <c r="M24" s="119">
        <f>IF(RES_hhdet_in_tes!M24=0,"",RES_hhdet_in_tes!M24/RES_hhdet_in_fec!M24)</f>
        <v>0.82187489247449319</v>
      </c>
      <c r="N24" s="119">
        <f>IF(RES_hhdet_in_tes!N24=0,"",RES_hhdet_in_tes!N24/RES_hhdet_in_fec!N24)</f>
        <v>0.89369435337733216</v>
      </c>
      <c r="O24" s="119">
        <f>IF(RES_hhdet_in_tes!O24=0,"",RES_hhdet_in_tes!O24/RES_hhdet_in_fec!O24)</f>
        <v>0.87120464437046208</v>
      </c>
      <c r="P24" s="119">
        <f>IF(RES_hhdet_in_tes!P24=0,"",RES_hhdet_in_tes!P24/RES_hhdet_in_fec!P24)</f>
        <v>0.85162593992225954</v>
      </c>
      <c r="Q24" s="119">
        <f>IF(RES_hhdet_in_tes!Q24=0,"",RES_hhdet_in_tes!Q24/RES_hhdet_in_fec!Q24)</f>
        <v>0.85408021744714568</v>
      </c>
      <c r="R24" s="119">
        <f>IF(RES_hhdet_in_tes!R24=0,"",RES_hhdet_in_tes!R24/RES_hhdet_in_fec!R24)</f>
        <v>0.90248650174364131</v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>
        <f>IF(RES_hhdet_in_tes!V24=0,"",RES_hhdet_in_tes!V24/RES_hhdet_in_fec!V24)</f>
        <v>0.94123325972550109</v>
      </c>
      <c r="W24" s="119">
        <f>IF(RES_hhdet_in_tes!W24=0,"",RES_hhdet_in_tes!W24/RES_hhdet_in_fec!W24)</f>
        <v>0.94040584128479077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0.40706197942377198</v>
      </c>
      <c r="D25" s="124">
        <f>IF(RES_hhdet_in_tes!D25=0,"",RES_hhdet_in_tes!D25/RES_hhdet_in_fec!D25)</f>
        <v>0.41223444823354138</v>
      </c>
      <c r="E25" s="124">
        <f>IF(RES_hhdet_in_tes!E25=0,"",RES_hhdet_in_tes!E25/RES_hhdet_in_fec!E25)</f>
        <v>0.41723324494777631</v>
      </c>
      <c r="F25" s="124">
        <f>IF(RES_hhdet_in_tes!F25=0,"",RES_hhdet_in_tes!F25/RES_hhdet_in_fec!F25)</f>
        <v>0.4225781185478848</v>
      </c>
      <c r="G25" s="124">
        <f>IF(RES_hhdet_in_tes!G25=0,"",RES_hhdet_in_tes!G25/RES_hhdet_in_fec!G25)</f>
        <v>0.42779953776864077</v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>
        <f>IF(RES_hhdet_in_tes!J25=0,"",RES_hhdet_in_tes!J25/RES_hhdet_in_fec!J25)</f>
        <v>0.4439113025915063</v>
      </c>
      <c r="K25" s="124">
        <f>IF(RES_hhdet_in_tes!K25=0,"",RES_hhdet_in_tes!K25/RES_hhdet_in_fec!K25)</f>
        <v>0.45034419075965326</v>
      </c>
      <c r="L25" s="124">
        <f>IF(RES_hhdet_in_tes!L25=0,"",RES_hhdet_in_tes!L25/RES_hhdet_in_fec!L25)</f>
        <v>0.45705538249577943</v>
      </c>
      <c r="M25" s="124">
        <f>IF(RES_hhdet_in_tes!M25=0,"",RES_hhdet_in_tes!M25/RES_hhdet_in_fec!M25)</f>
        <v>0.46821915067516806</v>
      </c>
      <c r="N25" s="124">
        <f>IF(RES_hhdet_in_tes!N25=0,"",RES_hhdet_in_tes!N25/RES_hhdet_in_fec!N25)</f>
        <v>0.48365426626576186</v>
      </c>
      <c r="O25" s="124">
        <f>IF(RES_hhdet_in_tes!O25=0,"",RES_hhdet_in_tes!O25/RES_hhdet_in_fec!O25)</f>
        <v>0.50563607656715459</v>
      </c>
      <c r="P25" s="124">
        <f>IF(RES_hhdet_in_tes!P25=0,"",RES_hhdet_in_tes!P25/RES_hhdet_in_fec!P25)</f>
        <v>0.53106556865362908</v>
      </c>
      <c r="Q25" s="124">
        <f>IF(RES_hhdet_in_tes!Q25=0,"",RES_hhdet_in_tes!Q25/RES_hhdet_in_fec!Q25)</f>
        <v>0.55133065579495222</v>
      </c>
      <c r="R25" s="124">
        <f>IF(RES_hhdet_in_tes!R25=0,"",RES_hhdet_in_tes!R25/RES_hhdet_in_fec!R25)</f>
        <v>0.56134033400546524</v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>
        <f>IF(RES_hhdet_in_tes!V25=0,"",RES_hhdet_in_tes!V25/RES_hhdet_in_fec!V25)</f>
        <v>0.58131407160208526</v>
      </c>
      <c r="W25" s="124">
        <f>IF(RES_hhdet_in_tes!W25=0,"",RES_hhdet_in_tes!W25/RES_hhdet_in_fec!W25)</f>
        <v>0.58367742020659263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0.4045698870347374</v>
      </c>
      <c r="D26" s="111">
        <f>IF(RES_hhdet_in_tes!D26=0,"",RES_hhdet_in_tes!D26/RES_hhdet_in_fec!D26)</f>
        <v>0.40953881920076574</v>
      </c>
      <c r="E26" s="111">
        <f>IF(RES_hhdet_in_tes!E26=0,"",RES_hhdet_in_tes!E26/RES_hhdet_in_fec!E26)</f>
        <v>0.41467970365980178</v>
      </c>
      <c r="F26" s="111">
        <f>IF(RES_hhdet_in_tes!F26=0,"",RES_hhdet_in_tes!F26/RES_hhdet_in_fec!F26)</f>
        <v>0.41979489512367291</v>
      </c>
      <c r="G26" s="111">
        <f>IF(RES_hhdet_in_tes!G26=0,"",RES_hhdet_in_tes!G26/RES_hhdet_in_fec!G26)</f>
        <v>0.42505655051891916</v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>
        <f>IF(RES_hhdet_in_tes!J26=0,"",RES_hhdet_in_tes!J26/RES_hhdet_in_fec!J26)</f>
        <v>0.44183959705533093</v>
      </c>
      <c r="K26" s="111">
        <f>IF(RES_hhdet_in_tes!K26=0,"",RES_hhdet_in_tes!K26/RES_hhdet_in_fec!K26)</f>
        <v>0.44815673024057856</v>
      </c>
      <c r="L26" s="111">
        <f>IF(RES_hhdet_in_tes!L26=0,"",RES_hhdet_in_tes!L26/RES_hhdet_in_fec!L26)</f>
        <v>0.45495402345251262</v>
      </c>
      <c r="M26" s="111">
        <f>IF(RES_hhdet_in_tes!M26=0,"",RES_hhdet_in_tes!M26/RES_hhdet_in_fec!M26)</f>
        <v>0.46581424953096978</v>
      </c>
      <c r="N26" s="111">
        <f>IF(RES_hhdet_in_tes!N26=0,"",RES_hhdet_in_tes!N26/RES_hhdet_in_fec!N26)</f>
        <v>0.48178395513197847</v>
      </c>
      <c r="O26" s="111">
        <f>IF(RES_hhdet_in_tes!O26=0,"",RES_hhdet_in_tes!O26/RES_hhdet_in_fec!O26)</f>
        <v>0.50345442113360117</v>
      </c>
      <c r="P26" s="111">
        <f>IF(RES_hhdet_in_tes!P26=0,"",RES_hhdet_in_tes!P26/RES_hhdet_in_fec!P26)</f>
        <v>0.52828711984159371</v>
      </c>
      <c r="Q26" s="111">
        <f>IF(RES_hhdet_in_tes!Q26=0,"",RES_hhdet_in_tes!Q26/RES_hhdet_in_fec!Q26)</f>
        <v>0.54883579229769919</v>
      </c>
      <c r="R26" s="111">
        <f>IF(RES_hhdet_in_tes!R26=0,"",RES_hhdet_in_tes!R26/RES_hhdet_in_fec!R26)</f>
        <v>0.55887137849297508</v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>
        <f>IF(RES_hhdet_in_tes!V26=0,"",RES_hhdet_in_tes!V26/RES_hhdet_in_fec!V26)</f>
        <v>0.57890703595792714</v>
      </c>
      <c r="W26" s="111">
        <f>IF(RES_hhdet_in_tes!W26=0,"",RES_hhdet_in_tes!W26/RES_hhdet_in_fec!W26)</f>
        <v>0.58127635917109455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>
        <f>IF(RES_hhdet_in_tes!D28=0,"",RES_hhdet_in_tes!D28/RES_hhdet_in_fec!D28)</f>
        <v>2.5751884129001965</v>
      </c>
      <c r="E28" s="124">
        <f>IF(RES_hhdet_in_tes!E28=0,"",RES_hhdet_in_tes!E28/RES_hhdet_in_fec!E28)</f>
        <v>2.663349994518557</v>
      </c>
      <c r="F28" s="124">
        <f>IF(RES_hhdet_in_tes!F28=0,"",RES_hhdet_in_tes!F28/RES_hhdet_in_fec!F28)</f>
        <v>2.7516062591433257</v>
      </c>
      <c r="G28" s="124">
        <f>IF(RES_hhdet_in_tes!G28=0,"",RES_hhdet_in_tes!G28/RES_hhdet_in_fec!G28)</f>
        <v>2.8407011766903034</v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>
        <f>IF(RES_hhdet_in_tes!J28=0,"",RES_hhdet_in_tes!J28/RES_hhdet_in_fec!J28)</f>
        <v>3.1137189899440636</v>
      </c>
      <c r="K28" s="124">
        <f>IF(RES_hhdet_in_tes!K28=0,"",RES_hhdet_in_tes!K28/RES_hhdet_in_fec!K28)</f>
        <v>3.2084265913512411</v>
      </c>
      <c r="L28" s="124">
        <f>IF(RES_hhdet_in_tes!L28=0,"",RES_hhdet_in_tes!L28/RES_hhdet_in_fec!L28)</f>
        <v>3.3055745715672544</v>
      </c>
      <c r="M28" s="124">
        <f>IF(RES_hhdet_in_tes!M28=0,"",RES_hhdet_in_tes!M28/RES_hhdet_in_fec!M28)</f>
        <v>3.4216086797961509</v>
      </c>
      <c r="N28" s="124">
        <f>IF(RES_hhdet_in_tes!N28=0,"",RES_hhdet_in_tes!N28/RES_hhdet_in_fec!N28)</f>
        <v>3.5619109526230579</v>
      </c>
      <c r="O28" s="124">
        <f>IF(RES_hhdet_in_tes!O28=0,"",RES_hhdet_in_tes!O28/RES_hhdet_in_fec!O28)</f>
        <v>3.7294568371939176</v>
      </c>
      <c r="P28" s="124">
        <f>IF(RES_hhdet_in_tes!P28=0,"",RES_hhdet_in_tes!P28/RES_hhdet_in_fec!P28)</f>
        <v>3.911156741230168</v>
      </c>
      <c r="Q28" s="124">
        <f>IF(RES_hhdet_in_tes!Q28=0,"",RES_hhdet_in_tes!Q28/RES_hhdet_in_fec!Q28)</f>
        <v>4.0673066563663953</v>
      </c>
      <c r="R28" s="124">
        <f>IF(RES_hhdet_in_tes!R28=0,"",RES_hhdet_in_tes!R28/RES_hhdet_in_fec!R28)</f>
        <v>4.165268588629405</v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>
        <f>IF(RES_hhdet_in_tes!V28=0,"",RES_hhdet_in_tes!V28/RES_hhdet_in_fec!V28)</f>
        <v>4.4281740168740136</v>
      </c>
      <c r="W28" s="124">
        <f>IF(RES_hhdet_in_tes!W28=0,"",RES_hhdet_in_tes!W28/RES_hhdet_in_fec!W28)</f>
        <v>4.4873780552086071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>
        <f>IF(RES_hhdet_in_tes!D29=0,"",RES_hhdet_in_tes!D29/RES_hhdet_in_fec!D29)</f>
        <v>2.5751884129001965</v>
      </c>
      <c r="E29" s="111">
        <f>IF(RES_hhdet_in_tes!E29=0,"",RES_hhdet_in_tes!E29/RES_hhdet_in_fec!E29)</f>
        <v>2.663349994518557</v>
      </c>
      <c r="F29" s="111">
        <f>IF(RES_hhdet_in_tes!F29=0,"",RES_hhdet_in_tes!F29/RES_hhdet_in_fec!F29)</f>
        <v>2.7516062591433257</v>
      </c>
      <c r="G29" s="111">
        <f>IF(RES_hhdet_in_tes!G29=0,"",RES_hhdet_in_tes!G29/RES_hhdet_in_fec!G29)</f>
        <v>2.8407011766903034</v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>
        <f>IF(RES_hhdet_in_tes!J29=0,"",RES_hhdet_in_tes!J29/RES_hhdet_in_fec!J29)</f>
        <v>3.1137189899440636</v>
      </c>
      <c r="K29" s="111">
        <f>IF(RES_hhdet_in_tes!K29=0,"",RES_hhdet_in_tes!K29/RES_hhdet_in_fec!K29)</f>
        <v>3.2084265913512411</v>
      </c>
      <c r="L29" s="111">
        <f>IF(RES_hhdet_in_tes!L29=0,"",RES_hhdet_in_tes!L29/RES_hhdet_in_fec!L29)</f>
        <v>3.3055745715672544</v>
      </c>
      <c r="M29" s="111">
        <f>IF(RES_hhdet_in_tes!M29=0,"",RES_hhdet_in_tes!M29/RES_hhdet_in_fec!M29)</f>
        <v>3.4216086797961509</v>
      </c>
      <c r="N29" s="111">
        <f>IF(RES_hhdet_in_tes!N29=0,"",RES_hhdet_in_tes!N29/RES_hhdet_in_fec!N29)</f>
        <v>3.5619109526230579</v>
      </c>
      <c r="O29" s="111">
        <f>IF(RES_hhdet_in_tes!O29=0,"",RES_hhdet_in_tes!O29/RES_hhdet_in_fec!O29)</f>
        <v>3.7294568371939176</v>
      </c>
      <c r="P29" s="111">
        <f>IF(RES_hhdet_in_tes!P29=0,"",RES_hhdet_in_tes!P29/RES_hhdet_in_fec!P29)</f>
        <v>3.911156741230168</v>
      </c>
      <c r="Q29" s="111">
        <f>IF(RES_hhdet_in_tes!Q29=0,"",RES_hhdet_in_tes!Q29/RES_hhdet_in_fec!Q29)</f>
        <v>4.0673066563663953</v>
      </c>
      <c r="R29" s="111">
        <f>IF(RES_hhdet_in_tes!R29=0,"",RES_hhdet_in_tes!R29/RES_hhdet_in_fec!R29)</f>
        <v>4.165268588629405</v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>
        <f>IF(RES_hhdet_in_tes!V29=0,"",RES_hhdet_in_tes!V29/RES_hhdet_in_fec!V29)</f>
        <v>4.4281740168740136</v>
      </c>
      <c r="W29" s="111">
        <f>IF(RES_hhdet_in_tes!W29=0,"",RES_hhdet_in_tes!W29/RES_hhdet_in_fec!W29)</f>
        <v>4.4873780552086071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0.8220543236156892</v>
      </c>
      <c r="D30" s="124">
        <f>IF(RES_hhdet_in_tes!D30=0,"",RES_hhdet_in_tes!D30/RES_hhdet_in_fec!D30)</f>
        <v>0.80111846086051186</v>
      </c>
      <c r="E30" s="124">
        <f>IF(RES_hhdet_in_tes!E30=0,"",RES_hhdet_in_tes!E30/RES_hhdet_in_fec!E30)</f>
        <v>0.76985073552542427</v>
      </c>
      <c r="F30" s="124">
        <f>IF(RES_hhdet_in_tes!F30=0,"",RES_hhdet_in_tes!F30/RES_hhdet_in_fec!F30)</f>
        <v>0.77959491255795454</v>
      </c>
      <c r="G30" s="124">
        <f>IF(RES_hhdet_in_tes!G30=0,"",RES_hhdet_in_tes!G30/RES_hhdet_in_fec!G30)</f>
        <v>0.74928168934464701</v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>
        <f>IF(RES_hhdet_in_tes!J30=0,"",RES_hhdet_in_tes!J30/RES_hhdet_in_fec!J30)</f>
        <v>0.80894403284659289</v>
      </c>
      <c r="K30" s="124">
        <f>IF(RES_hhdet_in_tes!K30=0,"",RES_hhdet_in_tes!K30/RES_hhdet_in_fec!K30)</f>
        <v>0.80733557463384387</v>
      </c>
      <c r="L30" s="124">
        <f>IF(RES_hhdet_in_tes!L30=0,"",RES_hhdet_in_tes!L30/RES_hhdet_in_fec!L30)</f>
        <v>0.82407255907066912</v>
      </c>
      <c r="M30" s="124">
        <f>IF(RES_hhdet_in_tes!M30=0,"",RES_hhdet_in_tes!M30/RES_hhdet_in_fec!M30)</f>
        <v>0.82624422123598817</v>
      </c>
      <c r="N30" s="124">
        <f>IF(RES_hhdet_in_tes!N30=0,"",RES_hhdet_in_tes!N30/RES_hhdet_in_fec!N30)</f>
        <v>0.86208938073016128</v>
      </c>
      <c r="O30" s="124">
        <f>IF(RES_hhdet_in_tes!O30=0,"",RES_hhdet_in_tes!O30/RES_hhdet_in_fec!O30)</f>
        <v>0.89578591119601803</v>
      </c>
      <c r="P30" s="124">
        <f>IF(RES_hhdet_in_tes!P30=0,"",RES_hhdet_in_tes!P30/RES_hhdet_in_fec!P30)</f>
        <v>0.93312426758483424</v>
      </c>
      <c r="Q30" s="124">
        <f>IF(RES_hhdet_in_tes!Q30=0,"",RES_hhdet_in_tes!Q30/RES_hhdet_in_fec!Q30)</f>
        <v>0.92669147419576903</v>
      </c>
      <c r="R30" s="124">
        <f>IF(RES_hhdet_in_tes!R30=0,"",RES_hhdet_in_tes!R30/RES_hhdet_in_fec!R30)</f>
        <v>0.95808257001199426</v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>
        <f>IF(RES_hhdet_in_tes!V30=0,"",RES_hhdet_in_tes!V30/RES_hhdet_in_fec!V30)</f>
        <v>0.94081295455300706</v>
      </c>
      <c r="W30" s="124">
        <f>IF(RES_hhdet_in_tes!W30=0,"",RES_hhdet_in_tes!W30/RES_hhdet_in_fec!W30)</f>
        <v>0.93628851085154097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0.42968959804352908</v>
      </c>
      <c r="D31" s="111">
        <f>IF(RES_hhdet_in_tes!D31=0,"",RES_hhdet_in_tes!D31/RES_hhdet_in_fec!D31)</f>
        <v>0.43165582957619403</v>
      </c>
      <c r="E31" s="111">
        <f>IF(RES_hhdet_in_tes!E31=0,"",RES_hhdet_in_tes!E31/RES_hhdet_in_fec!E31)</f>
        <v>0.43394755880351266</v>
      </c>
      <c r="F31" s="111">
        <f>IF(RES_hhdet_in_tes!F31=0,"",RES_hhdet_in_tes!F31/RES_hhdet_in_fec!F31)</f>
        <v>0.43628367408010216</v>
      </c>
      <c r="G31" s="111">
        <f>IF(RES_hhdet_in_tes!G31=0,"",RES_hhdet_in_tes!G31/RES_hhdet_in_fec!G31)</f>
        <v>0.43891955358800439</v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>
        <f>IF(RES_hhdet_in_tes!J31=0,"",RES_hhdet_in_tes!J31/RES_hhdet_in_fec!J31)</f>
        <v>0.44888480514317747</v>
      </c>
      <c r="K31" s="111">
        <f>IF(RES_hhdet_in_tes!K31=0,"",RES_hhdet_in_tes!K31/RES_hhdet_in_fec!K31)</f>
        <v>0.45351824435464733</v>
      </c>
      <c r="L31" s="111">
        <f>IF(RES_hhdet_in_tes!L31=0,"",RES_hhdet_in_tes!L31/RES_hhdet_in_fec!L31)</f>
        <v>0.45901872338273791</v>
      </c>
      <c r="M31" s="111">
        <f>IF(RES_hhdet_in_tes!M31=0,"",RES_hhdet_in_tes!M31/RES_hhdet_in_fec!M31)</f>
        <v>0.47058751954433481</v>
      </c>
      <c r="N31" s="111">
        <f>IF(RES_hhdet_in_tes!N31=0,"",RES_hhdet_in_tes!N31/RES_hhdet_in_fec!N31)</f>
        <v>0.48987551468460599</v>
      </c>
      <c r="O31" s="111">
        <f>IF(RES_hhdet_in_tes!O31=0,"",RES_hhdet_in_tes!O31/RES_hhdet_in_fec!O31)</f>
        <v>0.51826082096887727</v>
      </c>
      <c r="P31" s="111" t="str">
        <f>IF(RES_hhdet_in_tes!P31=0,"",RES_hhdet_in_tes!P31/RES_hhdet_in_fec!P31)</f>
        <v/>
      </c>
      <c r="Q31" s="111">
        <f>IF(RES_hhdet_in_tes!Q31=0,"",RES_hhdet_in_tes!Q31/RES_hhdet_in_fec!Q31)</f>
        <v>0.58424965317468147</v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>
        <f>IF(RES_hhdet_in_tes!V31=0,"",RES_hhdet_in_tes!V31/RES_hhdet_in_fec!V31)</f>
        <v>0.67094798918448872</v>
      </c>
      <c r="W31" s="111">
        <f>IF(RES_hhdet_in_tes!W31=0,"",RES_hhdet_in_tes!W31/RES_hhdet_in_fec!W31)</f>
        <v>0.67620431879369114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>
        <f>IF(RES_hhdet_in_tes!C32=0,"",RES_hhdet_in_tes!C32/RES_hhdet_in_fec!C32)</f>
        <v>0.84850973909345817</v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>
        <f>IF(RES_hhdet_in_tes!J32=0,"",RES_hhdet_in_tes!J32/RES_hhdet_in_fec!J32)</f>
        <v>0.79989060543897661</v>
      </c>
      <c r="K32" s="111">
        <f>IF(RES_hhdet_in_tes!K32=0,"",RES_hhdet_in_tes!K32/RES_hhdet_in_fec!K32)</f>
        <v>0.80357884018323711</v>
      </c>
      <c r="L32" s="111">
        <f>IF(RES_hhdet_in_tes!L32=0,"",RES_hhdet_in_tes!L32/RES_hhdet_in_fec!L32)</f>
        <v>0.82786780850058406</v>
      </c>
      <c r="M32" s="111">
        <f>IF(RES_hhdet_in_tes!M32=0,"",RES_hhdet_in_tes!M32/RES_hhdet_in_fec!M32)</f>
        <v>0.83584573189271305</v>
      </c>
      <c r="N32" s="111">
        <f>IF(RES_hhdet_in_tes!N32=0,"",RES_hhdet_in_tes!N32/RES_hhdet_in_fec!N32)</f>
        <v>0.89112304191194525</v>
      </c>
      <c r="O32" s="111">
        <f>IF(RES_hhdet_in_tes!O32=0,"",RES_hhdet_in_tes!O32/RES_hhdet_in_fec!O32)</f>
        <v>0.9326410318134063</v>
      </c>
      <c r="P32" s="111">
        <f>IF(RES_hhdet_in_tes!P32=0,"",RES_hhdet_in_tes!P32/RES_hhdet_in_fec!P32)</f>
        <v>0.92862924700419813</v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>
        <f>IF(RES_hhdet_in_tes!V32=0,"",RES_hhdet_in_tes!V32/RES_hhdet_in_fec!V32)</f>
        <v>0.97381471311104462</v>
      </c>
      <c r="W32" s="111">
        <f>IF(RES_hhdet_in_tes!W32=0,"",RES_hhdet_in_tes!W32/RES_hhdet_in_fec!W32)</f>
        <v>0.92383839563681769</v>
      </c>
      <c r="DA32" s="63" t="s">
        <v>3615</v>
      </c>
    </row>
    <row r="33" spans="1:105" ht="12" customHeight="1" x14ac:dyDescent="0.25">
      <c r="A33" s="100" t="s">
        <v>50</v>
      </c>
      <c r="B33" s="112"/>
      <c r="C33" s="112">
        <f>IF(RES_hhdet_in_tes!C33=0,"",RES_hhdet_in_tes!C33/RES_hhdet_in_fec!C33)</f>
        <v>0.42968959804352908</v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>
        <f>IF(RES_hhdet_in_tes!J33=0,"",RES_hhdet_in_tes!J33/RES_hhdet_in_fec!J33)</f>
        <v>0.44888480514317747</v>
      </c>
      <c r="K33" s="112">
        <f>IF(RES_hhdet_in_tes!K33=0,"",RES_hhdet_in_tes!K33/RES_hhdet_in_fec!K33)</f>
        <v>0.45351824435464733</v>
      </c>
      <c r="L33" s="112">
        <f>IF(RES_hhdet_in_tes!L33=0,"",RES_hhdet_in_tes!L33/RES_hhdet_in_fec!L33)</f>
        <v>0.45901872338273791</v>
      </c>
      <c r="M33" s="112">
        <f>IF(RES_hhdet_in_tes!M33=0,"",RES_hhdet_in_tes!M33/RES_hhdet_in_fec!M33)</f>
        <v>0.47058751954433481</v>
      </c>
      <c r="N33" s="112">
        <f>IF(RES_hhdet_in_tes!N33=0,"",RES_hhdet_in_tes!N33/RES_hhdet_in_fec!N33)</f>
        <v>0.48987551468460599</v>
      </c>
      <c r="O33" s="112">
        <f>IF(RES_hhdet_in_tes!O33=0,"",RES_hhdet_in_tes!O33/RES_hhdet_in_fec!O33)</f>
        <v>0.51826082096887727</v>
      </c>
      <c r="P33" s="112">
        <f>IF(RES_hhdet_in_tes!P33=0,"",RES_hhdet_in_tes!P33/RES_hhdet_in_fec!P33)</f>
        <v>0.55284703364111998</v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>
        <f>IF(RES_hhdet_in_tes!V33=0,"",RES_hhdet_in_tes!V33/RES_hhdet_in_fec!V33)</f>
        <v>0.67094798918448872</v>
      </c>
      <c r="W33" s="112">
        <f>IF(RES_hhdet_in_tes!W33=0,"",RES_hhdet_in_tes!W33/RES_hhdet_in_fec!W33)</f>
        <v>0.67620431879369114</v>
      </c>
      <c r="DA33" s="131" t="s">
        <v>3616</v>
      </c>
    </row>
    <row r="34" spans="1:105" ht="12" customHeight="1" x14ac:dyDescent="0.25">
      <c r="A34" s="103" t="s">
        <v>52</v>
      </c>
      <c r="B34" s="113"/>
      <c r="C34" s="113">
        <f>IF(RES_hhdet_in_tes!C34=0,"",RES_hhdet_in_tes!C34/RES_hhdet_in_fec!C34)</f>
        <v>1</v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>
        <f>IF(RES_hhdet_in_tes!J34=0,"",RES_hhdet_in_tes!J34/RES_hhdet_in_fec!J34)</f>
        <v>1</v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>
        <f>IF(RES_hhdet_in_tes!P34=0,"",RES_hhdet_in_tes!P34/RES_hhdet_in_fec!P34)</f>
        <v>1</v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0.48223649651622053</v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>
        <f>IF(RES_hhdet_in_tes!K35=0,"",RES_hhdet_in_tes!K35/RES_hhdet_in_fec!K35)</f>
        <v>0.50036408923488873</v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 t="str">
        <f>IF(RES_hhdet_in_tes!N35=0,"",RES_hhdet_in_tes!N35/RES_hhdet_in_fec!N35)</f>
        <v/>
      </c>
      <c r="O35" s="112">
        <f>IF(RES_hhdet_in_tes!O35=0,"",RES_hhdet_in_tes!O35/RES_hhdet_in_fec!O35)</f>
        <v>0.53500368606562387</v>
      </c>
      <c r="P35" s="112">
        <f>IF(RES_hhdet_in_tes!P35=0,"",RES_hhdet_in_tes!P35/RES_hhdet_in_fec!P35)</f>
        <v>0.55464280967092217</v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>
        <f>IF(RES_hhdet_in_tes!V35=0,"",RES_hhdet_in_tes!V35/RES_hhdet_in_fec!V35)</f>
        <v>0.63817645566807513</v>
      </c>
      <c r="W35" s="112">
        <f>IF(RES_hhdet_in_tes!W35=0,"",RES_hhdet_in_tes!W35/RES_hhdet_in_fec!W35)</f>
        <v>0.64688586537987391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0.87876269206604862</v>
      </c>
      <c r="D36" s="113">
        <f>IF(RES_hhdet_in_tes!D36=0,"",RES_hhdet_in_tes!D36/RES_hhdet_in_fec!D36)</f>
        <v>0.83032465714455306</v>
      </c>
      <c r="E36" s="113">
        <f>IF(RES_hhdet_in_tes!E36=0,"",RES_hhdet_in_tes!E36/RES_hhdet_in_fec!E36)</f>
        <v>0.79592451474705339</v>
      </c>
      <c r="F36" s="113">
        <f>IF(RES_hhdet_in_tes!F36=0,"",RES_hhdet_in_tes!F36/RES_hhdet_in_fec!F36)</f>
        <v>0.80428428169174981</v>
      </c>
      <c r="G36" s="113">
        <f>IF(RES_hhdet_in_tes!G36=0,"",RES_hhdet_in_tes!G36/RES_hhdet_in_fec!G36)</f>
        <v>0.77393010584071076</v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>
        <f>IF(RES_hhdet_in_tes!J36=0,"",RES_hhdet_in_tes!J36/RES_hhdet_in_fec!J36)</f>
        <v>0.829663277378756</v>
      </c>
      <c r="K36" s="113">
        <f>IF(RES_hhdet_in_tes!K36=0,"",RES_hhdet_in_tes!K36/RES_hhdet_in_fec!K36)</f>
        <v>0.83115111167124989</v>
      </c>
      <c r="L36" s="113">
        <f>IF(RES_hhdet_in_tes!L36=0,"",RES_hhdet_in_tes!L36/RES_hhdet_in_fec!L36)</f>
        <v>0.8485843708538906</v>
      </c>
      <c r="M36" s="113">
        <f>IF(RES_hhdet_in_tes!M36=0,"",RES_hhdet_in_tes!M36/RES_hhdet_in_fec!M36)</f>
        <v>0.84965873522278346</v>
      </c>
      <c r="N36" s="113">
        <f>IF(RES_hhdet_in_tes!N36=0,"",RES_hhdet_in_tes!N36/RES_hhdet_in_fec!N36)</f>
        <v>0.89018887921102818</v>
      </c>
      <c r="O36" s="113">
        <f>IF(RES_hhdet_in_tes!O36=0,"",RES_hhdet_in_tes!O36/RES_hhdet_in_fec!O36)</f>
        <v>0.97168853489071094</v>
      </c>
      <c r="P36" s="113">
        <f>IF(RES_hhdet_in_tes!P36=0,"",RES_hhdet_in_tes!P36/RES_hhdet_in_fec!P36)</f>
        <v>0.98959235398349321</v>
      </c>
      <c r="Q36" s="113">
        <f>IF(RES_hhdet_in_tes!Q36=0,"",RES_hhdet_in_tes!Q36/RES_hhdet_in_fec!Q36)</f>
        <v>0.96976804133492234</v>
      </c>
      <c r="R36" s="113">
        <f>IF(RES_hhdet_in_tes!R36=0,"",RES_hhdet_in_tes!R36/RES_hhdet_in_fec!R36)</f>
        <v>0.95808257001199426</v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>
        <f>IF(RES_hhdet_in_tes!V36=0,"",RES_hhdet_in_tes!V36/RES_hhdet_in_fec!V36)</f>
        <v>0.95402234490368687</v>
      </c>
      <c r="W36" s="113">
        <f>IF(RES_hhdet_in_tes!W36=0,"",RES_hhdet_in_tes!W36/RES_hhdet_in_fec!W36)</f>
        <v>0.953391521350338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0.48223649651622053</v>
      </c>
      <c r="D37" s="111">
        <f>IF(RES_hhdet_in_tes!D37=0,"",RES_hhdet_in_tes!D37/RES_hhdet_in_fec!D37)</f>
        <v>0.48405895574281776</v>
      </c>
      <c r="E37" s="111">
        <f>IF(RES_hhdet_in_tes!E37=0,"",RES_hhdet_in_tes!E37/RES_hhdet_in_fec!E37)</f>
        <v>0.48602158785759203</v>
      </c>
      <c r="F37" s="111">
        <f>IF(RES_hhdet_in_tes!F37=0,"",RES_hhdet_in_tes!F37/RES_hhdet_in_fec!F37)</f>
        <v>0.48800307284654237</v>
      </c>
      <c r="G37" s="111">
        <f>IF(RES_hhdet_in_tes!G37=0,"",RES_hhdet_in_tes!G37/RES_hhdet_in_fec!G37)</f>
        <v>0.49011477240599055</v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>
        <f>IF(RES_hhdet_in_tes!J37=0,"",RES_hhdet_in_tes!J37/RES_hhdet_in_fec!J37)</f>
        <v>0.49735937235988326</v>
      </c>
      <c r="K37" s="111">
        <f>IF(RES_hhdet_in_tes!K37=0,"",RES_hhdet_in_tes!K37/RES_hhdet_in_fec!K37)</f>
        <v>0.50036408923488873</v>
      </c>
      <c r="L37" s="111">
        <f>IF(RES_hhdet_in_tes!L37=0,"",RES_hhdet_in_tes!L37/RES_hhdet_in_fec!L37)</f>
        <v>0.50377053118647019</v>
      </c>
      <c r="M37" s="111">
        <f>IF(RES_hhdet_in_tes!M37=0,"",RES_hhdet_in_tes!M37/RES_hhdet_in_fec!M37)</f>
        <v>0.50993906202327333</v>
      </c>
      <c r="N37" s="111">
        <f>IF(RES_hhdet_in_tes!N37=0,"",RES_hhdet_in_tes!N37/RES_hhdet_in_fec!N37)</f>
        <v>0.51990679014020591</v>
      </c>
      <c r="O37" s="111">
        <f>IF(RES_hhdet_in_tes!O37=0,"",RES_hhdet_in_tes!O37/RES_hhdet_in_fec!O37)</f>
        <v>0.53500368606562387</v>
      </c>
      <c r="P37" s="111">
        <f>IF(RES_hhdet_in_tes!P37=0,"",RES_hhdet_in_tes!P37/RES_hhdet_in_fec!P37)</f>
        <v>0.55464280967092217</v>
      </c>
      <c r="Q37" s="111">
        <f>IF(RES_hhdet_in_tes!Q37=0,"",RES_hhdet_in_tes!Q37/RES_hhdet_in_fec!Q37)</f>
        <v>0.57391351317059569</v>
      </c>
      <c r="R37" s="111">
        <f>IF(RES_hhdet_in_tes!R37=0,"",RES_hhdet_in_tes!R37/RES_hhdet_in_fec!R37)</f>
        <v>0.58772782636276932</v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>
        <f>IF(RES_hhdet_in_tes!V37=0,"",RES_hhdet_in_tes!V37/RES_hhdet_in_fec!V37)</f>
        <v>0.63817645566807513</v>
      </c>
      <c r="W37" s="111">
        <f>IF(RES_hhdet_in_tes!W37=0,"",RES_hhdet_in_tes!W37/RES_hhdet_in_fec!W37)</f>
        <v>0.64688586537987403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0.62088824387900365</v>
      </c>
      <c r="D39" s="124">
        <f>IF(RES_hhdet_in_tes!D39=0,"",RES_hhdet_in_tes!D39/RES_hhdet_in_fec!D39)</f>
        <v>0.61683506865982352</v>
      </c>
      <c r="E39" s="124">
        <f>IF(RES_hhdet_in_tes!E39=0,"",RES_hhdet_in_tes!E39/RES_hhdet_in_fec!E39)</f>
        <v>0.60935785947714238</v>
      </c>
      <c r="F39" s="124">
        <f>IF(RES_hhdet_in_tes!F39=0,"",RES_hhdet_in_tes!F39/RES_hhdet_in_fec!F39)</f>
        <v>0.61590782854820691</v>
      </c>
      <c r="G39" s="124">
        <f>IF(RES_hhdet_in_tes!G39=0,"",RES_hhdet_in_tes!G39/RES_hhdet_in_fec!G39)</f>
        <v>0.61218858028948597</v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>
        <f>IF(RES_hhdet_in_tes!J39=0,"",RES_hhdet_in_tes!J39/RES_hhdet_in_fec!J39)</f>
        <v>0.60816438329518641</v>
      </c>
      <c r="K39" s="124">
        <f>IF(RES_hhdet_in_tes!K39=0,"",RES_hhdet_in_tes!K39/RES_hhdet_in_fec!K39)</f>
        <v>0.62877176663944934</v>
      </c>
      <c r="L39" s="124">
        <f>IF(RES_hhdet_in_tes!L39=0,"",RES_hhdet_in_tes!L39/RES_hhdet_in_fec!L39)</f>
        <v>0.62089648496642724</v>
      </c>
      <c r="M39" s="124">
        <f>IF(RES_hhdet_in_tes!M39=0,"",RES_hhdet_in_tes!M39/RES_hhdet_in_fec!M39)</f>
        <v>0.62149150111440066</v>
      </c>
      <c r="N39" s="124">
        <f>IF(RES_hhdet_in_tes!N39=0,"",RES_hhdet_in_tes!N39/RES_hhdet_in_fec!N39)</f>
        <v>0.60705898157213189</v>
      </c>
      <c r="O39" s="124">
        <f>IF(RES_hhdet_in_tes!O39=0,"",RES_hhdet_in_tes!O39/RES_hhdet_in_fec!O39)</f>
        <v>0.63667443491756393</v>
      </c>
      <c r="P39" s="124">
        <f>IF(RES_hhdet_in_tes!P39=0,"",RES_hhdet_in_tes!P39/RES_hhdet_in_fec!P39)</f>
        <v>0.66537518339443991</v>
      </c>
      <c r="Q39" s="124">
        <f>IF(RES_hhdet_in_tes!Q39=0,"",RES_hhdet_in_tes!Q39/RES_hhdet_in_fec!Q39)</f>
        <v>0.64261986936146798</v>
      </c>
      <c r="R39" s="124">
        <f>IF(RES_hhdet_in_tes!R39=0,"",RES_hhdet_in_tes!R39/RES_hhdet_in_fec!R39)</f>
        <v>0.62289856906534602</v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>
        <f>IF(RES_hhdet_in_tes!V39=0,"",RES_hhdet_in_tes!V39/RES_hhdet_in_fec!V39)</f>
        <v>0.71061014000482592</v>
      </c>
      <c r="W39" s="124">
        <f>IF(RES_hhdet_in_tes!W39=0,"",RES_hhdet_in_tes!W39/RES_hhdet_in_fec!W39)</f>
        <v>0.73249791634652539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0.55396230537962354</v>
      </c>
      <c r="D40" s="111">
        <f>IF(RES_hhdet_in_tes!D40=0,"",RES_hhdet_in_tes!D40/RES_hhdet_in_fec!D40)</f>
        <v>0.55493964622896796</v>
      </c>
      <c r="E40" s="111">
        <f>IF(RES_hhdet_in_tes!E40=0,"",RES_hhdet_in_tes!E40/RES_hhdet_in_fec!E40)</f>
        <v>0.55590320359384393</v>
      </c>
      <c r="F40" s="111">
        <f>IF(RES_hhdet_in_tes!F40=0,"",RES_hhdet_in_tes!F40/RES_hhdet_in_fec!F40)</f>
        <v>0.556864881392656</v>
      </c>
      <c r="G40" s="111">
        <f>IF(RES_hhdet_in_tes!G40=0,"",RES_hhdet_in_tes!G40/RES_hhdet_in_fec!G40)</f>
        <v>0.55781386541300415</v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>
        <f>IF(RES_hhdet_in_tes!J40=0,"",RES_hhdet_in_tes!J40/RES_hhdet_in_fec!J40)</f>
        <v>0.56057368605122726</v>
      </c>
      <c r="K40" s="111">
        <f>IF(RES_hhdet_in_tes!K40=0,"",RES_hhdet_in_tes!K40/RES_hhdet_in_fec!K40)</f>
        <v>0.56143808165942888</v>
      </c>
      <c r="L40" s="111">
        <f>IF(RES_hhdet_in_tes!L40=0,"",RES_hhdet_in_tes!L40/RES_hhdet_in_fec!L40)</f>
        <v>0.56226576170852782</v>
      </c>
      <c r="M40" s="111">
        <f>IF(RES_hhdet_in_tes!M40=0,"",RES_hhdet_in_tes!M40/RES_hhdet_in_fec!M40)</f>
        <v>0.56271116315758496</v>
      </c>
      <c r="N40" s="111">
        <f>IF(RES_hhdet_in_tes!N40=0,"",RES_hhdet_in_tes!N40/RES_hhdet_in_fec!N40)</f>
        <v>0.56271116315758496</v>
      </c>
      <c r="O40" s="111">
        <f>IF(RES_hhdet_in_tes!O40=0,"",RES_hhdet_in_tes!O40/RES_hhdet_in_fec!O40)</f>
        <v>0.56271116315758496</v>
      </c>
      <c r="P40" s="111">
        <f>IF(RES_hhdet_in_tes!P40=0,"",RES_hhdet_in_tes!P40/RES_hhdet_in_fec!P40)</f>
        <v>0.56271116315758496</v>
      </c>
      <c r="Q40" s="111">
        <f>IF(RES_hhdet_in_tes!Q40=0,"",RES_hhdet_in_tes!Q40/RES_hhdet_in_fec!Q40)</f>
        <v>0.56271116315758496</v>
      </c>
      <c r="R40" s="111">
        <f>IF(RES_hhdet_in_tes!R40=0,"",RES_hhdet_in_tes!R40/RES_hhdet_in_fec!R40)</f>
        <v>0.56552507521437367</v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>
        <f>IF(RES_hhdet_in_tes!V40=0,"",RES_hhdet_in_tes!V40/RES_hhdet_in_fec!V40)</f>
        <v>0.58623130219269859</v>
      </c>
      <c r="W40" s="111">
        <f>IF(RES_hhdet_in_tes!W40=0,"",RES_hhdet_in_tes!W40/RES_hhdet_in_fec!W40)</f>
        <v>0.59102441028953034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0.72832134385525726</v>
      </c>
      <c r="D41" s="45">
        <f>IF(RES_hhdet_in_tes!D41=0,"",RES_hhdet_in_tes!D41/RES_hhdet_in_fec!D41)</f>
        <v>0.73003013920661897</v>
      </c>
      <c r="E41" s="45">
        <f>IF(RES_hhdet_in_tes!E41=0,"",RES_hhdet_in_tes!E41/RES_hhdet_in_fec!E41)</f>
        <v>0.73180212166826697</v>
      </c>
      <c r="F41" s="45">
        <f>IF(RES_hhdet_in_tes!F41=0,"",RES_hhdet_in_tes!F41/RES_hhdet_in_fec!F41)</f>
        <v>0.73358272055404505</v>
      </c>
      <c r="G41" s="45">
        <f>IF(RES_hhdet_in_tes!G41=0,"",RES_hhdet_in_tes!G41/RES_hhdet_in_fec!G41)</f>
        <v>0.73542151105179132</v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>
        <f>IF(RES_hhdet_in_tes!J41=0,"",RES_hhdet_in_tes!J41/RES_hhdet_in_fec!J41)</f>
        <v>0.741337315854949</v>
      </c>
      <c r="K41" s="45">
        <f>IF(RES_hhdet_in_tes!K41=0,"",RES_hhdet_in_tes!K41/RES_hhdet_in_fec!K41)</f>
        <v>0.74356388183426203</v>
      </c>
      <c r="L41" s="45">
        <f>IF(RES_hhdet_in_tes!L41=0,"",RES_hhdet_in_tes!L41/RES_hhdet_in_fec!L41)</f>
        <v>0.74595876157252139</v>
      </c>
      <c r="M41" s="45">
        <f>IF(RES_hhdet_in_tes!M41=0,"",RES_hhdet_in_tes!M41/RES_hhdet_in_fec!M41)</f>
        <v>0.7492170727391958</v>
      </c>
      <c r="N41" s="45">
        <f>IF(RES_hhdet_in_tes!N41=0,"",RES_hhdet_in_tes!N41/RES_hhdet_in_fec!N41)</f>
        <v>0.75353591851811397</v>
      </c>
      <c r="O41" s="45">
        <f>IF(RES_hhdet_in_tes!O41=0,"",RES_hhdet_in_tes!O41/RES_hhdet_in_fec!O41)</f>
        <v>0.75939455119588861</v>
      </c>
      <c r="P41" s="45">
        <f>IF(RES_hhdet_in_tes!P41=0,"",RES_hhdet_in_tes!P41/RES_hhdet_in_fec!P41)</f>
        <v>0.76704467839896873</v>
      </c>
      <c r="Q41" s="45">
        <f>IF(RES_hhdet_in_tes!Q41=0,"",RES_hhdet_in_tes!Q41/RES_hhdet_in_fec!Q41)</f>
        <v>0.77690467311501588</v>
      </c>
      <c r="R41" s="45">
        <f>IF(RES_hhdet_in_tes!R41=0,"",RES_hhdet_in_tes!R41/RES_hhdet_in_fec!R41)</f>
        <v>0.79031767556620214</v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>
        <f>IF(RES_hhdet_in_tes!V41=0,"",RES_hhdet_in_tes!V41/RES_hhdet_in_fec!V41)</f>
        <v>0.85655234708504302</v>
      </c>
      <c r="W41" s="45">
        <f>IF(RES_hhdet_in_tes!W41=0,"",RES_hhdet_in_tes!W41/RES_hhdet_in_fec!W41)</f>
        <v>0.86725211044820305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0.49928495353404639</v>
      </c>
      <c r="D43" s="119">
        <f>IF(RES_hhdet_in_tes!D43=0,"",RES_hhdet_in_tes!D43/RES_hhdet_in_fec!D43)</f>
        <v>0.56020429210588907</v>
      </c>
      <c r="E43" s="119">
        <f>IF(RES_hhdet_in_tes!E43=0,"",RES_hhdet_in_tes!E43/RES_hhdet_in_fec!E43)</f>
        <v>0.70787613507097114</v>
      </c>
      <c r="F43" s="119">
        <f>IF(RES_hhdet_in_tes!F43=0,"",RES_hhdet_in_tes!F43/RES_hhdet_in_fec!F43)</f>
        <v>0.7507218812280807</v>
      </c>
      <c r="G43" s="119">
        <f>IF(RES_hhdet_in_tes!G43=0,"",RES_hhdet_in_tes!G43/RES_hhdet_in_fec!G43)</f>
        <v>0.82504491478440167</v>
      </c>
      <c r="H43" s="119">
        <f>IF(RES_hhdet_in_tes!H43=0,"",RES_hhdet_in_tes!H43/RES_hhdet_in_fec!H43)</f>
        <v>0.84983095467780645</v>
      </c>
      <c r="I43" s="119">
        <f>IF(RES_hhdet_in_tes!I43=0,"",RES_hhdet_in_tes!I43/RES_hhdet_in_fec!I43)</f>
        <v>0.93362018469186137</v>
      </c>
      <c r="J43" s="119">
        <f>IF(RES_hhdet_in_tes!J43=0,"",RES_hhdet_in_tes!J43/RES_hhdet_in_fec!J43)</f>
        <v>0.85076080617132921</v>
      </c>
      <c r="K43" s="119">
        <f>IF(RES_hhdet_in_tes!K43=0,"",RES_hhdet_in_tes!K43/RES_hhdet_in_fec!K43)</f>
        <v>0.79169521220072336</v>
      </c>
      <c r="L43" s="119">
        <f>IF(RES_hhdet_in_tes!L43=0,"",RES_hhdet_in_tes!L43/RES_hhdet_in_fec!L43)</f>
        <v>0.91329129767929873</v>
      </c>
      <c r="M43" s="119">
        <f>IF(RES_hhdet_in_tes!M43=0,"",RES_hhdet_in_tes!M43/RES_hhdet_in_fec!M43)</f>
        <v>0.83167218295988787</v>
      </c>
      <c r="N43" s="119">
        <f>IF(RES_hhdet_in_tes!N43=0,"",RES_hhdet_in_tes!N43/RES_hhdet_in_fec!N43)</f>
        <v>0.90268508307566842</v>
      </c>
      <c r="O43" s="119">
        <f>IF(RES_hhdet_in_tes!O43=0,"",RES_hhdet_in_tes!O43/RES_hhdet_in_fec!O43)</f>
        <v>0.88637841472121537</v>
      </c>
      <c r="P43" s="119">
        <f>IF(RES_hhdet_in_tes!P43=0,"",RES_hhdet_in_tes!P43/RES_hhdet_in_fec!P43)</f>
        <v>0.87316900599897407</v>
      </c>
      <c r="Q43" s="119">
        <f>IF(RES_hhdet_in_tes!Q43=0,"",RES_hhdet_in_tes!Q43/RES_hhdet_in_fec!Q43)</f>
        <v>0.88833806539704929</v>
      </c>
      <c r="R43" s="119">
        <f>IF(RES_hhdet_in_tes!R43=0,"",RES_hhdet_in_tes!R43/RES_hhdet_in_fec!R43)</f>
        <v>0.96436071359350972</v>
      </c>
      <c r="S43" s="119">
        <f>IF(RES_hhdet_in_tes!S43=0,"",RES_hhdet_in_tes!S43/RES_hhdet_in_fec!S43)</f>
        <v>0.95468929213248499</v>
      </c>
      <c r="T43" s="119" t="str">
        <f>IF(RES_hhdet_in_tes!T43=0,"",RES_hhdet_in_tes!T43/RES_hhdet_in_fec!T43)</f>
        <v/>
      </c>
      <c r="U43" s="119">
        <f>IF(RES_hhdet_in_tes!U43=0,"",RES_hhdet_in_tes!U43/RES_hhdet_in_fec!U43)</f>
        <v>0.87906847716846903</v>
      </c>
      <c r="V43" s="119">
        <f>IF(RES_hhdet_in_tes!V43=0,"",RES_hhdet_in_tes!V43/RES_hhdet_in_fec!V43)</f>
        <v>0.96729097203596359</v>
      </c>
      <c r="W43" s="119">
        <f>IF(RES_hhdet_in_tes!W43=0,"",RES_hhdet_in_tes!W43/RES_hhdet_in_fec!W43)</f>
        <v>0.99059340387706651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0.38909929499752699</v>
      </c>
      <c r="D44" s="124">
        <f>IF(RES_hhdet_in_tes!D44=0,"",RES_hhdet_in_tes!D44/RES_hhdet_in_fec!D44)</f>
        <v>0.3963577103846958</v>
      </c>
      <c r="E44" s="124">
        <f>IF(RES_hhdet_in_tes!E44=0,"",RES_hhdet_in_tes!E44/RES_hhdet_in_fec!E44)</f>
        <v>0.40352492292337661</v>
      </c>
      <c r="F44" s="124">
        <f>IF(RES_hhdet_in_tes!F44=0,"",RES_hhdet_in_tes!F44/RES_hhdet_in_fec!F44)</f>
        <v>0.41102487383290531</v>
      </c>
      <c r="G44" s="124">
        <f>IF(RES_hhdet_in_tes!G44=0,"",RES_hhdet_in_tes!G44/RES_hhdet_in_fec!G44)</f>
        <v>0.41847031789937861</v>
      </c>
      <c r="H44" s="124">
        <f>IF(RES_hhdet_in_tes!H44=0,"",RES_hhdet_in_tes!H44/RES_hhdet_in_fec!H44)</f>
        <v>0.42586137704043159</v>
      </c>
      <c r="I44" s="124">
        <f>IF(RES_hhdet_in_tes!I44=0,"",RES_hhdet_in_tes!I44/RES_hhdet_in_fec!I44)</f>
        <v>0.43349077228837707</v>
      </c>
      <c r="J44" s="124">
        <f>IF(RES_hhdet_in_tes!J44=0,"",RES_hhdet_in_tes!J44/RES_hhdet_in_fec!J44)</f>
        <v>0.44170317130929931</v>
      </c>
      <c r="K44" s="124">
        <f>IF(RES_hhdet_in_tes!K44=0,"",RES_hhdet_in_tes!K44/RES_hhdet_in_fec!K44)</f>
        <v>0.45082989524270928</v>
      </c>
      <c r="L44" s="124">
        <f>IF(RES_hhdet_in_tes!L44=0,"",RES_hhdet_in_tes!L44/RES_hhdet_in_fec!L44)</f>
        <v>0.4604473094738919</v>
      </c>
      <c r="M44" s="124">
        <f>IF(RES_hhdet_in_tes!M44=0,"",RES_hhdet_in_tes!M44/RES_hhdet_in_fec!M44)</f>
        <v>0.47630457571180723</v>
      </c>
      <c r="N44" s="124">
        <f>IF(RES_hhdet_in_tes!N44=0,"",RES_hhdet_in_tes!N44/RES_hhdet_in_fec!N44)</f>
        <v>0.49867307997592097</v>
      </c>
      <c r="O44" s="124">
        <f>IF(RES_hhdet_in_tes!O44=0,"",RES_hhdet_in_tes!O44/RES_hhdet_in_fec!O44)</f>
        <v>0.53008523311832645</v>
      </c>
      <c r="P44" s="124">
        <f>IF(RES_hhdet_in_tes!P44=0,"",RES_hhdet_in_tes!P44/RES_hhdet_in_fec!P44)</f>
        <v>0.56631548982676627</v>
      </c>
      <c r="Q44" s="124">
        <f>IF(RES_hhdet_in_tes!Q44=0,"",RES_hhdet_in_tes!Q44/RES_hhdet_in_fec!Q44)</f>
        <v>0.59552002620702549</v>
      </c>
      <c r="R44" s="124">
        <f>IF(RES_hhdet_in_tes!R44=0,"",RES_hhdet_in_tes!R44/RES_hhdet_in_fec!R44)</f>
        <v>0.60991300518697533</v>
      </c>
      <c r="S44" s="124">
        <f>IF(RES_hhdet_in_tes!S44=0,"",RES_hhdet_in_tes!S44/RES_hhdet_in_fec!S44)</f>
        <v>0.62047625669674533</v>
      </c>
      <c r="T44" s="124" t="str">
        <f>IF(RES_hhdet_in_tes!T44=0,"",RES_hhdet_in_tes!T44/RES_hhdet_in_fec!T44)</f>
        <v/>
      </c>
      <c r="U44" s="124">
        <f>IF(RES_hhdet_in_tes!U44=0,"",RES_hhdet_in_tes!U44/RES_hhdet_in_fec!U44)</f>
        <v>0.63361889055877807</v>
      </c>
      <c r="V44" s="124">
        <f>IF(RES_hhdet_in_tes!V44=0,"",RES_hhdet_in_tes!V44/RES_hhdet_in_fec!V44)</f>
        <v>0.63871476879175493</v>
      </c>
      <c r="W44" s="124">
        <f>IF(RES_hhdet_in_tes!W44=0,"",RES_hhdet_in_tes!W44/RES_hhdet_in_fec!W44)</f>
        <v>0.64200866870624107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0.38664546297270524</v>
      </c>
      <c r="D45" s="111">
        <f>IF(RES_hhdet_in_tes!D45=0,"",RES_hhdet_in_tes!D45/RES_hhdet_in_fec!D45)</f>
        <v>0.39369636046570616</v>
      </c>
      <c r="E45" s="111">
        <f>IF(RES_hhdet_in_tes!E45=0,"",RES_hhdet_in_tes!E45/RES_hhdet_in_fec!E45)</f>
        <v>0.40099754983334984</v>
      </c>
      <c r="F45" s="111">
        <f>IF(RES_hhdet_in_tes!F45=0,"",RES_hhdet_in_tes!F45/RES_hhdet_in_fec!F45)</f>
        <v>0.40826394215985856</v>
      </c>
      <c r="G45" s="111">
        <f>IF(RES_hhdet_in_tes!G45=0,"",RES_hhdet_in_tes!G45/RES_hhdet_in_fec!G45)</f>
        <v>0.41574368656966942</v>
      </c>
      <c r="H45" s="111">
        <f>IF(RES_hhdet_in_tes!H45=0,"",RES_hhdet_in_tes!H45/RES_hhdet_in_fec!H45)</f>
        <v>0.42339893843151793</v>
      </c>
      <c r="I45" s="111">
        <f>IF(RES_hhdet_in_tes!I45=0,"",RES_hhdet_in_tes!I45/RES_hhdet_in_fec!I45)</f>
        <v>0.43128329468037702</v>
      </c>
      <c r="J45" s="111">
        <f>IF(RES_hhdet_in_tes!J45=0,"",RES_hhdet_in_tes!J45/RES_hhdet_in_fec!J45)</f>
        <v>0.43963362387061566</v>
      </c>
      <c r="K45" s="111">
        <f>IF(RES_hhdet_in_tes!K45=0,"",RES_hhdet_in_tes!K45/RES_hhdet_in_fec!K45)</f>
        <v>0.44864200115516462</v>
      </c>
      <c r="L45" s="111">
        <f>IF(RES_hhdet_in_tes!L45=0,"",RES_hhdet_in_tes!L45/RES_hhdet_in_fec!L45)</f>
        <v>0.45834352047472315</v>
      </c>
      <c r="M45" s="111">
        <f>IF(RES_hhdet_in_tes!M45=0,"",RES_hhdet_in_tes!M45/RES_hhdet_in_fec!M45)</f>
        <v>0.4738951540363997</v>
      </c>
      <c r="N45" s="111">
        <f>IF(RES_hhdet_in_tes!N45=0,"",RES_hhdet_in_tes!N45/RES_hhdet_in_fec!N45)</f>
        <v>0.49680057040942627</v>
      </c>
      <c r="O45" s="111">
        <f>IF(RES_hhdet_in_tes!O45=0,"",RES_hhdet_in_tes!O45/RES_hhdet_in_fec!O45)</f>
        <v>0.52791073609333328</v>
      </c>
      <c r="P45" s="111">
        <f>IF(RES_hhdet_in_tes!P45=0,"",RES_hhdet_in_tes!P45/RES_hhdet_in_fec!P45)</f>
        <v>0.56357426083164353</v>
      </c>
      <c r="Q45" s="111">
        <f>IF(RES_hhdet_in_tes!Q45=0,"",RES_hhdet_in_tes!Q45/RES_hhdet_in_fec!Q45)</f>
        <v>0.59308952833006368</v>
      </c>
      <c r="R45" s="111">
        <f>IF(RES_hhdet_in_tes!R45=0,"",RES_hhdet_in_tes!R45/RES_hhdet_in_fec!R45)</f>
        <v>0.60752629195146002</v>
      </c>
      <c r="S45" s="111">
        <f>IF(RES_hhdet_in_tes!S45=0,"",RES_hhdet_in_tes!S45/RES_hhdet_in_fec!S45)</f>
        <v>0.61785561846986892</v>
      </c>
      <c r="T45" s="111" t="str">
        <f>IF(RES_hhdet_in_tes!T45=0,"",RES_hhdet_in_tes!T45/RES_hhdet_in_fec!T45)</f>
        <v/>
      </c>
      <c r="U45" s="111">
        <f>IF(RES_hhdet_in_tes!U45=0,"",RES_hhdet_in_tes!U45/RES_hhdet_in_fec!U45)</f>
        <v>0.63131726499664964</v>
      </c>
      <c r="V45" s="111">
        <f>IF(RES_hhdet_in_tes!V45=0,"",RES_hhdet_in_tes!V45/RES_hhdet_in_fec!V45)</f>
        <v>0.63643134198002027</v>
      </c>
      <c r="W45" s="111">
        <f>IF(RES_hhdet_in_tes!W45=0,"",RES_hhdet_in_tes!W45/RES_hhdet_in_fec!W45)</f>
        <v>0.63973637675368378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 t="str">
        <f>IF(RES_hhdet_in_tes!T46=0,"",RES_hhdet_in_tes!T46/RES_hhdet_in_fec!T46)</f>
        <v/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>
        <f>IF(RES_hhdet_in_tes!D47=0,"",RES_hhdet_in_tes!D47/RES_hhdet_in_fec!D47)</f>
        <v>2.5751884129001965</v>
      </c>
      <c r="E47" s="124">
        <f>IF(RES_hhdet_in_tes!E47=0,"",RES_hhdet_in_tes!E47/RES_hhdet_in_fec!E47)</f>
        <v>2.663349994518557</v>
      </c>
      <c r="F47" s="124">
        <f>IF(RES_hhdet_in_tes!F47=0,"",RES_hhdet_in_tes!F47/RES_hhdet_in_fec!F47)</f>
        <v>2.7516062591433257</v>
      </c>
      <c r="G47" s="124">
        <f>IF(RES_hhdet_in_tes!G47=0,"",RES_hhdet_in_tes!G47/RES_hhdet_in_fec!G47)</f>
        <v>2.8407011766903034</v>
      </c>
      <c r="H47" s="124">
        <f>IF(RES_hhdet_in_tes!H47=0,"",RES_hhdet_in_tes!H47/RES_hhdet_in_fec!H47)</f>
        <v>2.9305388598268043</v>
      </c>
      <c r="I47" s="124">
        <f>IF(RES_hhdet_in_tes!I47=0,"",RES_hhdet_in_tes!I47/RES_hhdet_in_fec!I47)</f>
        <v>3.0212975973409577</v>
      </c>
      <c r="J47" s="124">
        <f>IF(RES_hhdet_in_tes!J47=0,"",RES_hhdet_in_tes!J47/RES_hhdet_in_fec!J47)</f>
        <v>3.1137189899440636</v>
      </c>
      <c r="K47" s="124">
        <f>IF(RES_hhdet_in_tes!K47=0,"",RES_hhdet_in_tes!K47/RES_hhdet_in_fec!K47)</f>
        <v>3.2084265913512411</v>
      </c>
      <c r="L47" s="124">
        <f>IF(RES_hhdet_in_tes!L47=0,"",RES_hhdet_in_tes!L47/RES_hhdet_in_fec!L47)</f>
        <v>3.305574571567254</v>
      </c>
      <c r="M47" s="124">
        <f>IF(RES_hhdet_in_tes!M47=0,"",RES_hhdet_in_tes!M47/RES_hhdet_in_fec!M47)</f>
        <v>3.4216086797961509</v>
      </c>
      <c r="N47" s="124">
        <f>IF(RES_hhdet_in_tes!N47=0,"",RES_hhdet_in_tes!N47/RES_hhdet_in_fec!N47)</f>
        <v>3.5619109526230583</v>
      </c>
      <c r="O47" s="124">
        <f>IF(RES_hhdet_in_tes!O47=0,"",RES_hhdet_in_tes!O47/RES_hhdet_in_fec!O47)</f>
        <v>3.7294568371939172</v>
      </c>
      <c r="P47" s="124">
        <f>IF(RES_hhdet_in_tes!P47=0,"",RES_hhdet_in_tes!P47/RES_hhdet_in_fec!P47)</f>
        <v>3.911156741230168</v>
      </c>
      <c r="Q47" s="124">
        <f>IF(RES_hhdet_in_tes!Q47=0,"",RES_hhdet_in_tes!Q47/RES_hhdet_in_fec!Q47)</f>
        <v>4.0673066563663953</v>
      </c>
      <c r="R47" s="124">
        <f>IF(RES_hhdet_in_tes!R47=0,"",RES_hhdet_in_tes!R47/RES_hhdet_in_fec!R47)</f>
        <v>4.165268588629405</v>
      </c>
      <c r="S47" s="124">
        <f>IF(RES_hhdet_in_tes!S47=0,"",RES_hhdet_in_tes!S47/RES_hhdet_in_fec!S47)</f>
        <v>4.243241476838377</v>
      </c>
      <c r="T47" s="124" t="str">
        <f>IF(RES_hhdet_in_tes!T47=0,"",RES_hhdet_in_tes!T47/RES_hhdet_in_fec!T47)</f>
        <v/>
      </c>
      <c r="U47" s="124">
        <f>IF(RES_hhdet_in_tes!U47=0,"",RES_hhdet_in_tes!U47/RES_hhdet_in_fec!U47)</f>
        <v>4.367700887546305</v>
      </c>
      <c r="V47" s="124">
        <f>IF(RES_hhdet_in_tes!V47=0,"",RES_hhdet_in_tes!V47/RES_hhdet_in_fec!V47)</f>
        <v>4.4281740168740136</v>
      </c>
      <c r="W47" s="124">
        <f>IF(RES_hhdet_in_tes!W47=0,"",RES_hhdet_in_tes!W47/RES_hhdet_in_fec!W47)</f>
        <v>4.4873780552086071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>
        <f>IF(RES_hhdet_in_tes!D48=0,"",RES_hhdet_in_tes!D48/RES_hhdet_in_fec!D48)</f>
        <v>2.5751884129001965</v>
      </c>
      <c r="E48" s="111">
        <f>IF(RES_hhdet_in_tes!E48=0,"",RES_hhdet_in_tes!E48/RES_hhdet_in_fec!E48)</f>
        <v>2.663349994518557</v>
      </c>
      <c r="F48" s="111">
        <f>IF(RES_hhdet_in_tes!F48=0,"",RES_hhdet_in_tes!F48/RES_hhdet_in_fec!F48)</f>
        <v>2.7516062591433257</v>
      </c>
      <c r="G48" s="111">
        <f>IF(RES_hhdet_in_tes!G48=0,"",RES_hhdet_in_tes!G48/RES_hhdet_in_fec!G48)</f>
        <v>2.8407011766903034</v>
      </c>
      <c r="H48" s="111">
        <f>IF(RES_hhdet_in_tes!H48=0,"",RES_hhdet_in_tes!H48/RES_hhdet_in_fec!H48)</f>
        <v>2.9305388598268043</v>
      </c>
      <c r="I48" s="111">
        <f>IF(RES_hhdet_in_tes!I48=0,"",RES_hhdet_in_tes!I48/RES_hhdet_in_fec!I48)</f>
        <v>3.0212975973409577</v>
      </c>
      <c r="J48" s="111">
        <f>IF(RES_hhdet_in_tes!J48=0,"",RES_hhdet_in_tes!J48/RES_hhdet_in_fec!J48)</f>
        <v>3.1137189899440636</v>
      </c>
      <c r="K48" s="111">
        <f>IF(RES_hhdet_in_tes!K48=0,"",RES_hhdet_in_tes!K48/RES_hhdet_in_fec!K48)</f>
        <v>3.2084265913512411</v>
      </c>
      <c r="L48" s="111">
        <f>IF(RES_hhdet_in_tes!L48=0,"",RES_hhdet_in_tes!L48/RES_hhdet_in_fec!L48)</f>
        <v>3.305574571567254</v>
      </c>
      <c r="M48" s="111">
        <f>IF(RES_hhdet_in_tes!M48=0,"",RES_hhdet_in_tes!M48/RES_hhdet_in_fec!M48)</f>
        <v>3.4216086797961509</v>
      </c>
      <c r="N48" s="111">
        <f>IF(RES_hhdet_in_tes!N48=0,"",RES_hhdet_in_tes!N48/RES_hhdet_in_fec!N48)</f>
        <v>3.5619109526230583</v>
      </c>
      <c r="O48" s="111">
        <f>IF(RES_hhdet_in_tes!O48=0,"",RES_hhdet_in_tes!O48/RES_hhdet_in_fec!O48)</f>
        <v>3.7294568371939172</v>
      </c>
      <c r="P48" s="111">
        <f>IF(RES_hhdet_in_tes!P48=0,"",RES_hhdet_in_tes!P48/RES_hhdet_in_fec!P48)</f>
        <v>3.911156741230168</v>
      </c>
      <c r="Q48" s="111">
        <f>IF(RES_hhdet_in_tes!Q48=0,"",RES_hhdet_in_tes!Q48/RES_hhdet_in_fec!Q48)</f>
        <v>4.0673066563663953</v>
      </c>
      <c r="R48" s="111">
        <f>IF(RES_hhdet_in_tes!R48=0,"",RES_hhdet_in_tes!R48/RES_hhdet_in_fec!R48)</f>
        <v>4.165268588629405</v>
      </c>
      <c r="S48" s="111">
        <f>IF(RES_hhdet_in_tes!S48=0,"",RES_hhdet_in_tes!S48/RES_hhdet_in_fec!S48)</f>
        <v>4.243241476838377</v>
      </c>
      <c r="T48" s="111" t="str">
        <f>IF(RES_hhdet_in_tes!T48=0,"",RES_hhdet_in_tes!T48/RES_hhdet_in_fec!T48)</f>
        <v/>
      </c>
      <c r="U48" s="111">
        <f>IF(RES_hhdet_in_tes!U48=0,"",RES_hhdet_in_tes!U48/RES_hhdet_in_fec!U48)</f>
        <v>4.367700887546305</v>
      </c>
      <c r="V48" s="111">
        <f>IF(RES_hhdet_in_tes!V48=0,"",RES_hhdet_in_tes!V48/RES_hhdet_in_fec!V48)</f>
        <v>4.4281740168740136</v>
      </c>
      <c r="W48" s="111">
        <f>IF(RES_hhdet_in_tes!W48=0,"",RES_hhdet_in_tes!W48/RES_hhdet_in_fec!W48)</f>
        <v>4.4873780552086071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0.87051344327395541</v>
      </c>
      <c r="D49" s="124">
        <f>IF(RES_hhdet_in_tes!D49=0,"",RES_hhdet_in_tes!D49/RES_hhdet_in_fec!D49)</f>
        <v>0.82684106390136014</v>
      </c>
      <c r="E49" s="124">
        <f>IF(RES_hhdet_in_tes!E49=0,"",RES_hhdet_in_tes!E49/RES_hhdet_in_fec!E49)</f>
        <v>0.79313119619470451</v>
      </c>
      <c r="F49" s="124">
        <f>IF(RES_hhdet_in_tes!F49=0,"",RES_hhdet_in_tes!F49/RES_hhdet_in_fec!F49)</f>
        <v>0.80092615943874668</v>
      </c>
      <c r="G49" s="124">
        <f>IF(RES_hhdet_in_tes!G49=0,"",RES_hhdet_in_tes!G49/RES_hhdet_in_fec!G49)</f>
        <v>0.77053946342521495</v>
      </c>
      <c r="H49" s="124">
        <f>IF(RES_hhdet_in_tes!H49=0,"",RES_hhdet_in_tes!H49/RES_hhdet_in_fec!H49)</f>
        <v>0.7819830702983922</v>
      </c>
      <c r="I49" s="124">
        <f>IF(RES_hhdet_in_tes!I49=0,"",RES_hhdet_in_tes!I49/RES_hhdet_in_fec!I49)</f>
        <v>0.8175986529005872</v>
      </c>
      <c r="J49" s="124">
        <f>IF(RES_hhdet_in_tes!J49=0,"",RES_hhdet_in_tes!J49/RES_hhdet_in_fec!J49)</f>
        <v>0.81602570045249234</v>
      </c>
      <c r="K49" s="124">
        <f>IF(RES_hhdet_in_tes!K49=0,"",RES_hhdet_in_tes!K49/RES_hhdet_in_fec!K49)</f>
        <v>0.82075988565824032</v>
      </c>
      <c r="L49" s="124">
        <f>IF(RES_hhdet_in_tes!L49=0,"",RES_hhdet_in_tes!L49/RES_hhdet_in_fec!L49)</f>
        <v>0.83808728240909136</v>
      </c>
      <c r="M49" s="124">
        <f>IF(RES_hhdet_in_tes!M49=0,"",RES_hhdet_in_tes!M49/RES_hhdet_in_fec!M49)</f>
        <v>0.83574148723261033</v>
      </c>
      <c r="N49" s="124">
        <f>IF(RES_hhdet_in_tes!N49=0,"",RES_hhdet_in_tes!N49/RES_hhdet_in_fec!N49)</f>
        <v>0.87076439626820223</v>
      </c>
      <c r="O49" s="124">
        <f>IF(RES_hhdet_in_tes!O49=0,"",RES_hhdet_in_tes!O49/RES_hhdet_in_fec!O49)</f>
        <v>0.89713971846479179</v>
      </c>
      <c r="P49" s="124">
        <f>IF(RES_hhdet_in_tes!P49=0,"",RES_hhdet_in_tes!P49/RES_hhdet_in_fec!P49)</f>
        <v>0.93358185852906195</v>
      </c>
      <c r="Q49" s="124">
        <f>IF(RES_hhdet_in_tes!Q49=0,"",RES_hhdet_in_tes!Q49/RES_hhdet_in_fec!Q49)</f>
        <v>0.95448883307873089</v>
      </c>
      <c r="R49" s="124">
        <f>IF(RES_hhdet_in_tes!R49=0,"",RES_hhdet_in_tes!R49/RES_hhdet_in_fec!R49)</f>
        <v>0.94622419857186646</v>
      </c>
      <c r="S49" s="124">
        <f>IF(RES_hhdet_in_tes!S49=0,"",RES_hhdet_in_tes!S49/RES_hhdet_in_fec!S49)</f>
        <v>0.91918130080180716</v>
      </c>
      <c r="T49" s="124" t="str">
        <f>IF(RES_hhdet_in_tes!T49=0,"",RES_hhdet_in_tes!T49/RES_hhdet_in_fec!T49)</f>
        <v/>
      </c>
      <c r="U49" s="124">
        <f>IF(RES_hhdet_in_tes!U49=0,"",RES_hhdet_in_tes!U49/RES_hhdet_in_fec!U49)</f>
        <v>0.89523920232537602</v>
      </c>
      <c r="V49" s="124">
        <f>IF(RES_hhdet_in_tes!V49=0,"",RES_hhdet_in_tes!V49/RES_hhdet_in_fec!V49)</f>
        <v>0.9234286526597999</v>
      </c>
      <c r="W49" s="124">
        <f>IF(RES_hhdet_in_tes!W49=0,"",RES_hhdet_in_tes!W49/RES_hhdet_in_fec!W49)</f>
        <v>0.92041521589134823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0.42630083888877368</v>
      </c>
      <c r="D50" s="111">
        <f>IF(RES_hhdet_in_tes!D50=0,"",RES_hhdet_in_tes!D50/RES_hhdet_in_fec!D50)</f>
        <v>0.4278022122843983</v>
      </c>
      <c r="E50" s="111">
        <f>IF(RES_hhdet_in_tes!E50=0,"",RES_hhdet_in_tes!E50/RES_hhdet_in_fec!E50)</f>
        <v>0.42955212893190931</v>
      </c>
      <c r="F50" s="111">
        <f>IF(RES_hhdet_in_tes!F50=0,"",RES_hhdet_in_tes!F50/RES_hhdet_in_fec!F50)</f>
        <v>0.43133593784104113</v>
      </c>
      <c r="G50" s="111">
        <f>IF(RES_hhdet_in_tes!G50=0,"",RES_hhdet_in_tes!G50/RES_hhdet_in_fec!G50)</f>
        <v>0.43334864046608373</v>
      </c>
      <c r="H50" s="111">
        <f>IF(RES_hhdet_in_tes!H50=0,"",RES_hhdet_in_tes!H50/RES_hhdet_in_fec!H50)</f>
        <v>0.43556637111153967</v>
      </c>
      <c r="I50" s="111">
        <f>IF(RES_hhdet_in_tes!I50=0,"",RES_hhdet_in_tes!I50/RES_hhdet_in_fec!I50)</f>
        <v>0.43803717814144372</v>
      </c>
      <c r="J50" s="111">
        <f>IF(RES_hhdet_in_tes!J50=0,"",RES_hhdet_in_tes!J50/RES_hhdet_in_fec!J50)</f>
        <v>0.44095789874370112</v>
      </c>
      <c r="K50" s="111">
        <f>IF(RES_hhdet_in_tes!K50=0,"",RES_hhdet_in_tes!K50/RES_hhdet_in_fec!K50)</f>
        <v>0.44449589630236896</v>
      </c>
      <c r="L50" s="111">
        <f>IF(RES_hhdet_in_tes!L50=0,"",RES_hhdet_in_tes!L50/RES_hhdet_in_fec!L50)</f>
        <v>0.44869594738423385</v>
      </c>
      <c r="M50" s="111">
        <f>IF(RES_hhdet_in_tes!M50=0,"",RES_hhdet_in_tes!M50/RES_hhdet_in_fec!M50)</f>
        <v>0.4575296388838731</v>
      </c>
      <c r="N50" s="111">
        <f>IF(RES_hhdet_in_tes!N50=0,"",RES_hhdet_in_tes!N50/RES_hhdet_in_fec!N50)</f>
        <v>0.47225754975166917</v>
      </c>
      <c r="O50" s="111">
        <f>IF(RES_hhdet_in_tes!O50=0,"",RES_hhdet_in_tes!O50/RES_hhdet_in_fec!O50)</f>
        <v>0.49393197769866609</v>
      </c>
      <c r="P50" s="111" t="str">
        <f>IF(RES_hhdet_in_tes!P50=0,"",RES_hhdet_in_tes!P50/RES_hhdet_in_fec!P50)</f>
        <v/>
      </c>
      <c r="Q50" s="111">
        <f>IF(RES_hhdet_in_tes!Q50=0,"",RES_hhdet_in_tes!Q50/RES_hhdet_in_fec!Q50)</f>
        <v>0.54431967387595581</v>
      </c>
      <c r="R50" s="111">
        <f>IF(RES_hhdet_in_tes!R50=0,"",RES_hhdet_in_tes!R50/RES_hhdet_in_fec!R50)</f>
        <v>0.56050215066685527</v>
      </c>
      <c r="S50" s="111">
        <f>IF(RES_hhdet_in_tes!S50=0,"",RES_hhdet_in_tes!S50/RES_hhdet_in_fec!S50)</f>
        <v>0.57609617375628519</v>
      </c>
      <c r="T50" s="111" t="str">
        <f>IF(RES_hhdet_in_tes!T50=0,"",RES_hhdet_in_tes!T50/RES_hhdet_in_fec!T50)</f>
        <v/>
      </c>
      <c r="U50" s="111">
        <f>IF(RES_hhdet_in_tes!U50=0,"",RES_hhdet_in_tes!U50/RES_hhdet_in_fec!U50)</f>
        <v>0.60198813662173267</v>
      </c>
      <c r="V50" s="111">
        <f>IF(RES_hhdet_in_tes!V50=0,"",RES_hhdet_in_tes!V50/RES_hhdet_in_fec!V50)</f>
        <v>0.61052071529330176</v>
      </c>
      <c r="W50" s="111">
        <f>IF(RES_hhdet_in_tes!W50=0,"",RES_hhdet_in_tes!W50/RES_hhdet_in_fec!W50)</f>
        <v>0.61453433897026222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0.8532620476075875</v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>
        <f>IF(RES_hhdet_in_tes!I51=0,"",RES_hhdet_in_tes!I51/RES_hhdet_in_fec!I51)</f>
        <v>0.78628112722118482</v>
      </c>
      <c r="J51" s="111">
        <f>IF(RES_hhdet_in_tes!J51=0,"",RES_hhdet_in_tes!J51/RES_hhdet_in_fec!J51)</f>
        <v>0.79503506037893246</v>
      </c>
      <c r="K51" s="111">
        <f>IF(RES_hhdet_in_tes!K51=0,"",RES_hhdet_in_tes!K51/RES_hhdet_in_fec!K51)</f>
        <v>0.79714092370487488</v>
      </c>
      <c r="L51" s="111">
        <f>IF(RES_hhdet_in_tes!L51=0,"",RES_hhdet_in_tes!L51/RES_hhdet_in_fec!L51)</f>
        <v>0.81853841988528264</v>
      </c>
      <c r="M51" s="111">
        <f>IF(RES_hhdet_in_tes!M51=0,"",RES_hhdet_in_tes!M51/RES_hhdet_in_fec!M51)</f>
        <v>0.82711908195983697</v>
      </c>
      <c r="N51" s="111">
        <f>IF(RES_hhdet_in_tes!N51=0,"",RES_hhdet_in_tes!N51/RES_hhdet_in_fec!N51)</f>
        <v>0.878615472166006</v>
      </c>
      <c r="O51" s="111">
        <f>IF(RES_hhdet_in_tes!O51=0,"",RES_hhdet_in_tes!O51/RES_hhdet_in_fec!O51)</f>
        <v>0.91723215850032991</v>
      </c>
      <c r="P51" s="111">
        <f>IF(RES_hhdet_in_tes!P51=0,"",RES_hhdet_in_tes!P51/RES_hhdet_in_fec!P51)</f>
        <v>0.99124284816965591</v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>
        <f>IF(RES_hhdet_in_tes!U51=0,"",RES_hhdet_in_tes!U51/RES_hhdet_in_fec!U51)</f>
        <v>0.92616565290500652</v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0.42630083888877363</v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>
        <f>IF(RES_hhdet_in_tes!I52=0,"",RES_hhdet_in_tes!I52/RES_hhdet_in_fec!I52)</f>
        <v>0.43803717814144377</v>
      </c>
      <c r="J52" s="112">
        <f>IF(RES_hhdet_in_tes!J52=0,"",RES_hhdet_in_tes!J52/RES_hhdet_in_fec!J52)</f>
        <v>0.44095789874370112</v>
      </c>
      <c r="K52" s="112">
        <f>IF(RES_hhdet_in_tes!K52=0,"",RES_hhdet_in_tes!K52/RES_hhdet_in_fec!K52)</f>
        <v>0.44449589630236896</v>
      </c>
      <c r="L52" s="112">
        <f>IF(RES_hhdet_in_tes!L52=0,"",RES_hhdet_in_tes!L52/RES_hhdet_in_fec!L52)</f>
        <v>0.44869594738423385</v>
      </c>
      <c r="M52" s="112">
        <f>IF(RES_hhdet_in_tes!M52=0,"",RES_hhdet_in_tes!M52/RES_hhdet_in_fec!M52)</f>
        <v>0.4575296388838731</v>
      </c>
      <c r="N52" s="112">
        <f>IF(RES_hhdet_in_tes!N52=0,"",RES_hhdet_in_tes!N52/RES_hhdet_in_fec!N52)</f>
        <v>0.47225754975166917</v>
      </c>
      <c r="O52" s="112">
        <f>IF(RES_hhdet_in_tes!O52=0,"",RES_hhdet_in_tes!O52/RES_hhdet_in_fec!O52)</f>
        <v>0.49393197769866609</v>
      </c>
      <c r="P52" s="112">
        <f>IF(RES_hhdet_in_tes!P52=0,"",RES_hhdet_in_tes!P52/RES_hhdet_in_fec!P52)</f>
        <v>0.52034128845320327</v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>
        <f>IF(RES_hhdet_in_tes!U52=0,"",RES_hhdet_in_tes!U52/RES_hhdet_in_fec!U52)</f>
        <v>0.60198813662173267</v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>
        <f>IF(RES_hhdet_in_tes!U53=0,"",RES_hhdet_in_tes!U53/RES_hhdet_in_fec!U53)</f>
        <v>1</v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0.48223649651622047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>
        <f>IF(RES_hhdet_in_tes!H54=0,"",RES_hhdet_in_tes!H54/RES_hhdet_in_fec!H54)</f>
        <v>0.4923442043870348</v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0.50036408923488873</v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>
        <f>IF(RES_hhdet_in_tes!O54=0,"",RES_hhdet_in_tes!O54/RES_hhdet_in_fec!O54)</f>
        <v>0.53500368606562387</v>
      </c>
      <c r="P54" s="112">
        <f>IF(RES_hhdet_in_tes!P54=0,"",RES_hhdet_in_tes!P54/RES_hhdet_in_fec!P54)</f>
        <v>0.55464280967092217</v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>
        <f>IF(RES_hhdet_in_tes!U54=0,"",RES_hhdet_in_tes!U54/RES_hhdet_in_fec!U54)</f>
        <v>0.62711257916755314</v>
      </c>
      <c r="V54" s="112">
        <f>IF(RES_hhdet_in_tes!V54=0,"",RES_hhdet_in_tes!V54/RES_hhdet_in_fec!V54)</f>
        <v>0.63817645566807513</v>
      </c>
      <c r="W54" s="112">
        <f>IF(RES_hhdet_in_tes!W54=0,"",RES_hhdet_in_tes!W54/RES_hhdet_in_fec!W54)</f>
        <v>0.64688586537987403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0.87876269206604873</v>
      </c>
      <c r="D55" s="113">
        <f>IF(RES_hhdet_in_tes!D55=0,"",RES_hhdet_in_tes!D55/RES_hhdet_in_fec!D55)</f>
        <v>0.83032465714455306</v>
      </c>
      <c r="E55" s="113">
        <f>IF(RES_hhdet_in_tes!E55=0,"",RES_hhdet_in_tes!E55/RES_hhdet_in_fec!E55)</f>
        <v>0.79592451474705339</v>
      </c>
      <c r="F55" s="113">
        <f>IF(RES_hhdet_in_tes!F55=0,"",RES_hhdet_in_tes!F55/RES_hhdet_in_fec!F55)</f>
        <v>0.80428428169174981</v>
      </c>
      <c r="G55" s="113">
        <f>IF(RES_hhdet_in_tes!G55=0,"",RES_hhdet_in_tes!G55/RES_hhdet_in_fec!G55)</f>
        <v>0.77393010584071098</v>
      </c>
      <c r="H55" s="113">
        <f>IF(RES_hhdet_in_tes!H55=0,"",RES_hhdet_in_tes!H55/RES_hhdet_in_fec!H55)</f>
        <v>0.79207495889312407</v>
      </c>
      <c r="I55" s="113">
        <f>IF(RES_hhdet_in_tes!I55=0,"",RES_hhdet_in_tes!I55/RES_hhdet_in_fec!I55)</f>
        <v>0.82260897419025558</v>
      </c>
      <c r="J55" s="113">
        <f>IF(RES_hhdet_in_tes!J55=0,"",RES_hhdet_in_tes!J55/RES_hhdet_in_fec!J55)</f>
        <v>0.829663277378756</v>
      </c>
      <c r="K55" s="113">
        <f>IF(RES_hhdet_in_tes!K55=0,"",RES_hhdet_in_tes!K55/RES_hhdet_in_fec!K55)</f>
        <v>0.83115111167124989</v>
      </c>
      <c r="L55" s="113">
        <f>IF(RES_hhdet_in_tes!L55=0,"",RES_hhdet_in_tes!L55/RES_hhdet_in_fec!L55)</f>
        <v>0.84858437085389049</v>
      </c>
      <c r="M55" s="113">
        <f>IF(RES_hhdet_in_tes!M55=0,"",RES_hhdet_in_tes!M55/RES_hhdet_in_fec!M55)</f>
        <v>0.84965873522278346</v>
      </c>
      <c r="N55" s="113">
        <f>IF(RES_hhdet_in_tes!N55=0,"",RES_hhdet_in_tes!N55/RES_hhdet_in_fec!N55)</f>
        <v>0.89018887921102818</v>
      </c>
      <c r="O55" s="113">
        <f>IF(RES_hhdet_in_tes!O55=0,"",RES_hhdet_in_tes!O55/RES_hhdet_in_fec!O55)</f>
        <v>0.97168853489071105</v>
      </c>
      <c r="P55" s="113">
        <f>IF(RES_hhdet_in_tes!P55=0,"",RES_hhdet_in_tes!P55/RES_hhdet_in_fec!P55)</f>
        <v>0.98959235398349321</v>
      </c>
      <c r="Q55" s="113">
        <f>IF(RES_hhdet_in_tes!Q55=0,"",RES_hhdet_in_tes!Q55/RES_hhdet_in_fec!Q55)</f>
        <v>0.96976804133492234</v>
      </c>
      <c r="R55" s="113">
        <f>IF(RES_hhdet_in_tes!R55=0,"",RES_hhdet_in_tes!R55/RES_hhdet_in_fec!R55)</f>
        <v>0.95808257001199426</v>
      </c>
      <c r="S55" s="113">
        <f>IF(RES_hhdet_in_tes!S55=0,"",RES_hhdet_in_tes!S55/RES_hhdet_in_fec!S55)</f>
        <v>0.93532680732171514</v>
      </c>
      <c r="T55" s="113" t="str">
        <f>IF(RES_hhdet_in_tes!T55=0,"",RES_hhdet_in_tes!T55/RES_hhdet_in_fec!T55)</f>
        <v/>
      </c>
      <c r="U55" s="113">
        <f>IF(RES_hhdet_in_tes!U55=0,"",RES_hhdet_in_tes!U55/RES_hhdet_in_fec!U55)</f>
        <v>0.96151648357135</v>
      </c>
      <c r="V55" s="113">
        <f>IF(RES_hhdet_in_tes!V55=0,"",RES_hhdet_in_tes!V55/RES_hhdet_in_fec!V55)</f>
        <v>0.95402234490368687</v>
      </c>
      <c r="W55" s="113">
        <f>IF(RES_hhdet_in_tes!W55=0,"",RES_hhdet_in_tes!W55/RES_hhdet_in_fec!W55)</f>
        <v>0.95339152135033789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0.48223649651622053</v>
      </c>
      <c r="D56" s="111">
        <f>IF(RES_hhdet_in_tes!D56=0,"",RES_hhdet_in_tes!D56/RES_hhdet_in_fec!D56)</f>
        <v>0.48405895574281776</v>
      </c>
      <c r="E56" s="111">
        <f>IF(RES_hhdet_in_tes!E56=0,"",RES_hhdet_in_tes!E56/RES_hhdet_in_fec!E56)</f>
        <v>0.48602158785759203</v>
      </c>
      <c r="F56" s="111">
        <f>IF(RES_hhdet_in_tes!F56=0,"",RES_hhdet_in_tes!F56/RES_hhdet_in_fec!F56)</f>
        <v>0.48800307284654237</v>
      </c>
      <c r="G56" s="111">
        <f>IF(RES_hhdet_in_tes!G56=0,"",RES_hhdet_in_tes!G56/RES_hhdet_in_fec!G56)</f>
        <v>0.49011477240599055</v>
      </c>
      <c r="H56" s="111">
        <f>IF(RES_hhdet_in_tes!H56=0,"",RES_hhdet_in_tes!H56/RES_hhdet_in_fec!H56)</f>
        <v>0.49234420438703475</v>
      </c>
      <c r="I56" s="111">
        <f>IF(RES_hhdet_in_tes!I56=0,"",RES_hhdet_in_tes!I56/RES_hhdet_in_fec!I56)</f>
        <v>0.49472037227031845</v>
      </c>
      <c r="J56" s="111">
        <f>IF(RES_hhdet_in_tes!J56=0,"",RES_hhdet_in_tes!J56/RES_hhdet_in_fec!J56)</f>
        <v>0.49735937235988331</v>
      </c>
      <c r="K56" s="111">
        <f>IF(RES_hhdet_in_tes!K56=0,"",RES_hhdet_in_tes!K56/RES_hhdet_in_fec!K56)</f>
        <v>0.50036408923488873</v>
      </c>
      <c r="L56" s="111">
        <f>IF(RES_hhdet_in_tes!L56=0,"",RES_hhdet_in_tes!L56/RES_hhdet_in_fec!L56)</f>
        <v>0.50377053118647019</v>
      </c>
      <c r="M56" s="111">
        <f>IF(RES_hhdet_in_tes!M56=0,"",RES_hhdet_in_tes!M56/RES_hhdet_in_fec!M56)</f>
        <v>0.50993906202327333</v>
      </c>
      <c r="N56" s="111">
        <f>IF(RES_hhdet_in_tes!N56=0,"",RES_hhdet_in_tes!N56/RES_hhdet_in_fec!N56)</f>
        <v>0.51990679014020591</v>
      </c>
      <c r="O56" s="111">
        <f>IF(RES_hhdet_in_tes!O56=0,"",RES_hhdet_in_tes!O56/RES_hhdet_in_fec!O56)</f>
        <v>0.53500368606562387</v>
      </c>
      <c r="P56" s="111">
        <f>IF(RES_hhdet_in_tes!P56=0,"",RES_hhdet_in_tes!P56/RES_hhdet_in_fec!P56)</f>
        <v>0.55464280967092217</v>
      </c>
      <c r="Q56" s="111">
        <f>IF(RES_hhdet_in_tes!Q56=0,"",RES_hhdet_in_tes!Q56/RES_hhdet_in_fec!Q56)</f>
        <v>0.57391351317059569</v>
      </c>
      <c r="R56" s="111">
        <f>IF(RES_hhdet_in_tes!R56=0,"",RES_hhdet_in_tes!R56/RES_hhdet_in_fec!R56)</f>
        <v>0.58772782636276932</v>
      </c>
      <c r="S56" s="111">
        <f>IF(RES_hhdet_in_tes!S56=0,"",RES_hhdet_in_tes!S56/RES_hhdet_in_fec!S56)</f>
        <v>0.60140595140569597</v>
      </c>
      <c r="T56" s="111" t="str">
        <f>IF(RES_hhdet_in_tes!T56=0,"",RES_hhdet_in_tes!T56/RES_hhdet_in_fec!T56)</f>
        <v/>
      </c>
      <c r="U56" s="111">
        <f>IF(RES_hhdet_in_tes!U56=0,"",RES_hhdet_in_tes!U56/RES_hhdet_in_fec!U56)</f>
        <v>0.62711257916755314</v>
      </c>
      <c r="V56" s="111">
        <f>IF(RES_hhdet_in_tes!V56=0,"",RES_hhdet_in_tes!V56/RES_hhdet_in_fec!V56)</f>
        <v>0.63817645566807513</v>
      </c>
      <c r="W56" s="111">
        <f>IF(RES_hhdet_in_tes!W56=0,"",RES_hhdet_in_tes!W56/RES_hhdet_in_fec!W56)</f>
        <v>0.64688586537987403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 t="str">
        <f>IF(RES_hhdet_in_tes!T57=0,"",RES_hhdet_in_tes!T57/RES_hhdet_in_fec!T57)</f>
        <v/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0.62089161016551508</v>
      </c>
      <c r="D58" s="124">
        <f>IF(RES_hhdet_in_tes!D58=0,"",RES_hhdet_in_tes!D58/RES_hhdet_in_fec!D58)</f>
        <v>0.61685092681212794</v>
      </c>
      <c r="E58" s="124">
        <f>IF(RES_hhdet_in_tes!E58=0,"",RES_hhdet_in_tes!E58/RES_hhdet_in_fec!E58)</f>
        <v>0.60934418101040033</v>
      </c>
      <c r="F58" s="124">
        <f>IF(RES_hhdet_in_tes!F58=0,"",RES_hhdet_in_tes!F58/RES_hhdet_in_fec!F58)</f>
        <v>0.6158928343306761</v>
      </c>
      <c r="G58" s="124">
        <f>IF(RES_hhdet_in_tes!G58=0,"",RES_hhdet_in_tes!G58/RES_hhdet_in_fec!G58)</f>
        <v>0.61214711203102978</v>
      </c>
      <c r="H58" s="124">
        <f>IF(RES_hhdet_in_tes!H58=0,"",RES_hhdet_in_tes!H58/RES_hhdet_in_fec!H58)</f>
        <v>0.60720458112649034</v>
      </c>
      <c r="I58" s="124">
        <f>IF(RES_hhdet_in_tes!I58=0,"",RES_hhdet_in_tes!I58/RES_hhdet_in_fec!I58)</f>
        <v>0.60499542101679249</v>
      </c>
      <c r="J58" s="124">
        <f>IF(RES_hhdet_in_tes!J58=0,"",RES_hhdet_in_tes!J58/RES_hhdet_in_fec!J58)</f>
        <v>0.60814367801512037</v>
      </c>
      <c r="K58" s="124">
        <f>IF(RES_hhdet_in_tes!K58=0,"",RES_hhdet_in_tes!K58/RES_hhdet_in_fec!K58)</f>
        <v>0.62873839049766356</v>
      </c>
      <c r="L58" s="124">
        <f>IF(RES_hhdet_in_tes!L58=0,"",RES_hhdet_in_tes!L58/RES_hhdet_in_fec!L58)</f>
        <v>0.62088546724340554</v>
      </c>
      <c r="M58" s="124">
        <f>IF(RES_hhdet_in_tes!M58=0,"",RES_hhdet_in_tes!M58/RES_hhdet_in_fec!M58)</f>
        <v>0.62150506884041246</v>
      </c>
      <c r="N58" s="124">
        <f>IF(RES_hhdet_in_tes!N58=0,"",RES_hhdet_in_tes!N58/RES_hhdet_in_fec!N58)</f>
        <v>0.60704390371335115</v>
      </c>
      <c r="O58" s="124">
        <f>IF(RES_hhdet_in_tes!O58=0,"",RES_hhdet_in_tes!O58/RES_hhdet_in_fec!O58)</f>
        <v>0.63665777990533956</v>
      </c>
      <c r="P58" s="124">
        <f>IF(RES_hhdet_in_tes!P58=0,"",RES_hhdet_in_tes!P58/RES_hhdet_in_fec!P58)</f>
        <v>0.66542870045933467</v>
      </c>
      <c r="Q58" s="124">
        <f>IF(RES_hhdet_in_tes!Q58=0,"",RES_hhdet_in_tes!Q58/RES_hhdet_in_fec!Q58)</f>
        <v>0.64301629353713197</v>
      </c>
      <c r="R58" s="124">
        <f>IF(RES_hhdet_in_tes!R58=0,"",RES_hhdet_in_tes!R58/RES_hhdet_in_fec!R58)</f>
        <v>0.6454093640906452</v>
      </c>
      <c r="S58" s="124">
        <f>IF(RES_hhdet_in_tes!S58=0,"",RES_hhdet_in_tes!S58/RES_hhdet_in_fec!S58)</f>
        <v>0.66113964627041577</v>
      </c>
      <c r="T58" s="124" t="str">
        <f>IF(RES_hhdet_in_tes!T58=0,"",RES_hhdet_in_tes!T58/RES_hhdet_in_fec!T58)</f>
        <v/>
      </c>
      <c r="U58" s="124">
        <f>IF(RES_hhdet_in_tes!U58=0,"",RES_hhdet_in_tes!U58/RES_hhdet_in_fec!U58)</f>
        <v>0.66882227035599606</v>
      </c>
      <c r="V58" s="124">
        <f>IF(RES_hhdet_in_tes!V58=0,"",RES_hhdet_in_tes!V58/RES_hhdet_in_fec!V58)</f>
        <v>0.71077001176015819</v>
      </c>
      <c r="W58" s="124">
        <f>IF(RES_hhdet_in_tes!W58=0,"",RES_hhdet_in_tes!W58/RES_hhdet_in_fec!W58)</f>
        <v>0.73252577364503102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0.55396230537962354</v>
      </c>
      <c r="D59" s="111">
        <f>IF(RES_hhdet_in_tes!D59=0,"",RES_hhdet_in_tes!D59/RES_hhdet_in_fec!D59)</f>
        <v>0.55493964622896796</v>
      </c>
      <c r="E59" s="111">
        <f>IF(RES_hhdet_in_tes!E59=0,"",RES_hhdet_in_tes!E59/RES_hhdet_in_fec!E59)</f>
        <v>0.55590320359384393</v>
      </c>
      <c r="F59" s="111">
        <f>IF(RES_hhdet_in_tes!F59=0,"",RES_hhdet_in_tes!F59/RES_hhdet_in_fec!F59)</f>
        <v>0.556864881392656</v>
      </c>
      <c r="G59" s="111">
        <f>IF(RES_hhdet_in_tes!G59=0,"",RES_hhdet_in_tes!G59/RES_hhdet_in_fec!G59)</f>
        <v>0.55781386541300415</v>
      </c>
      <c r="H59" s="111">
        <f>IF(RES_hhdet_in_tes!H59=0,"",RES_hhdet_in_tes!H59/RES_hhdet_in_fec!H59)</f>
        <v>0.558751479176814</v>
      </c>
      <c r="I59" s="111">
        <f>IF(RES_hhdet_in_tes!I59=0,"",RES_hhdet_in_tes!I59/RES_hhdet_in_fec!I59)</f>
        <v>0.55967505806183393</v>
      </c>
      <c r="J59" s="111">
        <f>IF(RES_hhdet_in_tes!J59=0,"",RES_hhdet_in_tes!J59/RES_hhdet_in_fec!J59)</f>
        <v>0.56057368605122726</v>
      </c>
      <c r="K59" s="111">
        <f>IF(RES_hhdet_in_tes!K59=0,"",RES_hhdet_in_tes!K59/RES_hhdet_in_fec!K59)</f>
        <v>0.56143808165942888</v>
      </c>
      <c r="L59" s="111">
        <f>IF(RES_hhdet_in_tes!L59=0,"",RES_hhdet_in_tes!L59/RES_hhdet_in_fec!L59)</f>
        <v>0.56226576170852782</v>
      </c>
      <c r="M59" s="111">
        <f>IF(RES_hhdet_in_tes!M59=0,"",RES_hhdet_in_tes!M59/RES_hhdet_in_fec!M59)</f>
        <v>0.56271116315758496</v>
      </c>
      <c r="N59" s="111">
        <f>IF(RES_hhdet_in_tes!N59=0,"",RES_hhdet_in_tes!N59/RES_hhdet_in_fec!N59)</f>
        <v>0.56271116315758496</v>
      </c>
      <c r="O59" s="111">
        <f>IF(RES_hhdet_in_tes!O59=0,"",RES_hhdet_in_tes!O59/RES_hhdet_in_fec!O59)</f>
        <v>0.56271116315758496</v>
      </c>
      <c r="P59" s="111">
        <f>IF(RES_hhdet_in_tes!P59=0,"",RES_hhdet_in_tes!P59/RES_hhdet_in_fec!P59)</f>
        <v>0.56271116315758496</v>
      </c>
      <c r="Q59" s="111">
        <f>IF(RES_hhdet_in_tes!Q59=0,"",RES_hhdet_in_tes!Q59/RES_hhdet_in_fec!Q59)</f>
        <v>0.56271116315758496</v>
      </c>
      <c r="R59" s="111">
        <f>IF(RES_hhdet_in_tes!R59=0,"",RES_hhdet_in_tes!R59/RES_hhdet_in_fec!R59)</f>
        <v>0.56552507521437367</v>
      </c>
      <c r="S59" s="111">
        <f>IF(RES_hhdet_in_tes!S59=0,"",RES_hhdet_in_tes!S59/RES_hhdet_in_fec!S59)</f>
        <v>0.57012645898733683</v>
      </c>
      <c r="T59" s="111" t="str">
        <f>IF(RES_hhdet_in_tes!T59=0,"",RES_hhdet_in_tes!T59/RES_hhdet_in_fec!T59)</f>
        <v/>
      </c>
      <c r="U59" s="111">
        <f>IF(RES_hhdet_in_tes!U59=0,"",RES_hhdet_in_tes!U59/RES_hhdet_in_fec!U59)</f>
        <v>0.58105474544811764</v>
      </c>
      <c r="V59" s="111">
        <f>IF(RES_hhdet_in_tes!V59=0,"",RES_hhdet_in_tes!V59/RES_hhdet_in_fec!V59)</f>
        <v>0.58623130219269859</v>
      </c>
      <c r="W59" s="111">
        <f>IF(RES_hhdet_in_tes!W59=0,"",RES_hhdet_in_tes!W59/RES_hhdet_in_fec!W59)</f>
        <v>0.59102441028953034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0.72832134385525726</v>
      </c>
      <c r="D60" s="45">
        <f>IF(RES_hhdet_in_tes!D60=0,"",RES_hhdet_in_tes!D60/RES_hhdet_in_fec!D60)</f>
        <v>0.73003013920661897</v>
      </c>
      <c r="E60" s="45">
        <f>IF(RES_hhdet_in_tes!E60=0,"",RES_hhdet_in_tes!E60/RES_hhdet_in_fec!E60)</f>
        <v>0.73180212166826697</v>
      </c>
      <c r="F60" s="45">
        <f>IF(RES_hhdet_in_tes!F60=0,"",RES_hhdet_in_tes!F60/RES_hhdet_in_fec!F60)</f>
        <v>0.73358272055404505</v>
      </c>
      <c r="G60" s="45">
        <f>IF(RES_hhdet_in_tes!G60=0,"",RES_hhdet_in_tes!G60/RES_hhdet_in_fec!G60)</f>
        <v>0.73542151105179132</v>
      </c>
      <c r="H60" s="45">
        <f>IF(RES_hhdet_in_tes!H60=0,"",RES_hhdet_in_tes!H60/RES_hhdet_in_fec!H60)</f>
        <v>0.73731242578964229</v>
      </c>
      <c r="I60" s="45">
        <f>IF(RES_hhdet_in_tes!I60=0,"",RES_hhdet_in_tes!I60/RES_hhdet_in_fec!I60)</f>
        <v>0.73926768009532962</v>
      </c>
      <c r="J60" s="45">
        <f>IF(RES_hhdet_in_tes!J60=0,"",RES_hhdet_in_tes!J60/RES_hhdet_in_fec!J60)</f>
        <v>0.741337315854949</v>
      </c>
      <c r="K60" s="45">
        <f>IF(RES_hhdet_in_tes!K60=0,"",RES_hhdet_in_tes!K60/RES_hhdet_in_fec!K60)</f>
        <v>0.74356388183426203</v>
      </c>
      <c r="L60" s="45">
        <f>IF(RES_hhdet_in_tes!L60=0,"",RES_hhdet_in_tes!L60/RES_hhdet_in_fec!L60)</f>
        <v>0.74595876157252128</v>
      </c>
      <c r="M60" s="45">
        <f>IF(RES_hhdet_in_tes!M60=0,"",RES_hhdet_in_tes!M60/RES_hhdet_in_fec!M60)</f>
        <v>0.7492170727391958</v>
      </c>
      <c r="N60" s="45">
        <f>IF(RES_hhdet_in_tes!N60=0,"",RES_hhdet_in_tes!N60/RES_hhdet_in_fec!N60)</f>
        <v>0.75353591851811397</v>
      </c>
      <c r="O60" s="45">
        <f>IF(RES_hhdet_in_tes!O60=0,"",RES_hhdet_in_tes!O60/RES_hhdet_in_fec!O60)</f>
        <v>0.75939455119588861</v>
      </c>
      <c r="P60" s="45">
        <f>IF(RES_hhdet_in_tes!P60=0,"",RES_hhdet_in_tes!P60/RES_hhdet_in_fec!P60)</f>
        <v>0.76704467839896862</v>
      </c>
      <c r="Q60" s="45">
        <f>IF(RES_hhdet_in_tes!Q60=0,"",RES_hhdet_in_tes!Q60/RES_hhdet_in_fec!Q60)</f>
        <v>0.77690467311501588</v>
      </c>
      <c r="R60" s="45">
        <f>IF(RES_hhdet_in_tes!R60=0,"",RES_hhdet_in_tes!R60/RES_hhdet_in_fec!R60)</f>
        <v>0.79031767556620214</v>
      </c>
      <c r="S60" s="45">
        <f>IF(RES_hhdet_in_tes!S60=0,"",RES_hhdet_in_tes!S60/RES_hhdet_in_fec!S60)</f>
        <v>0.80705835716589691</v>
      </c>
      <c r="T60" s="45" t="str">
        <f>IF(RES_hhdet_in_tes!T60=0,"",RES_hhdet_in_tes!T60/RES_hhdet_in_fec!T60)</f>
        <v/>
      </c>
      <c r="U60" s="45">
        <f>IF(RES_hhdet_in_tes!U60=0,"",RES_hhdet_in_tes!U60/RES_hhdet_in_fec!U60)</f>
        <v>0.84224510590239487</v>
      </c>
      <c r="V60" s="45">
        <f>IF(RES_hhdet_in_tes!V60=0,"",RES_hhdet_in_tes!V60/RES_hhdet_in_fec!V60)</f>
        <v>0.85655234708504302</v>
      </c>
      <c r="W60" s="45">
        <f>IF(RES_hhdet_in_tes!W60=0,"",RES_hhdet_in_tes!W60/RES_hhdet_in_fec!W60)</f>
        <v>0.86725211044820305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 t="str">
        <f>IF(RES_hhdet_in_tes!C62=0,"",RES_hhdet_in_tes!C62/RES_hhdet_in_fec!C62)</f>
        <v/>
      </c>
      <c r="D62" s="119" t="str">
        <f>IF(RES_hhdet_in_tes!D62=0,"",RES_hhdet_in_tes!D62/RES_hhdet_in_fec!D62)</f>
        <v/>
      </c>
      <c r="E62" s="119" t="str">
        <f>IF(RES_hhdet_in_tes!E62=0,"",RES_hhdet_in_tes!E62/RES_hhdet_in_fec!E62)</f>
        <v/>
      </c>
      <c r="F62" s="119" t="str">
        <f>IF(RES_hhdet_in_tes!F62=0,"",RES_hhdet_in_tes!F62/RES_hhdet_in_fec!F62)</f>
        <v/>
      </c>
      <c r="G62" s="119" t="str">
        <f>IF(RES_hhdet_in_tes!G62=0,"",RES_hhdet_in_tes!G62/RES_hhdet_in_fec!G62)</f>
        <v/>
      </c>
      <c r="H62" s="119" t="str">
        <f>IF(RES_hhdet_in_tes!H62=0,"",RES_hhdet_in_tes!H62/RES_hhdet_in_fec!H62)</f>
        <v/>
      </c>
      <c r="I62" s="119" t="str">
        <f>IF(RES_hhdet_in_tes!I62=0,"",RES_hhdet_in_tes!I62/RES_hhdet_in_fec!I62)</f>
        <v/>
      </c>
      <c r="J62" s="119" t="str">
        <f>IF(RES_hhdet_in_tes!J62=0,"",RES_hhdet_in_tes!J62/RES_hhdet_in_fec!J62)</f>
        <v/>
      </c>
      <c r="K62" s="119" t="str">
        <f>IF(RES_hhdet_in_tes!K62=0,"",RES_hhdet_in_tes!K62/RES_hhdet_in_fec!K62)</f>
        <v/>
      </c>
      <c r="L62" s="119" t="str">
        <f>IF(RES_hhdet_in_tes!L62=0,"",RES_hhdet_in_tes!L62/RES_hhdet_in_fec!L62)</f>
        <v/>
      </c>
      <c r="M62" s="119" t="str">
        <f>IF(RES_hhdet_in_tes!M62=0,"",RES_hhdet_in_tes!M62/RES_hhdet_in_fec!M62)</f>
        <v/>
      </c>
      <c r="N62" s="119" t="str">
        <f>IF(RES_hhdet_in_tes!N62=0,"",RES_hhdet_in_tes!N62/RES_hhdet_in_fec!N62)</f>
        <v/>
      </c>
      <c r="O62" s="119" t="str">
        <f>IF(RES_hhdet_in_tes!O62=0,"",RES_hhdet_in_tes!O62/RES_hhdet_in_fec!O62)</f>
        <v/>
      </c>
      <c r="P62" s="119" t="str">
        <f>IF(RES_hhdet_in_tes!P62=0,"",RES_hhdet_in_tes!P62/RES_hhdet_in_fec!P62)</f>
        <v/>
      </c>
      <c r="Q62" s="119" t="str">
        <f>IF(RES_hhdet_in_tes!Q62=0,"",RES_hhdet_in_tes!Q62/RES_hhdet_in_fec!Q62)</f>
        <v/>
      </c>
      <c r="R62" s="119" t="str">
        <f>IF(RES_hhdet_in_tes!R62=0,"",RES_hhdet_in_tes!R62/RES_hhdet_in_fec!R62)</f>
        <v/>
      </c>
      <c r="S62" s="119" t="str">
        <f>IF(RES_hhdet_in_tes!S62=0,"",RES_hhdet_in_tes!S62/RES_hhdet_in_fec!S62)</f>
        <v/>
      </c>
      <c r="T62" s="119" t="str">
        <f>IF(RES_hhdet_in_tes!T62=0,"",RES_hhdet_in_tes!T62/RES_hhdet_in_fec!T62)</f>
        <v/>
      </c>
      <c r="U62" s="119" t="str">
        <f>IF(RES_hhdet_in_tes!U62=0,"",RES_hhdet_in_tes!U62/RES_hhdet_in_fec!U62)</f>
        <v/>
      </c>
      <c r="V62" s="119" t="str">
        <f>IF(RES_hhdet_in_tes!V62=0,"",RES_hhdet_in_tes!V62/RES_hhdet_in_fec!V62)</f>
        <v/>
      </c>
      <c r="W62" s="119" t="str">
        <f>IF(RES_hhdet_in_tes!W62=0,"",RES_hhdet_in_tes!W62/RES_hhdet_in_fec!W62)</f>
        <v/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 t="str">
        <f>IF(RES_hhdet_in_tes!C63=0,"",RES_hhdet_in_tes!C63/RES_hhdet_in_fec!C63)</f>
        <v/>
      </c>
      <c r="D63" s="124" t="str">
        <f>IF(RES_hhdet_in_tes!D63=0,"",RES_hhdet_in_tes!D63/RES_hhdet_in_fec!D63)</f>
        <v/>
      </c>
      <c r="E63" s="124" t="str">
        <f>IF(RES_hhdet_in_tes!E63=0,"",RES_hhdet_in_tes!E63/RES_hhdet_in_fec!E63)</f>
        <v/>
      </c>
      <c r="F63" s="124" t="str">
        <f>IF(RES_hhdet_in_tes!F63=0,"",RES_hhdet_in_tes!F63/RES_hhdet_in_fec!F63)</f>
        <v/>
      </c>
      <c r="G63" s="124" t="str">
        <f>IF(RES_hhdet_in_tes!G63=0,"",RES_hhdet_in_tes!G63/RES_hhdet_in_fec!G63)</f>
        <v/>
      </c>
      <c r="H63" s="124" t="str">
        <f>IF(RES_hhdet_in_tes!H63=0,"",RES_hhdet_in_tes!H63/RES_hhdet_in_fec!H63)</f>
        <v/>
      </c>
      <c r="I63" s="124" t="str">
        <f>IF(RES_hhdet_in_tes!I63=0,"",RES_hhdet_in_tes!I63/RES_hhdet_in_fec!I63)</f>
        <v/>
      </c>
      <c r="J63" s="124" t="str">
        <f>IF(RES_hhdet_in_tes!J63=0,"",RES_hhdet_in_tes!J63/RES_hhdet_in_fec!J63)</f>
        <v/>
      </c>
      <c r="K63" s="124" t="str">
        <f>IF(RES_hhdet_in_tes!K63=0,"",RES_hhdet_in_tes!K63/RES_hhdet_in_fec!K63)</f>
        <v/>
      </c>
      <c r="L63" s="124" t="str">
        <f>IF(RES_hhdet_in_tes!L63=0,"",RES_hhdet_in_tes!L63/RES_hhdet_in_fec!L63)</f>
        <v/>
      </c>
      <c r="M63" s="124" t="str">
        <f>IF(RES_hhdet_in_tes!M63=0,"",RES_hhdet_in_tes!M63/RES_hhdet_in_fec!M63)</f>
        <v/>
      </c>
      <c r="N63" s="124" t="str">
        <f>IF(RES_hhdet_in_tes!N63=0,"",RES_hhdet_in_tes!N63/RES_hhdet_in_fec!N63)</f>
        <v/>
      </c>
      <c r="O63" s="124" t="str">
        <f>IF(RES_hhdet_in_tes!O63=0,"",RES_hhdet_in_tes!O63/RES_hhdet_in_fec!O63)</f>
        <v/>
      </c>
      <c r="P63" s="124" t="str">
        <f>IF(RES_hhdet_in_tes!P63=0,"",RES_hhdet_in_tes!P63/RES_hhdet_in_fec!P63)</f>
        <v/>
      </c>
      <c r="Q63" s="124" t="str">
        <f>IF(RES_hhdet_in_tes!Q63=0,"",RES_hhdet_in_tes!Q63/RES_hhdet_in_fec!Q63)</f>
        <v/>
      </c>
      <c r="R63" s="124" t="str">
        <f>IF(RES_hhdet_in_tes!R63=0,"",RES_hhdet_in_tes!R63/RES_hhdet_in_fec!R63)</f>
        <v/>
      </c>
      <c r="S63" s="124" t="str">
        <f>IF(RES_hhdet_in_tes!S63=0,"",RES_hhdet_in_tes!S63/RES_hhdet_in_fec!S63)</f>
        <v/>
      </c>
      <c r="T63" s="124" t="str">
        <f>IF(RES_hhdet_in_tes!T63=0,"",RES_hhdet_in_tes!T63/RES_hhdet_in_fec!T63)</f>
        <v/>
      </c>
      <c r="U63" s="124" t="str">
        <f>IF(RES_hhdet_in_tes!U63=0,"",RES_hhdet_in_tes!U63/RES_hhdet_in_fec!U63)</f>
        <v/>
      </c>
      <c r="V63" s="124" t="str">
        <f>IF(RES_hhdet_in_tes!V63=0,"",RES_hhdet_in_tes!V63/RES_hhdet_in_fec!V63)</f>
        <v/>
      </c>
      <c r="W63" s="124" t="str">
        <f>IF(RES_hhdet_in_tes!W63=0,"",RES_hhdet_in_tes!W63/RES_hhdet_in_fec!W63)</f>
        <v/>
      </c>
      <c r="DA63" s="130" t="s">
        <v>3644</v>
      </c>
    </row>
    <row r="64" spans="1:105" ht="12" customHeight="1" x14ac:dyDescent="0.25">
      <c r="A64" s="97" t="s">
        <v>217</v>
      </c>
      <c r="B64" s="111"/>
      <c r="C64" s="111" t="str">
        <f>IF(RES_hhdet_in_tes!C64=0,"",RES_hhdet_in_tes!C64/RES_hhdet_in_fec!C64)</f>
        <v/>
      </c>
      <c r="D64" s="111" t="str">
        <f>IF(RES_hhdet_in_tes!D64=0,"",RES_hhdet_in_tes!D64/RES_hhdet_in_fec!D64)</f>
        <v/>
      </c>
      <c r="E64" s="111" t="str">
        <f>IF(RES_hhdet_in_tes!E64=0,"",RES_hhdet_in_tes!E64/RES_hhdet_in_fec!E64)</f>
        <v/>
      </c>
      <c r="F64" s="111" t="str">
        <f>IF(RES_hhdet_in_tes!F64=0,"",RES_hhdet_in_tes!F64/RES_hhdet_in_fec!F64)</f>
        <v/>
      </c>
      <c r="G64" s="111" t="str">
        <f>IF(RES_hhdet_in_tes!G64=0,"",RES_hhdet_in_tes!G64/RES_hhdet_in_fec!G64)</f>
        <v/>
      </c>
      <c r="H64" s="111" t="str">
        <f>IF(RES_hhdet_in_tes!H64=0,"",RES_hhdet_in_tes!H64/RES_hhdet_in_fec!H64)</f>
        <v/>
      </c>
      <c r="I64" s="111" t="str">
        <f>IF(RES_hhdet_in_tes!I64=0,"",RES_hhdet_in_tes!I64/RES_hhdet_in_fec!I64)</f>
        <v/>
      </c>
      <c r="J64" s="111" t="str">
        <f>IF(RES_hhdet_in_tes!J64=0,"",RES_hhdet_in_tes!J64/RES_hhdet_in_fec!J64)</f>
        <v/>
      </c>
      <c r="K64" s="111" t="str">
        <f>IF(RES_hhdet_in_tes!K64=0,"",RES_hhdet_in_tes!K64/RES_hhdet_in_fec!K64)</f>
        <v/>
      </c>
      <c r="L64" s="111" t="str">
        <f>IF(RES_hhdet_in_tes!L64=0,"",RES_hhdet_in_tes!L64/RES_hhdet_in_fec!L64)</f>
        <v/>
      </c>
      <c r="M64" s="111" t="str">
        <f>IF(RES_hhdet_in_tes!M64=0,"",RES_hhdet_in_tes!M64/RES_hhdet_in_fec!M64)</f>
        <v/>
      </c>
      <c r="N64" s="111" t="str">
        <f>IF(RES_hhdet_in_tes!N64=0,"",RES_hhdet_in_tes!N64/RES_hhdet_in_fec!N64)</f>
        <v/>
      </c>
      <c r="O64" s="111" t="str">
        <f>IF(RES_hhdet_in_tes!O64=0,"",RES_hhdet_in_tes!O64/RES_hhdet_in_fec!O64)</f>
        <v/>
      </c>
      <c r="P64" s="111" t="str">
        <f>IF(RES_hhdet_in_tes!P64=0,"",RES_hhdet_in_tes!P64/RES_hhdet_in_fec!P64)</f>
        <v/>
      </c>
      <c r="Q64" s="111" t="str">
        <f>IF(RES_hhdet_in_tes!Q64=0,"",RES_hhdet_in_tes!Q64/RES_hhdet_in_fec!Q64)</f>
        <v/>
      </c>
      <c r="R64" s="111" t="str">
        <f>IF(RES_hhdet_in_tes!R64=0,"",RES_hhdet_in_tes!R64/RES_hhdet_in_fec!R64)</f>
        <v/>
      </c>
      <c r="S64" s="111" t="str">
        <f>IF(RES_hhdet_in_tes!S64=0,"",RES_hhdet_in_tes!S64/RES_hhdet_in_fec!S64)</f>
        <v/>
      </c>
      <c r="T64" s="111" t="str">
        <f>IF(RES_hhdet_in_tes!T64=0,"",RES_hhdet_in_tes!T64/RES_hhdet_in_fec!T64)</f>
        <v/>
      </c>
      <c r="U64" s="111" t="str">
        <f>IF(RES_hhdet_in_tes!U64=0,"",RES_hhdet_in_tes!U64/RES_hhdet_in_fec!U64)</f>
        <v/>
      </c>
      <c r="V64" s="111" t="str">
        <f>IF(RES_hhdet_in_tes!V64=0,"",RES_hhdet_in_tes!V64/RES_hhdet_in_fec!V64)</f>
        <v/>
      </c>
      <c r="W64" s="111" t="str">
        <f>IF(RES_hhdet_in_tes!W64=0,"",RES_hhdet_in_tes!W64/RES_hhdet_in_fec!W64)</f>
        <v/>
      </c>
      <c r="DA64" s="63" t="s">
        <v>3645</v>
      </c>
    </row>
    <row r="65" spans="1:105" ht="12" customHeight="1" x14ac:dyDescent="0.25">
      <c r="A65" s="97" t="s">
        <v>53</v>
      </c>
      <c r="B65" s="111"/>
      <c r="C65" s="111" t="str">
        <f>IF(RES_hhdet_in_tes!C65=0,"",RES_hhdet_in_tes!C65/RES_hhdet_in_fec!C65)</f>
        <v/>
      </c>
      <c r="D65" s="111" t="str">
        <f>IF(RES_hhdet_in_tes!D65=0,"",RES_hhdet_in_tes!D65/RES_hhdet_in_fec!D65)</f>
        <v/>
      </c>
      <c r="E65" s="111" t="str">
        <f>IF(RES_hhdet_in_tes!E65=0,"",RES_hhdet_in_tes!E65/RES_hhdet_in_fec!E65)</f>
        <v/>
      </c>
      <c r="F65" s="111" t="str">
        <f>IF(RES_hhdet_in_tes!F65=0,"",RES_hhdet_in_tes!F65/RES_hhdet_in_fec!F65)</f>
        <v/>
      </c>
      <c r="G65" s="111" t="str">
        <f>IF(RES_hhdet_in_tes!G65=0,"",RES_hhdet_in_tes!G65/RES_hhdet_in_fec!G65)</f>
        <v/>
      </c>
      <c r="H65" s="111" t="str">
        <f>IF(RES_hhdet_in_tes!H65=0,"",RES_hhdet_in_tes!H65/RES_hhdet_in_fec!H65)</f>
        <v/>
      </c>
      <c r="I65" s="111" t="str">
        <f>IF(RES_hhdet_in_tes!I65=0,"",RES_hhdet_in_tes!I65/RES_hhdet_in_fec!I65)</f>
        <v/>
      </c>
      <c r="J65" s="111" t="str">
        <f>IF(RES_hhdet_in_tes!J65=0,"",RES_hhdet_in_tes!J65/RES_hhdet_in_fec!J65)</f>
        <v/>
      </c>
      <c r="K65" s="111" t="str">
        <f>IF(RES_hhdet_in_tes!K65=0,"",RES_hhdet_in_tes!K65/RES_hhdet_in_fec!K65)</f>
        <v/>
      </c>
      <c r="L65" s="111" t="str">
        <f>IF(RES_hhdet_in_tes!L65=0,"",RES_hhdet_in_tes!L65/RES_hhdet_in_fec!L65)</f>
        <v/>
      </c>
      <c r="M65" s="111" t="str">
        <f>IF(RES_hhdet_in_tes!M65=0,"",RES_hhdet_in_tes!M65/RES_hhdet_in_fec!M65)</f>
        <v/>
      </c>
      <c r="N65" s="111" t="str">
        <f>IF(RES_hhdet_in_tes!N65=0,"",RES_hhdet_in_tes!N65/RES_hhdet_in_fec!N65)</f>
        <v/>
      </c>
      <c r="O65" s="111" t="str">
        <f>IF(RES_hhdet_in_tes!O65=0,"",RES_hhdet_in_tes!O65/RES_hhdet_in_fec!O65)</f>
        <v/>
      </c>
      <c r="P65" s="111" t="str">
        <f>IF(RES_hhdet_in_tes!P65=0,"",RES_hhdet_in_tes!P65/RES_hhdet_in_fec!P65)</f>
        <v/>
      </c>
      <c r="Q65" s="111" t="str">
        <f>IF(RES_hhdet_in_tes!Q65=0,"",RES_hhdet_in_tes!Q65/RES_hhdet_in_fec!Q65)</f>
        <v/>
      </c>
      <c r="R65" s="111" t="str">
        <f>IF(RES_hhdet_in_tes!R65=0,"",RES_hhdet_in_tes!R65/RES_hhdet_in_fec!R65)</f>
        <v/>
      </c>
      <c r="S65" s="111" t="str">
        <f>IF(RES_hhdet_in_tes!S65=0,"",RES_hhdet_in_tes!S65/RES_hhdet_in_fec!S65)</f>
        <v/>
      </c>
      <c r="T65" s="111" t="str">
        <f>IF(RES_hhdet_in_tes!T65=0,"",RES_hhdet_in_tes!T65/RES_hhdet_in_fec!T65)</f>
        <v/>
      </c>
      <c r="U65" s="111" t="str">
        <f>IF(RES_hhdet_in_tes!U65=0,"",RES_hhdet_in_tes!U65/RES_hhdet_in_fec!U65)</f>
        <v/>
      </c>
      <c r="V65" s="111" t="str">
        <f>IF(RES_hhdet_in_tes!V65=0,"",RES_hhdet_in_tes!V65/RES_hhdet_in_fec!V65)</f>
        <v/>
      </c>
      <c r="W65" s="111" t="str">
        <f>IF(RES_hhdet_in_tes!W65=0,"",RES_hhdet_in_tes!W65/RES_hhdet_in_fec!W65)</f>
        <v/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 t="str">
        <f>IF(RES_hhdet_in_tes!D66=0,"",RES_hhdet_in_tes!D66/RES_hhdet_in_fec!D66)</f>
        <v/>
      </c>
      <c r="E66" s="124" t="str">
        <f>IF(RES_hhdet_in_tes!E66=0,"",RES_hhdet_in_tes!E66/RES_hhdet_in_fec!E66)</f>
        <v/>
      </c>
      <c r="F66" s="124" t="str">
        <f>IF(RES_hhdet_in_tes!F66=0,"",RES_hhdet_in_tes!F66/RES_hhdet_in_fec!F66)</f>
        <v/>
      </c>
      <c r="G66" s="124" t="str">
        <f>IF(RES_hhdet_in_tes!G66=0,"",RES_hhdet_in_tes!G66/RES_hhdet_in_fec!G66)</f>
        <v/>
      </c>
      <c r="H66" s="124" t="str">
        <f>IF(RES_hhdet_in_tes!H66=0,"",RES_hhdet_in_tes!H66/RES_hhdet_in_fec!H66)</f>
        <v/>
      </c>
      <c r="I66" s="124" t="str">
        <f>IF(RES_hhdet_in_tes!I66=0,"",RES_hhdet_in_tes!I66/RES_hhdet_in_fec!I66)</f>
        <v/>
      </c>
      <c r="J66" s="124" t="str">
        <f>IF(RES_hhdet_in_tes!J66=0,"",RES_hhdet_in_tes!J66/RES_hhdet_in_fec!J66)</f>
        <v/>
      </c>
      <c r="K66" s="124" t="str">
        <f>IF(RES_hhdet_in_tes!K66=0,"",RES_hhdet_in_tes!K66/RES_hhdet_in_fec!K66)</f>
        <v/>
      </c>
      <c r="L66" s="124" t="str">
        <f>IF(RES_hhdet_in_tes!L66=0,"",RES_hhdet_in_tes!L66/RES_hhdet_in_fec!L66)</f>
        <v/>
      </c>
      <c r="M66" s="124" t="str">
        <f>IF(RES_hhdet_in_tes!M66=0,"",RES_hhdet_in_tes!M66/RES_hhdet_in_fec!M66)</f>
        <v/>
      </c>
      <c r="N66" s="124" t="str">
        <f>IF(RES_hhdet_in_tes!N66=0,"",RES_hhdet_in_tes!N66/RES_hhdet_in_fec!N66)</f>
        <v/>
      </c>
      <c r="O66" s="124" t="str">
        <f>IF(RES_hhdet_in_tes!O66=0,"",RES_hhdet_in_tes!O66/RES_hhdet_in_fec!O66)</f>
        <v/>
      </c>
      <c r="P66" s="124" t="str">
        <f>IF(RES_hhdet_in_tes!P66=0,"",RES_hhdet_in_tes!P66/RES_hhdet_in_fec!P66)</f>
        <v/>
      </c>
      <c r="Q66" s="124" t="str">
        <f>IF(RES_hhdet_in_tes!Q66=0,"",RES_hhdet_in_tes!Q66/RES_hhdet_in_fec!Q66)</f>
        <v/>
      </c>
      <c r="R66" s="124" t="str">
        <f>IF(RES_hhdet_in_tes!R66=0,"",RES_hhdet_in_tes!R66/RES_hhdet_in_fec!R66)</f>
        <v/>
      </c>
      <c r="S66" s="124" t="str">
        <f>IF(RES_hhdet_in_tes!S66=0,"",RES_hhdet_in_tes!S66/RES_hhdet_in_fec!S66)</f>
        <v/>
      </c>
      <c r="T66" s="124" t="str">
        <f>IF(RES_hhdet_in_tes!T66=0,"",RES_hhdet_in_tes!T66/RES_hhdet_in_fec!T66)</f>
        <v/>
      </c>
      <c r="U66" s="124" t="str">
        <f>IF(RES_hhdet_in_tes!U66=0,"",RES_hhdet_in_tes!U66/RES_hhdet_in_fec!U66)</f>
        <v/>
      </c>
      <c r="V66" s="124" t="str">
        <f>IF(RES_hhdet_in_tes!V66=0,"",RES_hhdet_in_tes!V66/RES_hhdet_in_fec!V66)</f>
        <v/>
      </c>
      <c r="W66" s="124" t="str">
        <f>IF(RES_hhdet_in_tes!W66=0,"",RES_hhdet_in_tes!W66/RES_hhdet_in_fec!W66)</f>
        <v/>
      </c>
      <c r="DA66" s="130" t="s">
        <v>3647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 t="str">
        <f>IF(RES_hhdet_in_tes!D67=0,"",RES_hhdet_in_tes!D67/RES_hhdet_in_fec!D67)</f>
        <v/>
      </c>
      <c r="E67" s="111" t="str">
        <f>IF(RES_hhdet_in_tes!E67=0,"",RES_hhdet_in_tes!E67/RES_hhdet_in_fec!E67)</f>
        <v/>
      </c>
      <c r="F67" s="111" t="str">
        <f>IF(RES_hhdet_in_tes!F67=0,"",RES_hhdet_in_tes!F67/RES_hhdet_in_fec!F67)</f>
        <v/>
      </c>
      <c r="G67" s="111" t="str">
        <f>IF(RES_hhdet_in_tes!G67=0,"",RES_hhdet_in_tes!G67/RES_hhdet_in_fec!G67)</f>
        <v/>
      </c>
      <c r="H67" s="111" t="str">
        <f>IF(RES_hhdet_in_tes!H67=0,"",RES_hhdet_in_tes!H67/RES_hhdet_in_fec!H67)</f>
        <v/>
      </c>
      <c r="I67" s="111" t="str">
        <f>IF(RES_hhdet_in_tes!I67=0,"",RES_hhdet_in_tes!I67/RES_hhdet_in_fec!I67)</f>
        <v/>
      </c>
      <c r="J67" s="111" t="str">
        <f>IF(RES_hhdet_in_tes!J67=0,"",RES_hhdet_in_tes!J67/RES_hhdet_in_fec!J67)</f>
        <v/>
      </c>
      <c r="K67" s="111" t="str">
        <f>IF(RES_hhdet_in_tes!K67=0,"",RES_hhdet_in_tes!K67/RES_hhdet_in_fec!K67)</f>
        <v/>
      </c>
      <c r="L67" s="111" t="str">
        <f>IF(RES_hhdet_in_tes!L67=0,"",RES_hhdet_in_tes!L67/RES_hhdet_in_fec!L67)</f>
        <v/>
      </c>
      <c r="M67" s="111" t="str">
        <f>IF(RES_hhdet_in_tes!M67=0,"",RES_hhdet_in_tes!M67/RES_hhdet_in_fec!M67)</f>
        <v/>
      </c>
      <c r="N67" s="111" t="str">
        <f>IF(RES_hhdet_in_tes!N67=0,"",RES_hhdet_in_tes!N67/RES_hhdet_in_fec!N67)</f>
        <v/>
      </c>
      <c r="O67" s="111" t="str">
        <f>IF(RES_hhdet_in_tes!O67=0,"",RES_hhdet_in_tes!O67/RES_hhdet_in_fec!O67)</f>
        <v/>
      </c>
      <c r="P67" s="111" t="str">
        <f>IF(RES_hhdet_in_tes!P67=0,"",RES_hhdet_in_tes!P67/RES_hhdet_in_fec!P67)</f>
        <v/>
      </c>
      <c r="Q67" s="111" t="str">
        <f>IF(RES_hhdet_in_tes!Q67=0,"",RES_hhdet_in_tes!Q67/RES_hhdet_in_fec!Q67)</f>
        <v/>
      </c>
      <c r="R67" s="111" t="str">
        <f>IF(RES_hhdet_in_tes!R67=0,"",RES_hhdet_in_tes!R67/RES_hhdet_in_fec!R67)</f>
        <v/>
      </c>
      <c r="S67" s="111" t="str">
        <f>IF(RES_hhdet_in_tes!S67=0,"",RES_hhdet_in_tes!S67/RES_hhdet_in_fec!S67)</f>
        <v/>
      </c>
      <c r="T67" s="111" t="str">
        <f>IF(RES_hhdet_in_tes!T67=0,"",RES_hhdet_in_tes!T67/RES_hhdet_in_fec!T67)</f>
        <v/>
      </c>
      <c r="U67" s="111" t="str">
        <f>IF(RES_hhdet_in_tes!U67=0,"",RES_hhdet_in_tes!U67/RES_hhdet_in_fec!U67)</f>
        <v/>
      </c>
      <c r="V67" s="111" t="str">
        <f>IF(RES_hhdet_in_tes!V67=0,"",RES_hhdet_in_tes!V67/RES_hhdet_in_fec!V67)</f>
        <v/>
      </c>
      <c r="W67" s="111" t="str">
        <f>IF(RES_hhdet_in_tes!W67=0,"",RES_hhdet_in_tes!W67/RES_hhdet_in_fec!W67)</f>
        <v/>
      </c>
      <c r="DA67" s="63" t="s">
        <v>3648</v>
      </c>
    </row>
    <row r="68" spans="1:105" ht="12" customHeight="1" x14ac:dyDescent="0.25">
      <c r="A68" s="121" t="s">
        <v>55</v>
      </c>
      <c r="B68" s="124"/>
      <c r="C68" s="124" t="str">
        <f>IF(RES_hhdet_in_tes!C68=0,"",RES_hhdet_in_tes!C68/RES_hhdet_in_fec!C68)</f>
        <v/>
      </c>
      <c r="D68" s="124" t="str">
        <f>IF(RES_hhdet_in_tes!D68=0,"",RES_hhdet_in_tes!D68/RES_hhdet_in_fec!D68)</f>
        <v/>
      </c>
      <c r="E68" s="124" t="str">
        <f>IF(RES_hhdet_in_tes!E68=0,"",RES_hhdet_in_tes!E68/RES_hhdet_in_fec!E68)</f>
        <v/>
      </c>
      <c r="F68" s="124" t="str">
        <f>IF(RES_hhdet_in_tes!F68=0,"",RES_hhdet_in_tes!F68/RES_hhdet_in_fec!F68)</f>
        <v/>
      </c>
      <c r="G68" s="124" t="str">
        <f>IF(RES_hhdet_in_tes!G68=0,"",RES_hhdet_in_tes!G68/RES_hhdet_in_fec!G68)</f>
        <v/>
      </c>
      <c r="H68" s="124" t="str">
        <f>IF(RES_hhdet_in_tes!H68=0,"",RES_hhdet_in_tes!H68/RES_hhdet_in_fec!H68)</f>
        <v/>
      </c>
      <c r="I68" s="124" t="str">
        <f>IF(RES_hhdet_in_tes!I68=0,"",RES_hhdet_in_tes!I68/RES_hhdet_in_fec!I68)</f>
        <v/>
      </c>
      <c r="J68" s="124" t="str">
        <f>IF(RES_hhdet_in_tes!J68=0,"",RES_hhdet_in_tes!J68/RES_hhdet_in_fec!J68)</f>
        <v/>
      </c>
      <c r="K68" s="124" t="str">
        <f>IF(RES_hhdet_in_tes!K68=0,"",RES_hhdet_in_tes!K68/RES_hhdet_in_fec!K68)</f>
        <v/>
      </c>
      <c r="L68" s="124" t="str">
        <f>IF(RES_hhdet_in_tes!L68=0,"",RES_hhdet_in_tes!L68/RES_hhdet_in_fec!L68)</f>
        <v/>
      </c>
      <c r="M68" s="124" t="str">
        <f>IF(RES_hhdet_in_tes!M68=0,"",RES_hhdet_in_tes!M68/RES_hhdet_in_fec!M68)</f>
        <v/>
      </c>
      <c r="N68" s="124" t="str">
        <f>IF(RES_hhdet_in_tes!N68=0,"",RES_hhdet_in_tes!N68/RES_hhdet_in_fec!N68)</f>
        <v/>
      </c>
      <c r="O68" s="124" t="str">
        <f>IF(RES_hhdet_in_tes!O68=0,"",RES_hhdet_in_tes!O68/RES_hhdet_in_fec!O68)</f>
        <v/>
      </c>
      <c r="P68" s="124" t="str">
        <f>IF(RES_hhdet_in_tes!P68=0,"",RES_hhdet_in_tes!P68/RES_hhdet_in_fec!P68)</f>
        <v/>
      </c>
      <c r="Q68" s="124" t="str">
        <f>IF(RES_hhdet_in_tes!Q68=0,"",RES_hhdet_in_tes!Q68/RES_hhdet_in_fec!Q68)</f>
        <v/>
      </c>
      <c r="R68" s="124" t="str">
        <f>IF(RES_hhdet_in_tes!R68=0,"",RES_hhdet_in_tes!R68/RES_hhdet_in_fec!R68)</f>
        <v/>
      </c>
      <c r="S68" s="124" t="str">
        <f>IF(RES_hhdet_in_tes!S68=0,"",RES_hhdet_in_tes!S68/RES_hhdet_in_fec!S68)</f>
        <v/>
      </c>
      <c r="T68" s="124" t="str">
        <f>IF(RES_hhdet_in_tes!T68=0,"",RES_hhdet_in_tes!T68/RES_hhdet_in_fec!T68)</f>
        <v/>
      </c>
      <c r="U68" s="124" t="str">
        <f>IF(RES_hhdet_in_tes!U68=0,"",RES_hhdet_in_tes!U68/RES_hhdet_in_fec!U68)</f>
        <v/>
      </c>
      <c r="V68" s="124" t="str">
        <f>IF(RES_hhdet_in_tes!V68=0,"",RES_hhdet_in_tes!V68/RES_hhdet_in_fec!V68)</f>
        <v/>
      </c>
      <c r="W68" s="124" t="str">
        <f>IF(RES_hhdet_in_tes!W68=0,"",RES_hhdet_in_tes!W68/RES_hhdet_in_fec!W68)</f>
        <v/>
      </c>
      <c r="DA68" s="130" t="s">
        <v>3649</v>
      </c>
    </row>
    <row r="69" spans="1:105" ht="12" customHeight="1" x14ac:dyDescent="0.25">
      <c r="A69" s="97" t="s">
        <v>134</v>
      </c>
      <c r="B69" s="111"/>
      <c r="C69" s="111" t="str">
        <f>IF(RES_hhdet_in_tes!C69=0,"",RES_hhdet_in_tes!C69/RES_hhdet_in_fec!C69)</f>
        <v/>
      </c>
      <c r="D69" s="111" t="str">
        <f>IF(RES_hhdet_in_tes!D69=0,"",RES_hhdet_in_tes!D69/RES_hhdet_in_fec!D69)</f>
        <v/>
      </c>
      <c r="E69" s="111" t="str">
        <f>IF(RES_hhdet_in_tes!E69=0,"",RES_hhdet_in_tes!E69/RES_hhdet_in_fec!E69)</f>
        <v/>
      </c>
      <c r="F69" s="111" t="str">
        <f>IF(RES_hhdet_in_tes!F69=0,"",RES_hhdet_in_tes!F69/RES_hhdet_in_fec!F69)</f>
        <v/>
      </c>
      <c r="G69" s="111" t="str">
        <f>IF(RES_hhdet_in_tes!G69=0,"",RES_hhdet_in_tes!G69/RES_hhdet_in_fec!G69)</f>
        <v/>
      </c>
      <c r="H69" s="111" t="str">
        <f>IF(RES_hhdet_in_tes!H69=0,"",RES_hhdet_in_tes!H69/RES_hhdet_in_fec!H69)</f>
        <v/>
      </c>
      <c r="I69" s="111" t="str">
        <f>IF(RES_hhdet_in_tes!I69=0,"",RES_hhdet_in_tes!I69/RES_hhdet_in_fec!I69)</f>
        <v/>
      </c>
      <c r="J69" s="111" t="str">
        <f>IF(RES_hhdet_in_tes!J69=0,"",RES_hhdet_in_tes!J69/RES_hhdet_in_fec!J69)</f>
        <v/>
      </c>
      <c r="K69" s="111" t="str">
        <f>IF(RES_hhdet_in_tes!K69=0,"",RES_hhdet_in_tes!K69/RES_hhdet_in_fec!K69)</f>
        <v/>
      </c>
      <c r="L69" s="111" t="str">
        <f>IF(RES_hhdet_in_tes!L69=0,"",RES_hhdet_in_tes!L69/RES_hhdet_in_fec!L69)</f>
        <v/>
      </c>
      <c r="M69" s="111" t="str">
        <f>IF(RES_hhdet_in_tes!M69=0,"",RES_hhdet_in_tes!M69/RES_hhdet_in_fec!M69)</f>
        <v/>
      </c>
      <c r="N69" s="111" t="str">
        <f>IF(RES_hhdet_in_tes!N69=0,"",RES_hhdet_in_tes!N69/RES_hhdet_in_fec!N69)</f>
        <v/>
      </c>
      <c r="O69" s="111" t="str">
        <f>IF(RES_hhdet_in_tes!O69=0,"",RES_hhdet_in_tes!O69/RES_hhdet_in_fec!O69)</f>
        <v/>
      </c>
      <c r="P69" s="111" t="str">
        <f>IF(RES_hhdet_in_tes!P69=0,"",RES_hhdet_in_tes!P69/RES_hhdet_in_fec!P69)</f>
        <v/>
      </c>
      <c r="Q69" s="111" t="str">
        <f>IF(RES_hhdet_in_tes!Q69=0,"",RES_hhdet_in_tes!Q69/RES_hhdet_in_fec!Q69)</f>
        <v/>
      </c>
      <c r="R69" s="111" t="str">
        <f>IF(RES_hhdet_in_tes!R69=0,"",RES_hhdet_in_tes!R69/RES_hhdet_in_fec!R69)</f>
        <v/>
      </c>
      <c r="S69" s="111" t="str">
        <f>IF(RES_hhdet_in_tes!S69=0,"",RES_hhdet_in_tes!S69/RES_hhdet_in_fec!S69)</f>
        <v/>
      </c>
      <c r="T69" s="111" t="str">
        <f>IF(RES_hhdet_in_tes!T69=0,"",RES_hhdet_in_tes!T69/RES_hhdet_in_fec!T69)</f>
        <v/>
      </c>
      <c r="U69" s="111" t="str">
        <f>IF(RES_hhdet_in_tes!U69=0,"",RES_hhdet_in_tes!U69/RES_hhdet_in_fec!U69)</f>
        <v/>
      </c>
      <c r="V69" s="111" t="str">
        <f>IF(RES_hhdet_in_tes!V69=0,"",RES_hhdet_in_tes!V69/RES_hhdet_in_fec!V69)</f>
        <v/>
      </c>
      <c r="W69" s="111" t="str">
        <f>IF(RES_hhdet_in_tes!W69=0,"",RES_hhdet_in_tes!W69/RES_hhdet_in_fec!W69)</f>
        <v/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 t="str">
        <f>IF(RES_hhdet_in_tes!C73=0,"",RES_hhdet_in_tes!C73/RES_hhdet_in_fec!C73)</f>
        <v/>
      </c>
      <c r="D73" s="112" t="str">
        <f>IF(RES_hhdet_in_tes!D73=0,"",RES_hhdet_in_tes!D73/RES_hhdet_in_fec!D73)</f>
        <v/>
      </c>
      <c r="E73" s="112" t="str">
        <f>IF(RES_hhdet_in_tes!E73=0,"",RES_hhdet_in_tes!E73/RES_hhdet_in_fec!E73)</f>
        <v/>
      </c>
      <c r="F73" s="112" t="str">
        <f>IF(RES_hhdet_in_tes!F73=0,"",RES_hhdet_in_tes!F73/RES_hhdet_in_fec!F73)</f>
        <v/>
      </c>
      <c r="G73" s="112" t="str">
        <f>IF(RES_hhdet_in_tes!G73=0,"",RES_hhdet_in_tes!G73/RES_hhdet_in_fec!G73)</f>
        <v/>
      </c>
      <c r="H73" s="112" t="str">
        <f>IF(RES_hhdet_in_tes!H73=0,"",RES_hhdet_in_tes!H73/RES_hhdet_in_fec!H73)</f>
        <v/>
      </c>
      <c r="I73" s="112" t="str">
        <f>IF(RES_hhdet_in_tes!I73=0,"",RES_hhdet_in_tes!I73/RES_hhdet_in_fec!I73)</f>
        <v/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 t="str">
        <f>IF(RES_hhdet_in_tes!L73=0,"",RES_hhdet_in_tes!L73/RES_hhdet_in_fec!L73)</f>
        <v/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 t="str">
        <f>IF(RES_hhdet_in_tes!O73=0,"",RES_hhdet_in_tes!O73/RES_hhdet_in_fec!O73)</f>
        <v/>
      </c>
      <c r="P73" s="112" t="str">
        <f>IF(RES_hhdet_in_tes!P73=0,"",RES_hhdet_in_tes!P73/RES_hhdet_in_fec!P73)</f>
        <v/>
      </c>
      <c r="Q73" s="112" t="str">
        <f>IF(RES_hhdet_in_tes!Q73=0,"",RES_hhdet_in_tes!Q73/RES_hhdet_in_fec!Q73)</f>
        <v/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 t="str">
        <f>IF(RES_hhdet_in_tes!T73=0,"",RES_hhdet_in_tes!T73/RES_hhdet_in_fec!T73)</f>
        <v/>
      </c>
      <c r="U73" s="112" t="str">
        <f>IF(RES_hhdet_in_tes!U73=0,"",RES_hhdet_in_tes!U73/RES_hhdet_in_fec!U73)</f>
        <v/>
      </c>
      <c r="V73" s="112" t="str">
        <f>IF(RES_hhdet_in_tes!V73=0,"",RES_hhdet_in_tes!V73/RES_hhdet_in_fec!V73)</f>
        <v/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 t="str">
        <f>IF(RES_hhdet_in_tes!C77=0,"",RES_hhdet_in_tes!C77/RES_hhdet_in_fec!C77)</f>
        <v/>
      </c>
      <c r="D77" s="124" t="str">
        <f>IF(RES_hhdet_in_tes!D77=0,"",RES_hhdet_in_tes!D77/RES_hhdet_in_fec!D77)</f>
        <v/>
      </c>
      <c r="E77" s="124" t="str">
        <f>IF(RES_hhdet_in_tes!E77=0,"",RES_hhdet_in_tes!E77/RES_hhdet_in_fec!E77)</f>
        <v/>
      </c>
      <c r="F77" s="124" t="str">
        <f>IF(RES_hhdet_in_tes!F77=0,"",RES_hhdet_in_tes!F77/RES_hhdet_in_fec!F77)</f>
        <v/>
      </c>
      <c r="G77" s="124" t="str">
        <f>IF(RES_hhdet_in_tes!G77=0,"",RES_hhdet_in_tes!G77/RES_hhdet_in_fec!G77)</f>
        <v/>
      </c>
      <c r="H77" s="124" t="str">
        <f>IF(RES_hhdet_in_tes!H77=0,"",RES_hhdet_in_tes!H77/RES_hhdet_in_fec!H77)</f>
        <v/>
      </c>
      <c r="I77" s="124" t="str">
        <f>IF(RES_hhdet_in_tes!I77=0,"",RES_hhdet_in_tes!I77/RES_hhdet_in_fec!I77)</f>
        <v/>
      </c>
      <c r="J77" s="124" t="str">
        <f>IF(RES_hhdet_in_tes!J77=0,"",RES_hhdet_in_tes!J77/RES_hhdet_in_fec!J77)</f>
        <v/>
      </c>
      <c r="K77" s="124" t="str">
        <f>IF(RES_hhdet_in_tes!K77=0,"",RES_hhdet_in_tes!K77/RES_hhdet_in_fec!K77)</f>
        <v/>
      </c>
      <c r="L77" s="124" t="str">
        <f>IF(RES_hhdet_in_tes!L77=0,"",RES_hhdet_in_tes!L77/RES_hhdet_in_fec!L77)</f>
        <v/>
      </c>
      <c r="M77" s="124" t="str">
        <f>IF(RES_hhdet_in_tes!M77=0,"",RES_hhdet_in_tes!M77/RES_hhdet_in_fec!M77)</f>
        <v/>
      </c>
      <c r="N77" s="124" t="str">
        <f>IF(RES_hhdet_in_tes!N77=0,"",RES_hhdet_in_tes!N77/RES_hhdet_in_fec!N77)</f>
        <v/>
      </c>
      <c r="O77" s="124" t="str">
        <f>IF(RES_hhdet_in_tes!O77=0,"",RES_hhdet_in_tes!O77/RES_hhdet_in_fec!O77)</f>
        <v/>
      </c>
      <c r="P77" s="124" t="str">
        <f>IF(RES_hhdet_in_tes!P77=0,"",RES_hhdet_in_tes!P77/RES_hhdet_in_fec!P77)</f>
        <v/>
      </c>
      <c r="Q77" s="124" t="str">
        <f>IF(RES_hhdet_in_tes!Q77=0,"",RES_hhdet_in_tes!Q77/RES_hhdet_in_fec!Q77)</f>
        <v/>
      </c>
      <c r="R77" s="124" t="str">
        <f>IF(RES_hhdet_in_tes!R77=0,"",RES_hhdet_in_tes!R77/RES_hhdet_in_fec!R77)</f>
        <v/>
      </c>
      <c r="S77" s="124" t="str">
        <f>IF(RES_hhdet_in_tes!S77=0,"",RES_hhdet_in_tes!S77/RES_hhdet_in_fec!S77)</f>
        <v/>
      </c>
      <c r="T77" s="124" t="str">
        <f>IF(RES_hhdet_in_tes!T77=0,"",RES_hhdet_in_tes!T77/RES_hhdet_in_fec!T77)</f>
        <v/>
      </c>
      <c r="U77" s="124" t="str">
        <f>IF(RES_hhdet_in_tes!U77=0,"",RES_hhdet_in_tes!U77/RES_hhdet_in_fec!U77)</f>
        <v/>
      </c>
      <c r="V77" s="124" t="str">
        <f>IF(RES_hhdet_in_tes!V77=0,"",RES_hhdet_in_tes!V77/RES_hhdet_in_fec!V77)</f>
        <v/>
      </c>
      <c r="W77" s="124" t="str">
        <f>IF(RES_hhdet_in_tes!W77=0,"",RES_hhdet_in_tes!W77/RES_hhdet_in_fec!W77)</f>
        <v/>
      </c>
      <c r="DA77" s="130" t="s">
        <v>3658</v>
      </c>
    </row>
    <row r="78" spans="1:105" ht="12" customHeight="1" x14ac:dyDescent="0.25">
      <c r="A78" s="97" t="s">
        <v>192</v>
      </c>
      <c r="B78" s="111"/>
      <c r="C78" s="111" t="str">
        <f>IF(RES_hhdet_in_tes!C78=0,"",RES_hhdet_in_tes!C78/RES_hhdet_in_fec!C78)</f>
        <v/>
      </c>
      <c r="D78" s="111" t="str">
        <f>IF(RES_hhdet_in_tes!D78=0,"",RES_hhdet_in_tes!D78/RES_hhdet_in_fec!D78)</f>
        <v/>
      </c>
      <c r="E78" s="111" t="str">
        <f>IF(RES_hhdet_in_tes!E78=0,"",RES_hhdet_in_tes!E78/RES_hhdet_in_fec!E78)</f>
        <v/>
      </c>
      <c r="F78" s="111" t="str">
        <f>IF(RES_hhdet_in_tes!F78=0,"",RES_hhdet_in_tes!F78/RES_hhdet_in_fec!F78)</f>
        <v/>
      </c>
      <c r="G78" s="111" t="str">
        <f>IF(RES_hhdet_in_tes!G78=0,"",RES_hhdet_in_tes!G78/RES_hhdet_in_fec!G78)</f>
        <v/>
      </c>
      <c r="H78" s="111" t="str">
        <f>IF(RES_hhdet_in_tes!H78=0,"",RES_hhdet_in_tes!H78/RES_hhdet_in_fec!H78)</f>
        <v/>
      </c>
      <c r="I78" s="111" t="str">
        <f>IF(RES_hhdet_in_tes!I78=0,"",RES_hhdet_in_tes!I78/RES_hhdet_in_fec!I78)</f>
        <v/>
      </c>
      <c r="J78" s="111" t="str">
        <f>IF(RES_hhdet_in_tes!J78=0,"",RES_hhdet_in_tes!J78/RES_hhdet_in_fec!J78)</f>
        <v/>
      </c>
      <c r="K78" s="111" t="str">
        <f>IF(RES_hhdet_in_tes!K78=0,"",RES_hhdet_in_tes!K78/RES_hhdet_in_fec!K78)</f>
        <v/>
      </c>
      <c r="L78" s="111" t="str">
        <f>IF(RES_hhdet_in_tes!L78=0,"",RES_hhdet_in_tes!L78/RES_hhdet_in_fec!L78)</f>
        <v/>
      </c>
      <c r="M78" s="111" t="str">
        <f>IF(RES_hhdet_in_tes!M78=0,"",RES_hhdet_in_tes!M78/RES_hhdet_in_fec!M78)</f>
        <v/>
      </c>
      <c r="N78" s="111" t="str">
        <f>IF(RES_hhdet_in_tes!N78=0,"",RES_hhdet_in_tes!N78/RES_hhdet_in_fec!N78)</f>
        <v/>
      </c>
      <c r="O78" s="111" t="str">
        <f>IF(RES_hhdet_in_tes!O78=0,"",RES_hhdet_in_tes!O78/RES_hhdet_in_fec!O78)</f>
        <v/>
      </c>
      <c r="P78" s="111" t="str">
        <f>IF(RES_hhdet_in_tes!P78=0,"",RES_hhdet_in_tes!P78/RES_hhdet_in_fec!P78)</f>
        <v/>
      </c>
      <c r="Q78" s="111" t="str">
        <f>IF(RES_hhdet_in_tes!Q78=0,"",RES_hhdet_in_tes!Q78/RES_hhdet_in_fec!Q78)</f>
        <v/>
      </c>
      <c r="R78" s="111" t="str">
        <f>IF(RES_hhdet_in_tes!R78=0,"",RES_hhdet_in_tes!R78/RES_hhdet_in_fec!R78)</f>
        <v/>
      </c>
      <c r="S78" s="111" t="str">
        <f>IF(RES_hhdet_in_tes!S78=0,"",RES_hhdet_in_tes!S78/RES_hhdet_in_fec!S78)</f>
        <v/>
      </c>
      <c r="T78" s="111" t="str">
        <f>IF(RES_hhdet_in_tes!T78=0,"",RES_hhdet_in_tes!T78/RES_hhdet_in_fec!T78)</f>
        <v/>
      </c>
      <c r="U78" s="111" t="str">
        <f>IF(RES_hhdet_in_tes!U78=0,"",RES_hhdet_in_tes!U78/RES_hhdet_in_fec!U78)</f>
        <v/>
      </c>
      <c r="V78" s="111" t="str">
        <f>IF(RES_hhdet_in_tes!V78=0,"",RES_hhdet_in_tes!V78/RES_hhdet_in_fec!V78)</f>
        <v/>
      </c>
      <c r="W78" s="111" t="str">
        <f>IF(RES_hhdet_in_tes!W78=0,"",RES_hhdet_in_tes!W78/RES_hhdet_in_fec!W78)</f>
        <v/>
      </c>
      <c r="DA78" s="63" t="s">
        <v>3659</v>
      </c>
    </row>
    <row r="79" spans="1:105" ht="12" customHeight="1" x14ac:dyDescent="0.25">
      <c r="A79" s="109" t="s">
        <v>120</v>
      </c>
      <c r="B79" s="45"/>
      <c r="C79" s="45" t="str">
        <f>IF(RES_hhdet_in_tes!C79=0,"",RES_hhdet_in_tes!C79/RES_hhdet_in_fec!C79)</f>
        <v/>
      </c>
      <c r="D79" s="45" t="str">
        <f>IF(RES_hhdet_in_tes!D79=0,"",RES_hhdet_in_tes!D79/RES_hhdet_in_fec!D79)</f>
        <v/>
      </c>
      <c r="E79" s="45" t="str">
        <f>IF(RES_hhdet_in_tes!E79=0,"",RES_hhdet_in_tes!E79/RES_hhdet_in_fec!E79)</f>
        <v/>
      </c>
      <c r="F79" s="45" t="str">
        <f>IF(RES_hhdet_in_tes!F79=0,"",RES_hhdet_in_tes!F79/RES_hhdet_in_fec!F79)</f>
        <v/>
      </c>
      <c r="G79" s="45" t="str">
        <f>IF(RES_hhdet_in_tes!G79=0,"",RES_hhdet_in_tes!G79/RES_hhdet_in_fec!G79)</f>
        <v/>
      </c>
      <c r="H79" s="45" t="str">
        <f>IF(RES_hhdet_in_tes!H79=0,"",RES_hhdet_in_tes!H79/RES_hhdet_in_fec!H79)</f>
        <v/>
      </c>
      <c r="I79" s="45" t="str">
        <f>IF(RES_hhdet_in_tes!I79=0,"",RES_hhdet_in_tes!I79/RES_hhdet_in_fec!I79)</f>
        <v/>
      </c>
      <c r="J79" s="45" t="str">
        <f>IF(RES_hhdet_in_tes!J79=0,"",RES_hhdet_in_tes!J79/RES_hhdet_in_fec!J79)</f>
        <v/>
      </c>
      <c r="K79" s="45" t="str">
        <f>IF(RES_hhdet_in_tes!K79=0,"",RES_hhdet_in_tes!K79/RES_hhdet_in_fec!K79)</f>
        <v/>
      </c>
      <c r="L79" s="45" t="str">
        <f>IF(RES_hhdet_in_tes!L79=0,"",RES_hhdet_in_tes!L79/RES_hhdet_in_fec!L79)</f>
        <v/>
      </c>
      <c r="M79" s="45" t="str">
        <f>IF(RES_hhdet_in_tes!M79=0,"",RES_hhdet_in_tes!M79/RES_hhdet_in_fec!M79)</f>
        <v/>
      </c>
      <c r="N79" s="45" t="str">
        <f>IF(RES_hhdet_in_tes!N79=0,"",RES_hhdet_in_tes!N79/RES_hhdet_in_fec!N79)</f>
        <v/>
      </c>
      <c r="O79" s="45" t="str">
        <f>IF(RES_hhdet_in_tes!O79=0,"",RES_hhdet_in_tes!O79/RES_hhdet_in_fec!O79)</f>
        <v/>
      </c>
      <c r="P79" s="45" t="str">
        <f>IF(RES_hhdet_in_tes!P79=0,"",RES_hhdet_in_tes!P79/RES_hhdet_in_fec!P79)</f>
        <v/>
      </c>
      <c r="Q79" s="45" t="str">
        <f>IF(RES_hhdet_in_tes!Q79=0,"",RES_hhdet_in_tes!Q79/RES_hhdet_in_fec!Q79)</f>
        <v/>
      </c>
      <c r="R79" s="45" t="str">
        <f>IF(RES_hhdet_in_tes!R79=0,"",RES_hhdet_in_tes!R79/RES_hhdet_in_fec!R79)</f>
        <v/>
      </c>
      <c r="S79" s="45" t="str">
        <f>IF(RES_hhdet_in_tes!S79=0,"",RES_hhdet_in_tes!S79/RES_hhdet_in_fec!S79)</f>
        <v/>
      </c>
      <c r="T79" s="45" t="str">
        <f>IF(RES_hhdet_in_tes!T79=0,"",RES_hhdet_in_tes!T79/RES_hhdet_in_fec!T79)</f>
        <v/>
      </c>
      <c r="U79" s="45" t="str">
        <f>IF(RES_hhdet_in_tes!U79=0,"",RES_hhdet_in_tes!U79/RES_hhdet_in_fec!U79)</f>
        <v/>
      </c>
      <c r="V79" s="45" t="str">
        <f>IF(RES_hhdet_in_tes!V79=0,"",RES_hhdet_in_tes!V79/RES_hhdet_in_fec!V79)</f>
        <v/>
      </c>
      <c r="W79" s="45" t="str">
        <f>IF(RES_hhdet_in_tes!W79=0,"",RES_hhdet_in_tes!W79/RES_hhdet_in_fec!W79)</f>
        <v/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0.53217163665124845</v>
      </c>
      <c r="D81" s="119">
        <f>IF(RES_hhdet_in_tes!D81=0,"",RES_hhdet_in_tes!D81/RES_hhdet_in_fec!D81)</f>
        <v>0.59519665815646061</v>
      </c>
      <c r="E81" s="119">
        <f>IF(RES_hhdet_in_tes!E81=0,"",RES_hhdet_in_tes!E81/RES_hhdet_in_fec!E81)</f>
        <v>0.77509290477395254</v>
      </c>
      <c r="F81" s="119">
        <f>IF(RES_hhdet_in_tes!F81=0,"",RES_hhdet_in_tes!F81/RES_hhdet_in_fec!F81)</f>
        <v>0.80640071823657544</v>
      </c>
      <c r="G81" s="119">
        <f>IF(RES_hhdet_in_tes!G81=0,"",RES_hhdet_in_tes!G81/RES_hhdet_in_fec!G81)</f>
        <v>0.85209249050452063</v>
      </c>
      <c r="H81" s="119">
        <f>IF(RES_hhdet_in_tes!H81=0,"",RES_hhdet_in_tes!H81/RES_hhdet_in_fec!H81)</f>
        <v>0.94295544900414419</v>
      </c>
      <c r="I81" s="119">
        <f>IF(RES_hhdet_in_tes!I81=0,"",RES_hhdet_in_tes!I81/RES_hhdet_in_fec!I81)</f>
        <v>1.0358991508901567</v>
      </c>
      <c r="J81" s="119">
        <f>IF(RES_hhdet_in_tes!J81=0,"",RES_hhdet_in_tes!J81/RES_hhdet_in_fec!J81)</f>
        <v>0.88507217203103028</v>
      </c>
      <c r="K81" s="119">
        <f>IF(RES_hhdet_in_tes!K81=0,"",RES_hhdet_in_tes!K81/RES_hhdet_in_fec!K81)</f>
        <v>0.82306375652660402</v>
      </c>
      <c r="L81" s="119">
        <f>IF(RES_hhdet_in_tes!L81=0,"",RES_hhdet_in_tes!L81/RES_hhdet_in_fec!L81)</f>
        <v>0.98618916054115535</v>
      </c>
      <c r="M81" s="119">
        <f>IF(RES_hhdet_in_tes!M81=0,"",RES_hhdet_in_tes!M81/RES_hhdet_in_fec!M81)</f>
        <v>0.89712924990073306</v>
      </c>
      <c r="N81" s="119">
        <f>IF(RES_hhdet_in_tes!N81=0,"",RES_hhdet_in_tes!N81/RES_hhdet_in_fec!N81)</f>
        <v>0.9473771678675712</v>
      </c>
      <c r="O81" s="119">
        <f>IF(RES_hhdet_in_tes!O81=0,"",RES_hhdet_in_tes!O81/RES_hhdet_in_fec!O81)</f>
        <v>0.91102655829991097</v>
      </c>
      <c r="P81" s="119">
        <f>IF(RES_hhdet_in_tes!P81=0,"",RES_hhdet_in_tes!P81/RES_hhdet_in_fec!P81)</f>
        <v>0.90067843057745034</v>
      </c>
      <c r="Q81" s="119">
        <f>IF(RES_hhdet_in_tes!Q81=0,"",RES_hhdet_in_tes!Q81/RES_hhdet_in_fec!Q81)</f>
        <v>0.8665039127968317</v>
      </c>
      <c r="R81" s="119">
        <f>IF(RES_hhdet_in_tes!R81=0,"",RES_hhdet_in_tes!R81/RES_hhdet_in_fec!R81)</f>
        <v>0.9528545219174771</v>
      </c>
      <c r="S81" s="119">
        <f>IF(RES_hhdet_in_tes!S81=0,"",RES_hhdet_in_tes!S81/RES_hhdet_in_fec!S81)</f>
        <v>0.9430359009256909</v>
      </c>
      <c r="T81" s="119">
        <f>IF(RES_hhdet_in_tes!T81=0,"",RES_hhdet_in_tes!T81/RES_hhdet_in_fec!T81)</f>
        <v>0.8868835509259313</v>
      </c>
      <c r="U81" s="119">
        <f>IF(RES_hhdet_in_tes!U81=0,"",RES_hhdet_in_tes!U81/RES_hhdet_in_fec!U81)</f>
        <v>0.89018202922375389</v>
      </c>
      <c r="V81" s="119">
        <f>IF(RES_hhdet_in_tes!V81=0,"",RES_hhdet_in_tes!V81/RES_hhdet_in_fec!V81)</f>
        <v>0.97314739235667824</v>
      </c>
      <c r="W81" s="119">
        <f>IF(RES_hhdet_in_tes!W81=0,"",RES_hhdet_in_tes!W81/RES_hhdet_in_fec!W81)</f>
        <v>0.99329675868626799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0.42958932620334522</v>
      </c>
      <c r="D82" s="124">
        <f>IF(RES_hhdet_in_tes!D82=0,"",RES_hhdet_in_tes!D82/RES_hhdet_in_fec!D82)</f>
        <v>0.44109895553846107</v>
      </c>
      <c r="E82" s="124">
        <f>IF(RES_hhdet_in_tes!E82=0,"",RES_hhdet_in_tes!E82/RES_hhdet_in_fec!E82)</f>
        <v>0.45257467474620489</v>
      </c>
      <c r="F82" s="124">
        <f>IF(RES_hhdet_in_tes!F82=0,"",RES_hhdet_in_tes!F82/RES_hhdet_in_fec!F82)</f>
        <v>0.46429953356346915</v>
      </c>
      <c r="G82" s="124">
        <f>IF(RES_hhdet_in_tes!G82=0,"",RES_hhdet_in_tes!G82/RES_hhdet_in_fec!G82)</f>
        <v>0.47599907709823253</v>
      </c>
      <c r="H82" s="124">
        <f>IF(RES_hhdet_in_tes!H82=0,"",RES_hhdet_in_tes!H82/RES_hhdet_in_fec!H82)</f>
        <v>0.48767671247903932</v>
      </c>
      <c r="I82" s="124">
        <f>IF(RES_hhdet_in_tes!I82=0,"",RES_hhdet_in_tes!I82/RES_hhdet_in_fec!I82)</f>
        <v>0.49941432586690221</v>
      </c>
      <c r="J82" s="124">
        <f>IF(RES_hhdet_in_tes!J82=0,"",RES_hhdet_in_tes!J82/RES_hhdet_in_fec!J82)</f>
        <v>0.51121871486597115</v>
      </c>
      <c r="K82" s="124">
        <f>IF(RES_hhdet_in_tes!K82=0,"",RES_hhdet_in_tes!K82/RES_hhdet_in_fec!K82)</f>
        <v>0.52309648580855639</v>
      </c>
      <c r="L82" s="124">
        <f>IF(RES_hhdet_in_tes!L82=0,"",RES_hhdet_in_tes!L82/RES_hhdet_in_fec!L82)</f>
        <v>0.53481754675889481</v>
      </c>
      <c r="M82" s="124">
        <f>IF(RES_hhdet_in_tes!M82=0,"",RES_hhdet_in_tes!M82/RES_hhdet_in_fec!M82)</f>
        <v>0.54576423040993094</v>
      </c>
      <c r="N82" s="124">
        <f>IF(RES_hhdet_in_tes!N82=0,"",RES_hhdet_in_tes!N82/RES_hhdet_in_fec!N82)</f>
        <v>0.5549870832147501</v>
      </c>
      <c r="O82" s="124">
        <f>IF(RES_hhdet_in_tes!O82=0,"",RES_hhdet_in_tes!O82/RES_hhdet_in_fec!O82)</f>
        <v>0.56291160968268006</v>
      </c>
      <c r="P82" s="124">
        <f>IF(RES_hhdet_in_tes!P82=0,"",RES_hhdet_in_tes!P82/RES_hhdet_in_fec!P82)</f>
        <v>0.56998410651322029</v>
      </c>
      <c r="Q82" s="124">
        <f>IF(RES_hhdet_in_tes!Q82=0,"",RES_hhdet_in_tes!Q82/RES_hhdet_in_fec!Q82)</f>
        <v>0.5780123228541969</v>
      </c>
      <c r="R82" s="124">
        <f>IF(RES_hhdet_in_tes!R82=0,"",RES_hhdet_in_tes!R82/RES_hhdet_in_fec!R82)</f>
        <v>0.5899988918204524</v>
      </c>
      <c r="S82" s="124">
        <f>IF(RES_hhdet_in_tes!S82=0,"",RES_hhdet_in_tes!S82/RES_hhdet_in_fec!S82)</f>
        <v>0.60354361823555303</v>
      </c>
      <c r="T82" s="124">
        <f>IF(RES_hhdet_in_tes!T82=0,"",RES_hhdet_in_tes!T82/RES_hhdet_in_fec!T82)</f>
        <v>0.61693301798355438</v>
      </c>
      <c r="U82" s="124">
        <f>IF(RES_hhdet_in_tes!U82=0,"",RES_hhdet_in_tes!U82/RES_hhdet_in_fec!U82)</f>
        <v>0.62936719969567378</v>
      </c>
      <c r="V82" s="124">
        <f>IF(RES_hhdet_in_tes!V82=0,"",RES_hhdet_in_tes!V82/RES_hhdet_in_fec!V82)</f>
        <v>0.63978950473606033</v>
      </c>
      <c r="W82" s="124">
        <f>IF(RES_hhdet_in_tes!W82=0,"",RES_hhdet_in_tes!W82/RES_hhdet_in_fec!W82)</f>
        <v>0.64817284705869571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0.42857346541034474</v>
      </c>
      <c r="D83" s="111">
        <f>IF(RES_hhdet_in_tes!D83=0,"",RES_hhdet_in_tes!D83/RES_hhdet_in_fec!D83)</f>
        <v>0.43999740114669145</v>
      </c>
      <c r="E83" s="111">
        <f>IF(RES_hhdet_in_tes!E83=0,"",RES_hhdet_in_tes!E83/RES_hhdet_in_fec!E83)</f>
        <v>0.45152993825667781</v>
      </c>
      <c r="F83" s="111">
        <f>IF(RES_hhdet_in_tes!F83=0,"",RES_hhdet_in_tes!F83/RES_hhdet_in_fec!F83)</f>
        <v>0.46315999052451706</v>
      </c>
      <c r="G83" s="111">
        <f>IF(RES_hhdet_in_tes!G83=0,"",RES_hhdet_in_tes!G83/RES_hhdet_in_fec!G83)</f>
        <v>0.47487653761067716</v>
      </c>
      <c r="H83" s="111">
        <f>IF(RES_hhdet_in_tes!H83=0,"",RES_hhdet_in_tes!H83/RES_hhdet_in_fec!H83)</f>
        <v>0.48666644963738115</v>
      </c>
      <c r="I83" s="111">
        <f>IF(RES_hhdet_in_tes!I83=0,"",RES_hhdet_in_tes!I83/RES_hhdet_in_fec!I83)</f>
        <v>0.49851246174664904</v>
      </c>
      <c r="J83" s="111">
        <f>IF(RES_hhdet_in_tes!J83=0,"",RES_hhdet_in_tes!J83/RES_hhdet_in_fec!J83)</f>
        <v>0.51037734825033232</v>
      </c>
      <c r="K83" s="111">
        <f>IF(RES_hhdet_in_tes!K83=0,"",RES_hhdet_in_tes!K83/RES_hhdet_in_fec!K83)</f>
        <v>0.52221186586166035</v>
      </c>
      <c r="L83" s="111">
        <f>IF(RES_hhdet_in_tes!L83=0,"",RES_hhdet_in_tes!L83/RES_hhdet_in_fec!L83)</f>
        <v>0.53397230825563391</v>
      </c>
      <c r="M83" s="111">
        <f>IF(RES_hhdet_in_tes!M83=0,"",RES_hhdet_in_tes!M83/RES_hhdet_in_fec!M83)</f>
        <v>0.54480320970321905</v>
      </c>
      <c r="N83" s="111">
        <f>IF(RES_hhdet_in_tes!N83=0,"",RES_hhdet_in_tes!N83/RES_hhdet_in_fec!N83)</f>
        <v>0.55424533657191655</v>
      </c>
      <c r="O83" s="111">
        <f>IF(RES_hhdet_in_tes!O83=0,"",RES_hhdet_in_tes!O83/RES_hhdet_in_fec!O83)</f>
        <v>0.56205025178522494</v>
      </c>
      <c r="P83" s="111">
        <f>IF(RES_hhdet_in_tes!P83=0,"",RES_hhdet_in_tes!P83/RES_hhdet_in_fec!P83)</f>
        <v>0.56888664198759775</v>
      </c>
      <c r="Q83" s="111">
        <f>IF(RES_hhdet_in_tes!Q83=0,"",RES_hhdet_in_tes!Q83/RES_hhdet_in_fec!Q83)</f>
        <v>0.57702551466918828</v>
      </c>
      <c r="R83" s="111">
        <f>IF(RES_hhdet_in_tes!R83=0,"",RES_hhdet_in_tes!R83/RES_hhdet_in_fec!R83)</f>
        <v>0.58902602543425808</v>
      </c>
      <c r="S83" s="111">
        <f>IF(RES_hhdet_in_tes!S83=0,"",RES_hhdet_in_tes!S83/RES_hhdet_in_fec!S83)</f>
        <v>0.60247585203479637</v>
      </c>
      <c r="T83" s="111">
        <f>IF(RES_hhdet_in_tes!T83=0,"",RES_hhdet_in_tes!T83/RES_hhdet_in_fec!T83)</f>
        <v>0.6159909178112154</v>
      </c>
      <c r="U83" s="111">
        <f>IF(RES_hhdet_in_tes!U83=0,"",RES_hhdet_in_tes!U83/RES_hhdet_in_fec!U83)</f>
        <v>0.62844011017775858</v>
      </c>
      <c r="V83" s="111">
        <f>IF(RES_hhdet_in_tes!V83=0,"",RES_hhdet_in_tes!V83/RES_hhdet_in_fec!V83)</f>
        <v>0.63887535399218287</v>
      </c>
      <c r="W83" s="111">
        <f>IF(RES_hhdet_in_tes!W83=0,"",RES_hhdet_in_tes!W83/RES_hhdet_in_fec!W83)</f>
        <v>0.64726906280873753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>
        <f>IF(RES_hhdet_in_tes!D85=0,"",RES_hhdet_in_tes!D85/RES_hhdet_in_fec!D85)</f>
        <v>2.5751884129001965</v>
      </c>
      <c r="E85" s="124">
        <f>IF(RES_hhdet_in_tes!E85=0,"",RES_hhdet_in_tes!E85/RES_hhdet_in_fec!E85)</f>
        <v>2.663349994518557</v>
      </c>
      <c r="F85" s="124">
        <f>IF(RES_hhdet_in_tes!F85=0,"",RES_hhdet_in_tes!F85/RES_hhdet_in_fec!F85)</f>
        <v>2.7516062591433257</v>
      </c>
      <c r="G85" s="124">
        <f>IF(RES_hhdet_in_tes!G85=0,"",RES_hhdet_in_tes!G85/RES_hhdet_in_fec!G85)</f>
        <v>2.8407011766903034</v>
      </c>
      <c r="H85" s="124">
        <f>IF(RES_hhdet_in_tes!H85=0,"",RES_hhdet_in_tes!H85/RES_hhdet_in_fec!H85)</f>
        <v>2.9305388598268043</v>
      </c>
      <c r="I85" s="124">
        <f>IF(RES_hhdet_in_tes!I85=0,"",RES_hhdet_in_tes!I85/RES_hhdet_in_fec!I85)</f>
        <v>3.0212975973409577</v>
      </c>
      <c r="J85" s="124">
        <f>IF(RES_hhdet_in_tes!J85=0,"",RES_hhdet_in_tes!J85/RES_hhdet_in_fec!J85)</f>
        <v>3.1137189899440636</v>
      </c>
      <c r="K85" s="124">
        <f>IF(RES_hhdet_in_tes!K85=0,"",RES_hhdet_in_tes!K85/RES_hhdet_in_fec!K85)</f>
        <v>3.2084265913512411</v>
      </c>
      <c r="L85" s="124">
        <f>IF(RES_hhdet_in_tes!L85=0,"",RES_hhdet_in_tes!L85/RES_hhdet_in_fec!L85)</f>
        <v>3.3055745715672544</v>
      </c>
      <c r="M85" s="124">
        <f>IF(RES_hhdet_in_tes!M85=0,"",RES_hhdet_in_tes!M85/RES_hhdet_in_fec!M85)</f>
        <v>3.4216086797961505</v>
      </c>
      <c r="N85" s="124">
        <f>IF(RES_hhdet_in_tes!N85=0,"",RES_hhdet_in_tes!N85/RES_hhdet_in_fec!N85)</f>
        <v>3.5619109526230579</v>
      </c>
      <c r="O85" s="124">
        <f>IF(RES_hhdet_in_tes!O85=0,"",RES_hhdet_in_tes!O85/RES_hhdet_in_fec!O85)</f>
        <v>3.7294568371939172</v>
      </c>
      <c r="P85" s="124">
        <f>IF(RES_hhdet_in_tes!P85=0,"",RES_hhdet_in_tes!P85/RES_hhdet_in_fec!P85)</f>
        <v>3.9111567412301684</v>
      </c>
      <c r="Q85" s="124">
        <f>IF(RES_hhdet_in_tes!Q85=0,"",RES_hhdet_in_tes!Q85/RES_hhdet_in_fec!Q85)</f>
        <v>4.0673066563663953</v>
      </c>
      <c r="R85" s="124">
        <f>IF(RES_hhdet_in_tes!R85=0,"",RES_hhdet_in_tes!R85/RES_hhdet_in_fec!R85)</f>
        <v>4.165268588629405</v>
      </c>
      <c r="S85" s="124">
        <f>IF(RES_hhdet_in_tes!S85=0,"",RES_hhdet_in_tes!S85/RES_hhdet_in_fec!S85)</f>
        <v>4.243241476838377</v>
      </c>
      <c r="T85" s="124">
        <f>IF(RES_hhdet_in_tes!T85=0,"",RES_hhdet_in_tes!T85/RES_hhdet_in_fec!T85)</f>
        <v>4.3083907931425403</v>
      </c>
      <c r="U85" s="124">
        <f>IF(RES_hhdet_in_tes!U85=0,"",RES_hhdet_in_tes!U85/RES_hhdet_in_fec!U85)</f>
        <v>4.367700887546305</v>
      </c>
      <c r="V85" s="124">
        <f>IF(RES_hhdet_in_tes!V85=0,"",RES_hhdet_in_tes!V85/RES_hhdet_in_fec!V85)</f>
        <v>4.4281740168740136</v>
      </c>
      <c r="W85" s="124">
        <f>IF(RES_hhdet_in_tes!W85=0,"",RES_hhdet_in_tes!W85/RES_hhdet_in_fec!W85)</f>
        <v>4.4873780552086071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>
        <f>IF(RES_hhdet_in_tes!D86=0,"",RES_hhdet_in_tes!D86/RES_hhdet_in_fec!D86)</f>
        <v>2.5751884129001965</v>
      </c>
      <c r="E86" s="111">
        <f>IF(RES_hhdet_in_tes!E86=0,"",RES_hhdet_in_tes!E86/RES_hhdet_in_fec!E86)</f>
        <v>2.663349994518557</v>
      </c>
      <c r="F86" s="111">
        <f>IF(RES_hhdet_in_tes!F86=0,"",RES_hhdet_in_tes!F86/RES_hhdet_in_fec!F86)</f>
        <v>2.7516062591433257</v>
      </c>
      <c r="G86" s="111">
        <f>IF(RES_hhdet_in_tes!G86=0,"",RES_hhdet_in_tes!G86/RES_hhdet_in_fec!G86)</f>
        <v>2.8407011766903034</v>
      </c>
      <c r="H86" s="111">
        <f>IF(RES_hhdet_in_tes!H86=0,"",RES_hhdet_in_tes!H86/RES_hhdet_in_fec!H86)</f>
        <v>2.9305388598268043</v>
      </c>
      <c r="I86" s="111">
        <f>IF(RES_hhdet_in_tes!I86=0,"",RES_hhdet_in_tes!I86/RES_hhdet_in_fec!I86)</f>
        <v>3.0212975973409577</v>
      </c>
      <c r="J86" s="111">
        <f>IF(RES_hhdet_in_tes!J86=0,"",RES_hhdet_in_tes!J86/RES_hhdet_in_fec!J86)</f>
        <v>3.1137189899440636</v>
      </c>
      <c r="K86" s="111">
        <f>IF(RES_hhdet_in_tes!K86=0,"",RES_hhdet_in_tes!K86/RES_hhdet_in_fec!K86)</f>
        <v>3.2084265913512411</v>
      </c>
      <c r="L86" s="111">
        <f>IF(RES_hhdet_in_tes!L86=0,"",RES_hhdet_in_tes!L86/RES_hhdet_in_fec!L86)</f>
        <v>3.3055745715672544</v>
      </c>
      <c r="M86" s="111">
        <f>IF(RES_hhdet_in_tes!M86=0,"",RES_hhdet_in_tes!M86/RES_hhdet_in_fec!M86)</f>
        <v>3.4216086797961505</v>
      </c>
      <c r="N86" s="111">
        <f>IF(RES_hhdet_in_tes!N86=0,"",RES_hhdet_in_tes!N86/RES_hhdet_in_fec!N86)</f>
        <v>3.5619109526230579</v>
      </c>
      <c r="O86" s="111">
        <f>IF(RES_hhdet_in_tes!O86=0,"",RES_hhdet_in_tes!O86/RES_hhdet_in_fec!O86)</f>
        <v>3.7294568371939172</v>
      </c>
      <c r="P86" s="111">
        <f>IF(RES_hhdet_in_tes!P86=0,"",RES_hhdet_in_tes!P86/RES_hhdet_in_fec!P86)</f>
        <v>3.9111567412301684</v>
      </c>
      <c r="Q86" s="111">
        <f>IF(RES_hhdet_in_tes!Q86=0,"",RES_hhdet_in_tes!Q86/RES_hhdet_in_fec!Q86)</f>
        <v>4.0673066563663953</v>
      </c>
      <c r="R86" s="111">
        <f>IF(RES_hhdet_in_tes!R86=0,"",RES_hhdet_in_tes!R86/RES_hhdet_in_fec!R86)</f>
        <v>4.165268588629405</v>
      </c>
      <c r="S86" s="111">
        <f>IF(RES_hhdet_in_tes!S86=0,"",RES_hhdet_in_tes!S86/RES_hhdet_in_fec!S86)</f>
        <v>4.243241476838377</v>
      </c>
      <c r="T86" s="111">
        <f>IF(RES_hhdet_in_tes!T86=0,"",RES_hhdet_in_tes!T86/RES_hhdet_in_fec!T86)</f>
        <v>4.3083907931425403</v>
      </c>
      <c r="U86" s="111">
        <f>IF(RES_hhdet_in_tes!U86=0,"",RES_hhdet_in_tes!U86/RES_hhdet_in_fec!U86)</f>
        <v>4.367700887546305</v>
      </c>
      <c r="V86" s="111">
        <f>IF(RES_hhdet_in_tes!V86=0,"",RES_hhdet_in_tes!V86/RES_hhdet_in_fec!V86)</f>
        <v>4.4281740168740136</v>
      </c>
      <c r="W86" s="111">
        <f>IF(RES_hhdet_in_tes!W86=0,"",RES_hhdet_in_tes!W86/RES_hhdet_in_fec!W86)</f>
        <v>4.4873780552086071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0.82250289618032557</v>
      </c>
      <c r="D87" s="124">
        <f>IF(RES_hhdet_in_tes!D87=0,"",RES_hhdet_in_tes!D87/RES_hhdet_in_fec!D87)</f>
        <v>0.79948014095103637</v>
      </c>
      <c r="E87" s="124">
        <f>IF(RES_hhdet_in_tes!E87=0,"",RES_hhdet_in_tes!E87/RES_hhdet_in_fec!E87)</f>
        <v>0.76958933967377741</v>
      </c>
      <c r="F87" s="124">
        <f>IF(RES_hhdet_in_tes!F87=0,"",RES_hhdet_in_tes!F87/RES_hhdet_in_fec!F87)</f>
        <v>0.77864024044730695</v>
      </c>
      <c r="G87" s="124">
        <f>IF(RES_hhdet_in_tes!G87=0,"",RES_hhdet_in_tes!G87/RES_hhdet_in_fec!G87)</f>
        <v>0.74828825809919075</v>
      </c>
      <c r="H87" s="124">
        <f>IF(RES_hhdet_in_tes!H87=0,"",RES_hhdet_in_tes!H87/RES_hhdet_in_fec!H87)</f>
        <v>0.7468625686203626</v>
      </c>
      <c r="I87" s="124">
        <f>IF(RES_hhdet_in_tes!I87=0,"",RES_hhdet_in_tes!I87/RES_hhdet_in_fec!I87)</f>
        <v>0.80275148270312491</v>
      </c>
      <c r="J87" s="124">
        <f>IF(RES_hhdet_in_tes!J87=0,"",RES_hhdet_in_tes!J87/RES_hhdet_in_fec!J87)</f>
        <v>0.807652027704579</v>
      </c>
      <c r="K87" s="124">
        <f>IF(RES_hhdet_in_tes!K87=0,"",RES_hhdet_in_tes!K87/RES_hhdet_in_fec!K87)</f>
        <v>0.80673706395113465</v>
      </c>
      <c r="L87" s="124">
        <f>IF(RES_hhdet_in_tes!L87=0,"",RES_hhdet_in_tes!L87/RES_hhdet_in_fec!L87)</f>
        <v>0.82354022666320725</v>
      </c>
      <c r="M87" s="124">
        <f>IF(RES_hhdet_in_tes!M87=0,"",RES_hhdet_in_tes!M87/RES_hhdet_in_fec!M87)</f>
        <v>0.82638503042382738</v>
      </c>
      <c r="N87" s="124">
        <f>IF(RES_hhdet_in_tes!N87=0,"",RES_hhdet_in_tes!N87/RES_hhdet_in_fec!N87)</f>
        <v>0.86203902872026217</v>
      </c>
      <c r="O87" s="124">
        <f>IF(RES_hhdet_in_tes!O87=0,"",RES_hhdet_in_tes!O87/RES_hhdet_in_fec!O87)</f>
        <v>0.89611842133998454</v>
      </c>
      <c r="P87" s="124">
        <f>IF(RES_hhdet_in_tes!P87=0,"",RES_hhdet_in_tes!P87/RES_hhdet_in_fec!P87)</f>
        <v>0.93345302677346287</v>
      </c>
      <c r="Q87" s="124">
        <f>IF(RES_hhdet_in_tes!Q87=0,"",RES_hhdet_in_tes!Q87/RES_hhdet_in_fec!Q87)</f>
        <v>0.92721243668893472</v>
      </c>
      <c r="R87" s="124">
        <f>IF(RES_hhdet_in_tes!R87=0,"",RES_hhdet_in_tes!R87/RES_hhdet_in_fec!R87)</f>
        <v>0.93898606593697564</v>
      </c>
      <c r="S87" s="124">
        <f>IF(RES_hhdet_in_tes!S87=0,"",RES_hhdet_in_tes!S87/RES_hhdet_in_fec!S87)</f>
        <v>0.92087588701228029</v>
      </c>
      <c r="T87" s="124">
        <f>IF(RES_hhdet_in_tes!T87=0,"",RES_hhdet_in_tes!T87/RES_hhdet_in_fec!T87)</f>
        <v>0.93735895409309067</v>
      </c>
      <c r="U87" s="124">
        <f>IF(RES_hhdet_in_tes!U87=0,"",RES_hhdet_in_tes!U87/RES_hhdet_in_fec!U87)</f>
        <v>0.93600136362687636</v>
      </c>
      <c r="V87" s="124">
        <f>IF(RES_hhdet_in_tes!V87=0,"",RES_hhdet_in_tes!V87/RES_hhdet_in_fec!V87)</f>
        <v>0.94016749594893778</v>
      </c>
      <c r="W87" s="124">
        <f>IF(RES_hhdet_in_tes!W87=0,"",RES_hhdet_in_tes!W87/RES_hhdet_in_fec!W87)</f>
        <v>0.93551092354518883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 t="str">
        <f>IF(RES_hhdet_in_tes!C88=0,"",RES_hhdet_in_tes!C88/RES_hhdet_in_fec!C88)</f>
        <v/>
      </c>
      <c r="D88" s="111">
        <f>IF(RES_hhdet_in_tes!D88=0,"",RES_hhdet_in_tes!D88/RES_hhdet_in_fec!D88)</f>
        <v>0.58455606043576136</v>
      </c>
      <c r="E88" s="111">
        <f>IF(RES_hhdet_in_tes!E88=0,"",RES_hhdet_in_tes!E88/RES_hhdet_in_fec!E88)</f>
        <v>0.59626358570186466</v>
      </c>
      <c r="F88" s="111">
        <f>IF(RES_hhdet_in_tes!F88=0,"",RES_hhdet_in_tes!F88/RES_hhdet_in_fec!F88)</f>
        <v>0.60807010576534037</v>
      </c>
      <c r="G88" s="111">
        <f>IF(RES_hhdet_in_tes!G88=0,"",RES_hhdet_in_tes!G88/RES_hhdet_in_fec!G88)</f>
        <v>0.61996443307029458</v>
      </c>
      <c r="H88" s="111">
        <f>IF(RES_hhdet_in_tes!H88=0,"",RES_hhdet_in_tes!H88/RES_hhdet_in_fec!H88)</f>
        <v>0.63193323851365601</v>
      </c>
      <c r="I88" s="111">
        <f>IF(RES_hhdet_in_tes!I88=0,"",RES_hhdet_in_tes!I88/RES_hhdet_in_fec!I88)</f>
        <v>0.64395899527031342</v>
      </c>
      <c r="J88" s="111">
        <f>IF(RES_hhdet_in_tes!J88=0,"",RES_hhdet_in_tes!J88/RES_hhdet_in_fec!J88)</f>
        <v>0.65600391281070758</v>
      </c>
      <c r="K88" s="111">
        <f>IF(RES_hhdet_in_tes!K88=0,"",RES_hhdet_in_tes!K88/RES_hhdet_in_fec!K88)</f>
        <v>0.66801800065845363</v>
      </c>
      <c r="L88" s="111">
        <f>IF(RES_hhdet_in_tes!L88=0,"",RES_hhdet_in_tes!L88/RES_hhdet_in_fec!L88)</f>
        <v>0.67995688931364584</v>
      </c>
      <c r="M88" s="111">
        <f>IF(RES_hhdet_in_tes!M88=0,"",RES_hhdet_in_tes!M88/RES_hhdet_in_fec!M88)</f>
        <v>0.69095213269703604</v>
      </c>
      <c r="N88" s="111">
        <f>IF(RES_hhdet_in_tes!N88=0,"",RES_hhdet_in_tes!N88/RES_hhdet_in_fec!N88)</f>
        <v>0.7005375290262883</v>
      </c>
      <c r="O88" s="111" t="str">
        <f>IF(RES_hhdet_in_tes!O88=0,"",RES_hhdet_in_tes!O88/RES_hhdet_in_fec!O88)</f>
        <v/>
      </c>
      <c r="P88" s="111" t="str">
        <f>IF(RES_hhdet_in_tes!P88=0,"",RES_hhdet_in_tes!P88/RES_hhdet_in_fec!P88)</f>
        <v/>
      </c>
      <c r="Q88" s="111">
        <f>IF(RES_hhdet_in_tes!Q88=0,"",RES_hhdet_in_tes!Q88/RES_hhdet_in_fec!Q88)</f>
        <v>0.72366336058413361</v>
      </c>
      <c r="R88" s="111">
        <f>IF(RES_hhdet_in_tes!R88=0,"",RES_hhdet_in_tes!R88/RES_hhdet_in_fec!R88)</f>
        <v>0.73584596027128657</v>
      </c>
      <c r="S88" s="111">
        <f>IF(RES_hhdet_in_tes!S88=0,"",RES_hhdet_in_tes!S88/RES_hhdet_in_fec!S88)</f>
        <v>0.74949986688773773</v>
      </c>
      <c r="T88" s="111">
        <f>IF(RES_hhdet_in_tes!T88=0,"",RES_hhdet_in_tes!T88/RES_hhdet_in_fec!T88)</f>
        <v>0.76322000258220346</v>
      </c>
      <c r="U88" s="111">
        <f>IF(RES_hhdet_in_tes!U88=0,"",RES_hhdet_in_tes!U88/RES_hhdet_in_fec!U88)</f>
        <v>0.77585809191015165</v>
      </c>
      <c r="V88" s="111">
        <f>IF(RES_hhdet_in_tes!V88=0,"",RES_hhdet_in_tes!V88/RES_hhdet_in_fec!V88)</f>
        <v>0.78645167417658379</v>
      </c>
      <c r="W88" s="111">
        <f>IF(RES_hhdet_in_tes!W88=0,"",RES_hhdet_in_tes!W88/RES_hhdet_in_fec!W88)</f>
        <v>0.79497274435471776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>
        <f>IF(RES_hhdet_in_tes!I89=0,"",RES_hhdet_in_tes!I89/RES_hhdet_in_fec!I89)</f>
        <v>0.96422658153732266</v>
      </c>
      <c r="J89" s="111">
        <f>IF(RES_hhdet_in_tes!J89=0,"",RES_hhdet_in_tes!J89/RES_hhdet_in_fec!J89)</f>
        <v>0.91467132925531003</v>
      </c>
      <c r="K89" s="111">
        <f>IF(RES_hhdet_in_tes!K89=0,"",RES_hhdet_in_tes!K89/RES_hhdet_in_fec!K89)</f>
        <v>0.90364907536063155</v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>
        <f>IF(RES_hhdet_in_tes!N89=0,"",RES_hhdet_in_tes!N89/RES_hhdet_in_fec!N89)</f>
        <v>0.95346362588525579</v>
      </c>
      <c r="O89" s="111">
        <f>IF(RES_hhdet_in_tes!O89=0,"",RES_hhdet_in_tes!O89/RES_hhdet_in_fec!O89)</f>
        <v>0.96606120803207984</v>
      </c>
      <c r="P89" s="111">
        <f>IF(RES_hhdet_in_tes!P89=0,"",RES_hhdet_in_tes!P89/RES_hhdet_in_fec!P89)</f>
        <v>0.98428469627536019</v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>
        <f>IF(RES_hhdet_in_tes!I90=0,"",RES_hhdet_in_tes!I90/RES_hhdet_in_fec!I90)</f>
        <v>0.64395899527031342</v>
      </c>
      <c r="J90" s="112">
        <f>IF(RES_hhdet_in_tes!J90=0,"",RES_hhdet_in_tes!J90/RES_hhdet_in_fec!J90)</f>
        <v>0.65600391281070758</v>
      </c>
      <c r="K90" s="112">
        <f>IF(RES_hhdet_in_tes!K90=0,"",RES_hhdet_in_tes!K90/RES_hhdet_in_fec!K90)</f>
        <v>0.66801800065845363</v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>
        <f>IF(RES_hhdet_in_tes!N90=0,"",RES_hhdet_in_tes!N90/RES_hhdet_in_fec!N90)</f>
        <v>0.7005375290262883</v>
      </c>
      <c r="O90" s="112">
        <f>IF(RES_hhdet_in_tes!O90=0,"",RES_hhdet_in_tes!O90/RES_hhdet_in_fec!O90)</f>
        <v>0.70846087158206283</v>
      </c>
      <c r="P90" s="112">
        <f>IF(RES_hhdet_in_tes!P90=0,"",RES_hhdet_in_tes!P90/RES_hhdet_in_fec!P90)</f>
        <v>0.71540099327947448</v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0.42968959804352908</v>
      </c>
      <c r="D92" s="112">
        <f>IF(RES_hhdet_in_tes!D92=0,"",RES_hhdet_in_tes!D92/RES_hhdet_in_fec!D92)</f>
        <v>0.43165582957619403</v>
      </c>
      <c r="E92" s="112">
        <f>IF(RES_hhdet_in_tes!E92=0,"",RES_hhdet_in_tes!E92/RES_hhdet_in_fec!E92)</f>
        <v>0.43394755880351266</v>
      </c>
      <c r="F92" s="112">
        <f>IF(RES_hhdet_in_tes!F92=0,"",RES_hhdet_in_tes!F92/RES_hhdet_in_fec!F92)</f>
        <v>0.43628367408010216</v>
      </c>
      <c r="G92" s="112">
        <f>IF(RES_hhdet_in_tes!G92=0,"",RES_hhdet_in_tes!G92/RES_hhdet_in_fec!G92)</f>
        <v>0.43891955358800439</v>
      </c>
      <c r="H92" s="112">
        <f>IF(RES_hhdet_in_tes!H92=0,"",RES_hhdet_in_tes!H92/RES_hhdet_in_fec!H92)</f>
        <v>0.44182394228888372</v>
      </c>
      <c r="I92" s="112">
        <f>IF(RES_hhdet_in_tes!I92=0,"",RES_hhdet_in_tes!I92/RES_hhdet_in_fec!I92)</f>
        <v>0.44505976537425734</v>
      </c>
      <c r="J92" s="112">
        <f>IF(RES_hhdet_in_tes!J92=0,"",RES_hhdet_in_tes!J92/RES_hhdet_in_fec!J92)</f>
        <v>0.44888480514317747</v>
      </c>
      <c r="K92" s="112">
        <f>IF(RES_hhdet_in_tes!K92=0,"",RES_hhdet_in_tes!K92/RES_hhdet_in_fec!K92)</f>
        <v>0.45351824435464733</v>
      </c>
      <c r="L92" s="112">
        <f>IF(RES_hhdet_in_tes!L92=0,"",RES_hhdet_in_tes!L92/RES_hhdet_in_fec!L92)</f>
        <v>0.45901872338273786</v>
      </c>
      <c r="M92" s="112">
        <f>IF(RES_hhdet_in_tes!M92=0,"",RES_hhdet_in_tes!M92/RES_hhdet_in_fec!M92)</f>
        <v>0.47058751954433486</v>
      </c>
      <c r="N92" s="112">
        <f>IF(RES_hhdet_in_tes!N92=0,"",RES_hhdet_in_tes!N92/RES_hhdet_in_fec!N92)</f>
        <v>0.48987551468460594</v>
      </c>
      <c r="O92" s="112">
        <f>IF(RES_hhdet_in_tes!O92=0,"",RES_hhdet_in_tes!O92/RES_hhdet_in_fec!O92)</f>
        <v>0.51826082096887727</v>
      </c>
      <c r="P92" s="112" t="str">
        <f>IF(RES_hhdet_in_tes!P92=0,"",RES_hhdet_in_tes!P92/RES_hhdet_in_fec!P92)</f>
        <v/>
      </c>
      <c r="Q92" s="112">
        <f>IF(RES_hhdet_in_tes!Q92=0,"",RES_hhdet_in_tes!Q92/RES_hhdet_in_fec!Q92)</f>
        <v>0.58424965317468147</v>
      </c>
      <c r="R92" s="112">
        <f>IF(RES_hhdet_in_tes!R92=0,"",RES_hhdet_in_tes!R92/RES_hhdet_in_fec!R92)</f>
        <v>0.60544257975484705</v>
      </c>
      <c r="S92" s="112">
        <f>IF(RES_hhdet_in_tes!S92=0,"",RES_hhdet_in_tes!S92/RES_hhdet_in_fec!S92)</f>
        <v>0.62586485445939333</v>
      </c>
      <c r="T92" s="112">
        <f>IF(RES_hhdet_in_tes!T92=0,"",RES_hhdet_in_tes!T92/RES_hhdet_in_fec!T92)</f>
        <v>0.64436049947481444</v>
      </c>
      <c r="U92" s="112">
        <f>IF(RES_hhdet_in_tes!U92=0,"",RES_hhdet_in_tes!U92/RES_hhdet_in_fec!U92)</f>
        <v>0.65977353698766905</v>
      </c>
      <c r="V92" s="112">
        <f>IF(RES_hhdet_in_tes!V92=0,"",RES_hhdet_in_tes!V92/RES_hhdet_in_fec!V92)</f>
        <v>0.67094798918448872</v>
      </c>
      <c r="W92" s="112">
        <f>IF(RES_hhdet_in_tes!W92=0,"",RES_hhdet_in_tes!W92/RES_hhdet_in_fec!W92)</f>
        <v>0.67620431879369114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0.84850973909345817</v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>
        <f>IF(RES_hhdet_in_tes!H93=0,"",RES_hhdet_in_tes!H93/RES_hhdet_in_fec!H93)</f>
        <v>0.75688815790467656</v>
      </c>
      <c r="I93" s="113">
        <f>IF(RES_hhdet_in_tes!I93=0,"",RES_hhdet_in_tes!I93/RES_hhdet_in_fec!I93)</f>
        <v>0.79857963659965558</v>
      </c>
      <c r="J93" s="113">
        <f>IF(RES_hhdet_in_tes!J93=0,"",RES_hhdet_in_tes!J93/RES_hhdet_in_fec!J93)</f>
        <v>0.7998906054389765</v>
      </c>
      <c r="K93" s="113">
        <f>IF(RES_hhdet_in_tes!K93=0,"",RES_hhdet_in_tes!K93/RES_hhdet_in_fec!K93)</f>
        <v>0.80357884018323711</v>
      </c>
      <c r="L93" s="113">
        <f>IF(RES_hhdet_in_tes!L93=0,"",RES_hhdet_in_tes!L93/RES_hhdet_in_fec!L93)</f>
        <v>0.82786780850058395</v>
      </c>
      <c r="M93" s="113">
        <f>IF(RES_hhdet_in_tes!M93=0,"",RES_hhdet_in_tes!M93/RES_hhdet_in_fec!M93)</f>
        <v>0.83584573189271305</v>
      </c>
      <c r="N93" s="113">
        <f>IF(RES_hhdet_in_tes!N93=0,"",RES_hhdet_in_tes!N93/RES_hhdet_in_fec!N93)</f>
        <v>0.89112304191194514</v>
      </c>
      <c r="O93" s="113">
        <f>IF(RES_hhdet_in_tes!O93=0,"",RES_hhdet_in_tes!O93/RES_hhdet_in_fec!O93)</f>
        <v>0.93264103181340641</v>
      </c>
      <c r="P93" s="113">
        <f>IF(RES_hhdet_in_tes!P93=0,"",RES_hhdet_in_tes!P93/RES_hhdet_in_fec!P93)</f>
        <v>0.92862924700419835</v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>
        <f>IF(RES_hhdet_in_tes!U93=0,"",RES_hhdet_in_tes!U93/RES_hhdet_in_fec!U93)</f>
        <v>0.96644227977413977</v>
      </c>
      <c r="V93" s="113">
        <f>IF(RES_hhdet_in_tes!V93=0,"",RES_hhdet_in_tes!V93/RES_hhdet_in_fec!V93)</f>
        <v>0.97381471311104495</v>
      </c>
      <c r="W93" s="113">
        <f>IF(RES_hhdet_in_tes!W93=0,"",RES_hhdet_in_tes!W93/RES_hhdet_in_fec!W93)</f>
        <v>0.92383839563681758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0.42968959804352908</v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>
        <f>IF(RES_hhdet_in_tes!H94=0,"",RES_hhdet_in_tes!H94/RES_hhdet_in_fec!H94)</f>
        <v>0.44182394228888378</v>
      </c>
      <c r="I94" s="111">
        <f>IF(RES_hhdet_in_tes!I94=0,"",RES_hhdet_in_tes!I94/RES_hhdet_in_fec!I94)</f>
        <v>0.4450597653742574</v>
      </c>
      <c r="J94" s="111">
        <f>IF(RES_hhdet_in_tes!J94=0,"",RES_hhdet_in_tes!J94/RES_hhdet_in_fec!J94)</f>
        <v>0.44888480514317747</v>
      </c>
      <c r="K94" s="111">
        <f>IF(RES_hhdet_in_tes!K94=0,"",RES_hhdet_in_tes!K94/RES_hhdet_in_fec!K94)</f>
        <v>0.45351824435464733</v>
      </c>
      <c r="L94" s="111">
        <f>IF(RES_hhdet_in_tes!L94=0,"",RES_hhdet_in_tes!L94/RES_hhdet_in_fec!L94)</f>
        <v>0.45901872338273791</v>
      </c>
      <c r="M94" s="111">
        <f>IF(RES_hhdet_in_tes!M94=0,"",RES_hhdet_in_tes!M94/RES_hhdet_in_fec!M94)</f>
        <v>0.47058751954433481</v>
      </c>
      <c r="N94" s="111">
        <f>IF(RES_hhdet_in_tes!N94=0,"",RES_hhdet_in_tes!N94/RES_hhdet_in_fec!N94)</f>
        <v>0.48987551468460599</v>
      </c>
      <c r="O94" s="111">
        <f>IF(RES_hhdet_in_tes!O94=0,"",RES_hhdet_in_tes!O94/RES_hhdet_in_fec!O94)</f>
        <v>0.51826082096887727</v>
      </c>
      <c r="P94" s="111">
        <f>IF(RES_hhdet_in_tes!P94=0,"",RES_hhdet_in_tes!P94/RES_hhdet_in_fec!P94)</f>
        <v>0.55284703364111998</v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>
        <f>IF(RES_hhdet_in_tes!U94=0,"",RES_hhdet_in_tes!U94/RES_hhdet_in_fec!U94)</f>
        <v>0.65977353698766905</v>
      </c>
      <c r="V94" s="111">
        <f>IF(RES_hhdet_in_tes!V94=0,"",RES_hhdet_in_tes!V94/RES_hhdet_in_fec!V94)</f>
        <v>0.67094798918448872</v>
      </c>
      <c r="W94" s="111">
        <f>IF(RES_hhdet_in_tes!W94=0,"",RES_hhdet_in_tes!W94/RES_hhdet_in_fec!W94)</f>
        <v>0.67620431879369114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0.48223649651622053</v>
      </c>
      <c r="D96" s="112" t="str">
        <f>IF(RES_hhdet_in_tes!D96=0,"",RES_hhdet_in_tes!D96/RES_hhdet_in_fec!D96)</f>
        <v/>
      </c>
      <c r="E96" s="112" t="str">
        <f>IF(RES_hhdet_in_tes!E96=0,"",RES_hhdet_in_tes!E96/RES_hhdet_in_fec!E96)</f>
        <v/>
      </c>
      <c r="F96" s="112" t="str">
        <f>IF(RES_hhdet_in_tes!F96=0,"",RES_hhdet_in_tes!F96/RES_hhdet_in_fec!F96)</f>
        <v/>
      </c>
      <c r="G96" s="112" t="str">
        <f>IF(RES_hhdet_in_tes!G96=0,"",RES_hhdet_in_tes!G96/RES_hhdet_in_fec!G96)</f>
        <v/>
      </c>
      <c r="H96" s="112">
        <f>IF(RES_hhdet_in_tes!H96=0,"",RES_hhdet_in_tes!H96/RES_hhdet_in_fec!H96)</f>
        <v>0.49234420438703475</v>
      </c>
      <c r="I96" s="112" t="str">
        <f>IF(RES_hhdet_in_tes!I96=0,"",RES_hhdet_in_tes!I96/RES_hhdet_in_fec!I96)</f>
        <v/>
      </c>
      <c r="J96" s="112" t="str">
        <f>IF(RES_hhdet_in_tes!J96=0,"",RES_hhdet_in_tes!J96/RES_hhdet_in_fec!J96)</f>
        <v/>
      </c>
      <c r="K96" s="112">
        <f>IF(RES_hhdet_in_tes!K96=0,"",RES_hhdet_in_tes!K96/RES_hhdet_in_fec!K96)</f>
        <v>0.50036408923488873</v>
      </c>
      <c r="L96" s="112" t="str">
        <f>IF(RES_hhdet_in_tes!L96=0,"",RES_hhdet_in_tes!L96/RES_hhdet_in_fec!L96)</f>
        <v/>
      </c>
      <c r="M96" s="112" t="str">
        <f>IF(RES_hhdet_in_tes!M96=0,"",RES_hhdet_in_tes!M96/RES_hhdet_in_fec!M96)</f>
        <v/>
      </c>
      <c r="N96" s="112" t="str">
        <f>IF(RES_hhdet_in_tes!N96=0,"",RES_hhdet_in_tes!N96/RES_hhdet_in_fec!N96)</f>
        <v/>
      </c>
      <c r="O96" s="112">
        <f>IF(RES_hhdet_in_tes!O96=0,"",RES_hhdet_in_tes!O96/RES_hhdet_in_fec!O96)</f>
        <v>0.53500368606562387</v>
      </c>
      <c r="P96" s="112">
        <f>IF(RES_hhdet_in_tes!P96=0,"",RES_hhdet_in_tes!P96/RES_hhdet_in_fec!P96)</f>
        <v>0.55464280967092217</v>
      </c>
      <c r="Q96" s="112" t="str">
        <f>IF(RES_hhdet_in_tes!Q96=0,"",RES_hhdet_in_tes!Q96/RES_hhdet_in_fec!Q96)</f>
        <v/>
      </c>
      <c r="R96" s="112" t="str">
        <f>IF(RES_hhdet_in_tes!R96=0,"",RES_hhdet_in_tes!R96/RES_hhdet_in_fec!R96)</f>
        <v/>
      </c>
      <c r="S96" s="112" t="str">
        <f>IF(RES_hhdet_in_tes!S96=0,"",RES_hhdet_in_tes!S96/RES_hhdet_in_fec!S96)</f>
        <v/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0.62711257916755314</v>
      </c>
      <c r="V96" s="112">
        <f>IF(RES_hhdet_in_tes!V96=0,"",RES_hhdet_in_tes!V96/RES_hhdet_in_fec!V96)</f>
        <v>0.63817645566807513</v>
      </c>
      <c r="W96" s="112">
        <f>IF(RES_hhdet_in_tes!W96=0,"",RES_hhdet_in_tes!W96/RES_hhdet_in_fec!W96)</f>
        <v>0.64688586537987403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0.87876269206604862</v>
      </c>
      <c r="D97" s="113">
        <f>IF(RES_hhdet_in_tes!D97=0,"",RES_hhdet_in_tes!D97/RES_hhdet_in_fec!D97)</f>
        <v>0.83032465714455306</v>
      </c>
      <c r="E97" s="113">
        <f>IF(RES_hhdet_in_tes!E97=0,"",RES_hhdet_in_tes!E97/RES_hhdet_in_fec!E97)</f>
        <v>0.7959245147470535</v>
      </c>
      <c r="F97" s="113">
        <f>IF(RES_hhdet_in_tes!F97=0,"",RES_hhdet_in_tes!F97/RES_hhdet_in_fec!F97)</f>
        <v>0.80428428169174992</v>
      </c>
      <c r="G97" s="113">
        <f>IF(RES_hhdet_in_tes!G97=0,"",RES_hhdet_in_tes!G97/RES_hhdet_in_fec!G97)</f>
        <v>0.77393010584071076</v>
      </c>
      <c r="H97" s="113">
        <f>IF(RES_hhdet_in_tes!H97=0,"",RES_hhdet_in_tes!H97/RES_hhdet_in_fec!H97)</f>
        <v>0.79207495889312407</v>
      </c>
      <c r="I97" s="113">
        <f>IF(RES_hhdet_in_tes!I97=0,"",RES_hhdet_in_tes!I97/RES_hhdet_in_fec!I97)</f>
        <v>0.82260897419025558</v>
      </c>
      <c r="J97" s="113">
        <f>IF(RES_hhdet_in_tes!J97=0,"",RES_hhdet_in_tes!J97/RES_hhdet_in_fec!J97)</f>
        <v>0.82966327737875589</v>
      </c>
      <c r="K97" s="113">
        <f>IF(RES_hhdet_in_tes!K97=0,"",RES_hhdet_in_tes!K97/RES_hhdet_in_fec!K97)</f>
        <v>0.83115111167124989</v>
      </c>
      <c r="L97" s="113">
        <f>IF(RES_hhdet_in_tes!L97=0,"",RES_hhdet_in_tes!L97/RES_hhdet_in_fec!L97)</f>
        <v>0.84858437085389049</v>
      </c>
      <c r="M97" s="113">
        <f>IF(RES_hhdet_in_tes!M97=0,"",RES_hhdet_in_tes!M97/RES_hhdet_in_fec!M97)</f>
        <v>0.84965873522278346</v>
      </c>
      <c r="N97" s="113">
        <f>IF(RES_hhdet_in_tes!N97=0,"",RES_hhdet_in_tes!N97/RES_hhdet_in_fec!N97)</f>
        <v>0.89018887921102829</v>
      </c>
      <c r="O97" s="113">
        <f>IF(RES_hhdet_in_tes!O97=0,"",RES_hhdet_in_tes!O97/RES_hhdet_in_fec!O97)</f>
        <v>0.97168853489071105</v>
      </c>
      <c r="P97" s="113">
        <f>IF(RES_hhdet_in_tes!P97=0,"",RES_hhdet_in_tes!P97/RES_hhdet_in_fec!P97)</f>
        <v>0.98959235398349321</v>
      </c>
      <c r="Q97" s="113">
        <f>IF(RES_hhdet_in_tes!Q97=0,"",RES_hhdet_in_tes!Q97/RES_hhdet_in_fec!Q97)</f>
        <v>0.96976804133492234</v>
      </c>
      <c r="R97" s="113">
        <f>IF(RES_hhdet_in_tes!R97=0,"",RES_hhdet_in_tes!R97/RES_hhdet_in_fec!R97)</f>
        <v>0.95808257001199437</v>
      </c>
      <c r="S97" s="113">
        <f>IF(RES_hhdet_in_tes!S97=0,"",RES_hhdet_in_tes!S97/RES_hhdet_in_fec!S97)</f>
        <v>0.93532680732171514</v>
      </c>
      <c r="T97" s="113">
        <f>IF(RES_hhdet_in_tes!T97=0,"",RES_hhdet_in_tes!T97/RES_hhdet_in_fec!T97)</f>
        <v>0.95074421249270902</v>
      </c>
      <c r="U97" s="113">
        <f>IF(RES_hhdet_in_tes!U97=0,"",RES_hhdet_in_tes!U97/RES_hhdet_in_fec!U97)</f>
        <v>0.96151648357134978</v>
      </c>
      <c r="V97" s="113">
        <f>IF(RES_hhdet_in_tes!V97=0,"",RES_hhdet_in_tes!V97/RES_hhdet_in_fec!V97)</f>
        <v>0.95402234490368687</v>
      </c>
      <c r="W97" s="113">
        <f>IF(RES_hhdet_in_tes!W97=0,"",RES_hhdet_in_tes!W97/RES_hhdet_in_fec!W97)</f>
        <v>0.95339152135033789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0.48223649651622058</v>
      </c>
      <c r="D98" s="111">
        <f>IF(RES_hhdet_in_tes!D98=0,"",RES_hhdet_in_tes!D98/RES_hhdet_in_fec!D98)</f>
        <v>0.48405895574281776</v>
      </c>
      <c r="E98" s="111">
        <f>IF(RES_hhdet_in_tes!E98=0,"",RES_hhdet_in_tes!E98/RES_hhdet_in_fec!E98)</f>
        <v>0.48602158785759203</v>
      </c>
      <c r="F98" s="111">
        <f>IF(RES_hhdet_in_tes!F98=0,"",RES_hhdet_in_tes!F98/RES_hhdet_in_fec!F98)</f>
        <v>0.48800307284654243</v>
      </c>
      <c r="G98" s="111">
        <f>IF(RES_hhdet_in_tes!G98=0,"",RES_hhdet_in_tes!G98/RES_hhdet_in_fec!G98)</f>
        <v>0.49011477240599055</v>
      </c>
      <c r="H98" s="111">
        <f>IF(RES_hhdet_in_tes!H98=0,"",RES_hhdet_in_tes!H98/RES_hhdet_in_fec!H98)</f>
        <v>0.49234420438703475</v>
      </c>
      <c r="I98" s="111">
        <f>IF(RES_hhdet_in_tes!I98=0,"",RES_hhdet_in_tes!I98/RES_hhdet_in_fec!I98)</f>
        <v>0.49472037227031851</v>
      </c>
      <c r="J98" s="111">
        <f>IF(RES_hhdet_in_tes!J98=0,"",RES_hhdet_in_tes!J98/RES_hhdet_in_fec!J98)</f>
        <v>0.49735937235988326</v>
      </c>
      <c r="K98" s="111">
        <f>IF(RES_hhdet_in_tes!K98=0,"",RES_hhdet_in_tes!K98/RES_hhdet_in_fec!K98)</f>
        <v>0.50036408923488873</v>
      </c>
      <c r="L98" s="111">
        <f>IF(RES_hhdet_in_tes!L98=0,"",RES_hhdet_in_tes!L98/RES_hhdet_in_fec!L98)</f>
        <v>0.50377053118647019</v>
      </c>
      <c r="M98" s="111">
        <f>IF(RES_hhdet_in_tes!M98=0,"",RES_hhdet_in_tes!M98/RES_hhdet_in_fec!M98)</f>
        <v>0.50993906202327333</v>
      </c>
      <c r="N98" s="111">
        <f>IF(RES_hhdet_in_tes!N98=0,"",RES_hhdet_in_tes!N98/RES_hhdet_in_fec!N98)</f>
        <v>0.51990679014020591</v>
      </c>
      <c r="O98" s="111">
        <f>IF(RES_hhdet_in_tes!O98=0,"",RES_hhdet_in_tes!O98/RES_hhdet_in_fec!O98)</f>
        <v>0.53500368606562387</v>
      </c>
      <c r="P98" s="111">
        <f>IF(RES_hhdet_in_tes!P98=0,"",RES_hhdet_in_tes!P98/RES_hhdet_in_fec!P98)</f>
        <v>0.55464280967092217</v>
      </c>
      <c r="Q98" s="111">
        <f>IF(RES_hhdet_in_tes!Q98=0,"",RES_hhdet_in_tes!Q98/RES_hhdet_in_fec!Q98)</f>
        <v>0.57391351317059569</v>
      </c>
      <c r="R98" s="111">
        <f>IF(RES_hhdet_in_tes!R98=0,"",RES_hhdet_in_tes!R98/RES_hhdet_in_fec!R98)</f>
        <v>0.58772782636276932</v>
      </c>
      <c r="S98" s="111">
        <f>IF(RES_hhdet_in_tes!S98=0,"",RES_hhdet_in_tes!S98/RES_hhdet_in_fec!S98)</f>
        <v>0.60140595140569597</v>
      </c>
      <c r="T98" s="111">
        <f>IF(RES_hhdet_in_tes!T98=0,"",RES_hhdet_in_tes!T98/RES_hhdet_in_fec!T98)</f>
        <v>0.61466108342531989</v>
      </c>
      <c r="U98" s="111">
        <f>IF(RES_hhdet_in_tes!U98=0,"",RES_hhdet_in_tes!U98/RES_hhdet_in_fec!U98)</f>
        <v>0.62711257916755314</v>
      </c>
      <c r="V98" s="111">
        <f>IF(RES_hhdet_in_tes!V98=0,"",RES_hhdet_in_tes!V98/RES_hhdet_in_fec!V98)</f>
        <v>0.63817645566807513</v>
      </c>
      <c r="W98" s="111">
        <f>IF(RES_hhdet_in_tes!W98=0,"",RES_hhdet_in_tes!W98/RES_hhdet_in_fec!W98)</f>
        <v>0.64688586537987403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0.62084778822721998</v>
      </c>
      <c r="D100" s="124">
        <f>IF(RES_hhdet_in_tes!D100=0,"",RES_hhdet_in_tes!D100/RES_hhdet_in_fec!D100)</f>
        <v>0.61671753324395917</v>
      </c>
      <c r="E100" s="124">
        <f>IF(RES_hhdet_in_tes!E100=0,"",RES_hhdet_in_tes!E100/RES_hhdet_in_fec!E100)</f>
        <v>0.60919718035446446</v>
      </c>
      <c r="F100" s="124">
        <f>IF(RES_hhdet_in_tes!F100=0,"",RES_hhdet_in_tes!F100/RES_hhdet_in_fec!F100)</f>
        <v>0.61590676743015216</v>
      </c>
      <c r="G100" s="124">
        <f>IF(RES_hhdet_in_tes!G100=0,"",RES_hhdet_in_tes!G100/RES_hhdet_in_fec!G100)</f>
        <v>0.6121059583758125</v>
      </c>
      <c r="H100" s="124">
        <f>IF(RES_hhdet_in_tes!H100=0,"",RES_hhdet_in_tes!H100/RES_hhdet_in_fec!H100)</f>
        <v>0.60715961182955391</v>
      </c>
      <c r="I100" s="124">
        <f>IF(RES_hhdet_in_tes!I100=0,"",RES_hhdet_in_tes!I100/RES_hhdet_in_fec!I100)</f>
        <v>0.6050056338374693</v>
      </c>
      <c r="J100" s="124">
        <f>IF(RES_hhdet_in_tes!J100=0,"",RES_hhdet_in_tes!J100/RES_hhdet_in_fec!J100)</f>
        <v>0.60814269688469957</v>
      </c>
      <c r="K100" s="124">
        <f>IF(RES_hhdet_in_tes!K100=0,"",RES_hhdet_in_tes!K100/RES_hhdet_in_fec!K100)</f>
        <v>0.62875568757998912</v>
      </c>
      <c r="L100" s="124">
        <f>IF(RES_hhdet_in_tes!L100=0,"",RES_hhdet_in_tes!L100/RES_hhdet_in_fec!L100)</f>
        <v>0.62081480632077946</v>
      </c>
      <c r="M100" s="124">
        <f>IF(RES_hhdet_in_tes!M100=0,"",RES_hhdet_in_tes!M100/RES_hhdet_in_fec!M100)</f>
        <v>0.62154157225338003</v>
      </c>
      <c r="N100" s="124">
        <f>IF(RES_hhdet_in_tes!N100=0,"",RES_hhdet_in_tes!N100/RES_hhdet_in_fec!N100)</f>
        <v>0.60700715308815389</v>
      </c>
      <c r="O100" s="124">
        <f>IF(RES_hhdet_in_tes!O100=0,"",RES_hhdet_in_tes!O100/RES_hhdet_in_fec!O100)</f>
        <v>0.63665843405385281</v>
      </c>
      <c r="P100" s="124">
        <f>IF(RES_hhdet_in_tes!P100=0,"",RES_hhdet_in_tes!P100/RES_hhdet_in_fec!P100)</f>
        <v>0.66536413978930398</v>
      </c>
      <c r="Q100" s="124">
        <f>IF(RES_hhdet_in_tes!Q100=0,"",RES_hhdet_in_tes!Q100/RES_hhdet_in_fec!Q100)</f>
        <v>0.64305468679463607</v>
      </c>
      <c r="R100" s="124">
        <f>IF(RES_hhdet_in_tes!R100=0,"",RES_hhdet_in_tes!R100/RES_hhdet_in_fec!R100)</f>
        <v>0.64537977019160797</v>
      </c>
      <c r="S100" s="124">
        <f>IF(RES_hhdet_in_tes!S100=0,"",RES_hhdet_in_tes!S100/RES_hhdet_in_fec!S100)</f>
        <v>0.66118459367795346</v>
      </c>
      <c r="T100" s="124">
        <f>IF(RES_hhdet_in_tes!T100=0,"",RES_hhdet_in_tes!T100/RES_hhdet_in_fec!T100)</f>
        <v>0.66990451766700077</v>
      </c>
      <c r="U100" s="124">
        <f>IF(RES_hhdet_in_tes!U100=0,"",RES_hhdet_in_tes!U100/RES_hhdet_in_fec!U100)</f>
        <v>0.66876603958620495</v>
      </c>
      <c r="V100" s="124">
        <f>IF(RES_hhdet_in_tes!V100=0,"",RES_hhdet_in_tes!V100/RES_hhdet_in_fec!V100)</f>
        <v>0.71082492001953734</v>
      </c>
      <c r="W100" s="124">
        <f>IF(RES_hhdet_in_tes!W100=0,"",RES_hhdet_in_tes!W100/RES_hhdet_in_fec!W100)</f>
        <v>0.73258718830216751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0.55396230537962354</v>
      </c>
      <c r="D102" s="111">
        <f>IF(RES_hhdet_in_tes!D102=0,"",RES_hhdet_in_tes!D102/RES_hhdet_in_fec!D102)</f>
        <v>0.55493964622896796</v>
      </c>
      <c r="E102" s="111">
        <f>IF(RES_hhdet_in_tes!E102=0,"",RES_hhdet_in_tes!E102/RES_hhdet_in_fec!E102)</f>
        <v>0.55590320359384393</v>
      </c>
      <c r="F102" s="111">
        <f>IF(RES_hhdet_in_tes!F102=0,"",RES_hhdet_in_tes!F102/RES_hhdet_in_fec!F102)</f>
        <v>0.556864881392656</v>
      </c>
      <c r="G102" s="111">
        <f>IF(RES_hhdet_in_tes!G102=0,"",RES_hhdet_in_tes!G102/RES_hhdet_in_fec!G102)</f>
        <v>0.55781386541300415</v>
      </c>
      <c r="H102" s="111">
        <f>IF(RES_hhdet_in_tes!H102=0,"",RES_hhdet_in_tes!H102/RES_hhdet_in_fec!H102)</f>
        <v>0.558751479176814</v>
      </c>
      <c r="I102" s="111">
        <f>IF(RES_hhdet_in_tes!I102=0,"",RES_hhdet_in_tes!I102/RES_hhdet_in_fec!I102)</f>
        <v>0.55967505806183393</v>
      </c>
      <c r="J102" s="111">
        <f>IF(RES_hhdet_in_tes!J102=0,"",RES_hhdet_in_tes!J102/RES_hhdet_in_fec!J102)</f>
        <v>0.56057368605122726</v>
      </c>
      <c r="K102" s="111">
        <f>IF(RES_hhdet_in_tes!K102=0,"",RES_hhdet_in_tes!K102/RES_hhdet_in_fec!K102)</f>
        <v>0.56143808165942888</v>
      </c>
      <c r="L102" s="111">
        <f>IF(RES_hhdet_in_tes!L102=0,"",RES_hhdet_in_tes!L102/RES_hhdet_in_fec!L102)</f>
        <v>0.56226576170852782</v>
      </c>
      <c r="M102" s="111">
        <f>IF(RES_hhdet_in_tes!M102=0,"",RES_hhdet_in_tes!M102/RES_hhdet_in_fec!M102)</f>
        <v>0.56271116315758496</v>
      </c>
      <c r="N102" s="111">
        <f>IF(RES_hhdet_in_tes!N102=0,"",RES_hhdet_in_tes!N102/RES_hhdet_in_fec!N102)</f>
        <v>0.56271116315758496</v>
      </c>
      <c r="O102" s="111">
        <f>IF(RES_hhdet_in_tes!O102=0,"",RES_hhdet_in_tes!O102/RES_hhdet_in_fec!O102)</f>
        <v>0.56271116315758496</v>
      </c>
      <c r="P102" s="111">
        <f>IF(RES_hhdet_in_tes!P102=0,"",RES_hhdet_in_tes!P102/RES_hhdet_in_fec!P102)</f>
        <v>0.56271116315758496</v>
      </c>
      <c r="Q102" s="111">
        <f>IF(RES_hhdet_in_tes!Q102=0,"",RES_hhdet_in_tes!Q102/RES_hhdet_in_fec!Q102)</f>
        <v>0.56271116315758496</v>
      </c>
      <c r="R102" s="111">
        <f>IF(RES_hhdet_in_tes!R102=0,"",RES_hhdet_in_tes!R102/RES_hhdet_in_fec!R102)</f>
        <v>0.56552507521437367</v>
      </c>
      <c r="S102" s="111">
        <f>IF(RES_hhdet_in_tes!S102=0,"",RES_hhdet_in_tes!S102/RES_hhdet_in_fec!S102)</f>
        <v>0.57012645898733694</v>
      </c>
      <c r="T102" s="111">
        <f>IF(RES_hhdet_in_tes!T102=0,"",RES_hhdet_in_tes!T102/RES_hhdet_in_fec!T102)</f>
        <v>0.57549474005579004</v>
      </c>
      <c r="U102" s="111">
        <f>IF(RES_hhdet_in_tes!U102=0,"",RES_hhdet_in_tes!U102/RES_hhdet_in_fec!U102)</f>
        <v>0.58105474544811764</v>
      </c>
      <c r="V102" s="111">
        <f>IF(RES_hhdet_in_tes!V102=0,"",RES_hhdet_in_tes!V102/RES_hhdet_in_fec!V102)</f>
        <v>0.58623130219269859</v>
      </c>
      <c r="W102" s="111">
        <f>IF(RES_hhdet_in_tes!W102=0,"",RES_hhdet_in_tes!W102/RES_hhdet_in_fec!W102)</f>
        <v>0.59102441028953034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0.72832134385525726</v>
      </c>
      <c r="D103" s="45">
        <f>IF(RES_hhdet_in_tes!D103=0,"",RES_hhdet_in_tes!D103/RES_hhdet_in_fec!D103)</f>
        <v>0.73003013920661897</v>
      </c>
      <c r="E103" s="45">
        <f>IF(RES_hhdet_in_tes!E103=0,"",RES_hhdet_in_tes!E103/RES_hhdet_in_fec!E103)</f>
        <v>0.73180212166826697</v>
      </c>
      <c r="F103" s="45">
        <f>IF(RES_hhdet_in_tes!F103=0,"",RES_hhdet_in_tes!F103/RES_hhdet_in_fec!F103)</f>
        <v>0.73358272055404505</v>
      </c>
      <c r="G103" s="45">
        <f>IF(RES_hhdet_in_tes!G103=0,"",RES_hhdet_in_tes!G103/RES_hhdet_in_fec!G103)</f>
        <v>0.73542151105179132</v>
      </c>
      <c r="H103" s="45">
        <f>IF(RES_hhdet_in_tes!H103=0,"",RES_hhdet_in_tes!H103/RES_hhdet_in_fec!H103)</f>
        <v>0.73731242578964229</v>
      </c>
      <c r="I103" s="45">
        <f>IF(RES_hhdet_in_tes!I103=0,"",RES_hhdet_in_tes!I103/RES_hhdet_in_fec!I103)</f>
        <v>0.73926768009532962</v>
      </c>
      <c r="J103" s="45">
        <f>IF(RES_hhdet_in_tes!J103=0,"",RES_hhdet_in_tes!J103/RES_hhdet_in_fec!J103)</f>
        <v>0.741337315854949</v>
      </c>
      <c r="K103" s="45">
        <f>IF(RES_hhdet_in_tes!K103=0,"",RES_hhdet_in_tes!K103/RES_hhdet_in_fec!K103)</f>
        <v>0.74356388183426203</v>
      </c>
      <c r="L103" s="45">
        <f>IF(RES_hhdet_in_tes!L103=0,"",RES_hhdet_in_tes!L103/RES_hhdet_in_fec!L103)</f>
        <v>0.74595876157252128</v>
      </c>
      <c r="M103" s="45">
        <f>IF(RES_hhdet_in_tes!M103=0,"",RES_hhdet_in_tes!M103/RES_hhdet_in_fec!M103)</f>
        <v>0.7492170727391958</v>
      </c>
      <c r="N103" s="45">
        <f>IF(RES_hhdet_in_tes!N103=0,"",RES_hhdet_in_tes!N103/RES_hhdet_in_fec!N103)</f>
        <v>0.75353591851811397</v>
      </c>
      <c r="O103" s="45">
        <f>IF(RES_hhdet_in_tes!O103=0,"",RES_hhdet_in_tes!O103/RES_hhdet_in_fec!O103)</f>
        <v>0.75939455119588861</v>
      </c>
      <c r="P103" s="45">
        <f>IF(RES_hhdet_in_tes!P103=0,"",RES_hhdet_in_tes!P103/RES_hhdet_in_fec!P103)</f>
        <v>0.76704467839896873</v>
      </c>
      <c r="Q103" s="45">
        <f>IF(RES_hhdet_in_tes!Q103=0,"",RES_hhdet_in_tes!Q103/RES_hhdet_in_fec!Q103)</f>
        <v>0.77690467311501588</v>
      </c>
      <c r="R103" s="45">
        <f>IF(RES_hhdet_in_tes!R103=0,"",RES_hhdet_in_tes!R103/RES_hhdet_in_fec!R103)</f>
        <v>0.79031767556620214</v>
      </c>
      <c r="S103" s="45">
        <f>IF(RES_hhdet_in_tes!S103=0,"",RES_hhdet_in_tes!S103/RES_hhdet_in_fec!S103)</f>
        <v>0.80705835716589691</v>
      </c>
      <c r="T103" s="45">
        <f>IF(RES_hhdet_in_tes!T103=0,"",RES_hhdet_in_tes!T103/RES_hhdet_in_fec!T103)</f>
        <v>0.82505730493698326</v>
      </c>
      <c r="U103" s="45">
        <f>IF(RES_hhdet_in_tes!U103=0,"",RES_hhdet_in_tes!U103/RES_hhdet_in_fec!U103)</f>
        <v>0.84224510590239487</v>
      </c>
      <c r="V103" s="45">
        <f>IF(RES_hhdet_in_tes!V103=0,"",RES_hhdet_in_tes!V103/RES_hhdet_in_fec!V103)</f>
        <v>0.85655234708504313</v>
      </c>
      <c r="W103" s="45">
        <f>IF(RES_hhdet_in_tes!W103=0,"",RES_hhdet_in_tes!W103/RES_hhdet_in_fec!W103)</f>
        <v>0.86725211044820305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1.0452117009436561</v>
      </c>
      <c r="D143" s="119">
        <f>IF(RES_hhdet_in_tes!D143=0,"",RES_hhdet_in_tes!D143/RES_hhdet_in_fec!D143)</f>
        <v>1.4323540880821626</v>
      </c>
      <c r="E143" s="119">
        <f>IF(RES_hhdet_in_tes!E143=0,"",RES_hhdet_in_tes!E143/RES_hhdet_in_fec!E143)</f>
        <v>1.4723490404396546</v>
      </c>
      <c r="F143" s="119">
        <f>IF(RES_hhdet_in_tes!F143=0,"",RES_hhdet_in_tes!F143/RES_hhdet_in_fec!F143)</f>
        <v>1.4508355627150382</v>
      </c>
      <c r="G143" s="119">
        <f>IF(RES_hhdet_in_tes!G143=0,"",RES_hhdet_in_tes!G143/RES_hhdet_in_fec!G143)</f>
        <v>1.3805587761006042</v>
      </c>
      <c r="H143" s="119">
        <f>IF(RES_hhdet_in_tes!H143=0,"",RES_hhdet_in_tes!H143/RES_hhdet_in_fec!H143)</f>
        <v>1.4611441482068241</v>
      </c>
      <c r="I143" s="119">
        <f>IF(RES_hhdet_in_tes!I143=0,"",RES_hhdet_in_tes!I143/RES_hhdet_in_fec!I143)</f>
        <v>1.5676524554083171</v>
      </c>
      <c r="J143" s="119">
        <f>IF(RES_hhdet_in_tes!J143=0,"",RES_hhdet_in_tes!J143/RES_hhdet_in_fec!J143)</f>
        <v>1.6057236134916659</v>
      </c>
      <c r="K143" s="119">
        <f>IF(RES_hhdet_in_tes!K143=0,"",RES_hhdet_in_tes!K143/RES_hhdet_in_fec!K143)</f>
        <v>1.6010068663502697</v>
      </c>
      <c r="L143" s="119">
        <f>IF(RES_hhdet_in_tes!L143=0,"",RES_hhdet_in_tes!L143/RES_hhdet_in_fec!L143)</f>
        <v>1.6907696098771601</v>
      </c>
      <c r="M143" s="119">
        <f>IF(RES_hhdet_in_tes!M143=0,"",RES_hhdet_in_tes!M143/RES_hhdet_in_fec!M143)</f>
        <v>1.6424026283711879</v>
      </c>
      <c r="N143" s="119">
        <f>IF(RES_hhdet_in_tes!N143=0,"",RES_hhdet_in_tes!N143/RES_hhdet_in_fec!N143)</f>
        <v>1.8422093752469473</v>
      </c>
      <c r="O143" s="119">
        <f>IF(RES_hhdet_in_tes!O143=0,"",RES_hhdet_in_tes!O143/RES_hhdet_in_fec!O143)</f>
        <v>1.8456087205318823</v>
      </c>
      <c r="P143" s="119">
        <f>IF(RES_hhdet_in_tes!P143=0,"",RES_hhdet_in_tes!P143/RES_hhdet_in_fec!P143)</f>
        <v>1.8427028635567642</v>
      </c>
      <c r="Q143" s="119">
        <f>IF(RES_hhdet_in_tes!Q143=0,"",RES_hhdet_in_tes!Q143/RES_hhdet_in_fec!Q143)</f>
        <v>1.8563383473277764</v>
      </c>
      <c r="R143" s="119">
        <f>IF(RES_hhdet_in_tes!R143=0,"",RES_hhdet_in_tes!R143/RES_hhdet_in_fec!R143)</f>
        <v>1.8975970665870026</v>
      </c>
      <c r="S143" s="119">
        <f>IF(RES_hhdet_in_tes!S143=0,"",RES_hhdet_in_tes!S143/RES_hhdet_in_fec!S143)</f>
        <v>1.7797238991294186</v>
      </c>
      <c r="T143" s="119">
        <f>IF(RES_hhdet_in_tes!T143=0,"",RES_hhdet_in_tes!T143/RES_hhdet_in_fec!T143)</f>
        <v>2.0967566184717792</v>
      </c>
      <c r="U143" s="119">
        <f>IF(RES_hhdet_in_tes!U143=0,"",RES_hhdet_in_tes!U143/RES_hhdet_in_fec!U143)</f>
        <v>2.0505294873104027</v>
      </c>
      <c r="V143" s="119">
        <f>IF(RES_hhdet_in_tes!V143=0,"",RES_hhdet_in_tes!V143/RES_hhdet_in_fec!V143)</f>
        <v>2.027126267046961</v>
      </c>
      <c r="W143" s="119">
        <f>IF(RES_hhdet_in_tes!W143=0,"",RES_hhdet_in_tes!W143/RES_hhdet_in_fec!W143)</f>
        <v>2.0272644114894471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1.5740200516289227</v>
      </c>
      <c r="D144" s="124">
        <f>IF(RES_hhdet_in_tes!D144=0,"",RES_hhdet_in_tes!D144/RES_hhdet_in_fec!D144)</f>
        <v>1.6912155574289121</v>
      </c>
      <c r="E144" s="124">
        <f>IF(RES_hhdet_in_tes!E144=0,"",RES_hhdet_in_tes!E144/RES_hhdet_in_fec!E144)</f>
        <v>1.8117675620481188</v>
      </c>
      <c r="F144" s="124">
        <f>IF(RES_hhdet_in_tes!F144=0,"",RES_hhdet_in_tes!F144/RES_hhdet_in_fec!F144)</f>
        <v>1.935174949225815</v>
      </c>
      <c r="G144" s="124">
        <f>IF(RES_hhdet_in_tes!G144=0,"",RES_hhdet_in_tes!G144/RES_hhdet_in_fec!G144)</f>
        <v>2.0618540408042687</v>
      </c>
      <c r="H144" s="124">
        <f>IF(RES_hhdet_in_tes!H144=0,"",RES_hhdet_in_tes!H144/RES_hhdet_in_fec!H144)</f>
        <v>2.1917262810592417</v>
      </c>
      <c r="I144" s="124">
        <f>IF(RES_hhdet_in_tes!I144=0,"",RES_hhdet_in_tes!I144/RES_hhdet_in_fec!I144)</f>
        <v>2.3248655004219754</v>
      </c>
      <c r="J144" s="124">
        <f>IF(RES_hhdet_in_tes!J144=0,"",RES_hhdet_in_tes!J144/RES_hhdet_in_fec!J144)</f>
        <v>2.4616381912943344</v>
      </c>
      <c r="K144" s="124">
        <f>IF(RES_hhdet_in_tes!K144=0,"",RES_hhdet_in_tes!K144/RES_hhdet_in_fec!K144)</f>
        <v>2.6023155861063643</v>
      </c>
      <c r="L144" s="124">
        <f>IF(RES_hhdet_in_tes!L144=0,"",RES_hhdet_in_tes!L144/RES_hhdet_in_fec!L144)</f>
        <v>2.7468971058268608</v>
      </c>
      <c r="M144" s="124">
        <f>IF(RES_hhdet_in_tes!M144=0,"",RES_hhdet_in_tes!M144/RES_hhdet_in_fec!M144)</f>
        <v>2.9058758780125071</v>
      </c>
      <c r="N144" s="124">
        <f>IF(RES_hhdet_in_tes!N144=0,"",RES_hhdet_in_tes!N144/RES_hhdet_in_fec!N144)</f>
        <v>3.0819174886411949</v>
      </c>
      <c r="O144" s="124">
        <f>IF(RES_hhdet_in_tes!O144=0,"",RES_hhdet_in_tes!O144/RES_hhdet_in_fec!O144)</f>
        <v>3.2732431046196062</v>
      </c>
      <c r="P144" s="124">
        <f>IF(RES_hhdet_in_tes!P144=0,"",RES_hhdet_in_tes!P144/RES_hhdet_in_fec!P144)</f>
        <v>3.465286194123129</v>
      </c>
      <c r="Q144" s="124">
        <f>IF(RES_hhdet_in_tes!Q144=0,"",RES_hhdet_in_tes!Q144/RES_hhdet_in_fec!Q144)</f>
        <v>3.6227110814612673</v>
      </c>
      <c r="R144" s="124">
        <f>IF(RES_hhdet_in_tes!R144=0,"",RES_hhdet_in_tes!R144/RES_hhdet_in_fec!R144)</f>
        <v>3.6855461634865097</v>
      </c>
      <c r="S144" s="124">
        <f>IF(RES_hhdet_in_tes!S144=0,"",RES_hhdet_in_tes!S144/RES_hhdet_in_fec!S144)</f>
        <v>3.725318304209396</v>
      </c>
      <c r="T144" s="124">
        <f>IF(RES_hhdet_in_tes!T144=0,"",RES_hhdet_in_tes!T144/RES_hhdet_in_fec!T144)</f>
        <v>3.7508268016211725</v>
      </c>
      <c r="U144" s="124">
        <f>IF(RES_hhdet_in_tes!U144=0,"",RES_hhdet_in_tes!U144/RES_hhdet_in_fec!U144)</f>
        <v>3.7711280669179548</v>
      </c>
      <c r="V144" s="124">
        <f>IF(RES_hhdet_in_tes!V144=0,"",RES_hhdet_in_tes!V144/RES_hhdet_in_fec!V144)</f>
        <v>3.7956342498208437</v>
      </c>
      <c r="W144" s="124">
        <f>IF(RES_hhdet_in_tes!W144=0,"",RES_hhdet_in_tes!W144/RES_hhdet_in_fec!W144)</f>
        <v>3.8236498287929299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1.5740200516289227</v>
      </c>
      <c r="D145" s="111">
        <f>IF(RES_hhdet_in_tes!D145=0,"",RES_hhdet_in_tes!D145/RES_hhdet_in_fec!D145)</f>
        <v>1.6912155574289121</v>
      </c>
      <c r="E145" s="111">
        <f>IF(RES_hhdet_in_tes!E145=0,"",RES_hhdet_in_tes!E145/RES_hhdet_in_fec!E145)</f>
        <v>1.8117675620481188</v>
      </c>
      <c r="F145" s="111">
        <f>IF(RES_hhdet_in_tes!F145=0,"",RES_hhdet_in_tes!F145/RES_hhdet_in_fec!F145)</f>
        <v>1.935174949225815</v>
      </c>
      <c r="G145" s="111">
        <f>IF(RES_hhdet_in_tes!G145=0,"",RES_hhdet_in_tes!G145/RES_hhdet_in_fec!G145)</f>
        <v>2.0618540408042687</v>
      </c>
      <c r="H145" s="111">
        <f>IF(RES_hhdet_in_tes!H145=0,"",RES_hhdet_in_tes!H145/RES_hhdet_in_fec!H145)</f>
        <v>2.1917262810592417</v>
      </c>
      <c r="I145" s="111">
        <f>IF(RES_hhdet_in_tes!I145=0,"",RES_hhdet_in_tes!I145/RES_hhdet_in_fec!I145)</f>
        <v>2.3248655004219754</v>
      </c>
      <c r="J145" s="111">
        <f>IF(RES_hhdet_in_tes!J145=0,"",RES_hhdet_in_tes!J145/RES_hhdet_in_fec!J145)</f>
        <v>2.4616381912943344</v>
      </c>
      <c r="K145" s="111">
        <f>IF(RES_hhdet_in_tes!K145=0,"",RES_hhdet_in_tes!K145/RES_hhdet_in_fec!K145)</f>
        <v>2.6023155861063643</v>
      </c>
      <c r="L145" s="111">
        <f>IF(RES_hhdet_in_tes!L145=0,"",RES_hhdet_in_tes!L145/RES_hhdet_in_fec!L145)</f>
        <v>2.7468971058268608</v>
      </c>
      <c r="M145" s="111">
        <f>IF(RES_hhdet_in_tes!M145=0,"",RES_hhdet_in_tes!M145/RES_hhdet_in_fec!M145)</f>
        <v>2.9058758780125071</v>
      </c>
      <c r="N145" s="111">
        <f>IF(RES_hhdet_in_tes!N145=0,"",RES_hhdet_in_tes!N145/RES_hhdet_in_fec!N145)</f>
        <v>3.0819174886411949</v>
      </c>
      <c r="O145" s="111">
        <f>IF(RES_hhdet_in_tes!O145=0,"",RES_hhdet_in_tes!O145/RES_hhdet_in_fec!O145)</f>
        <v>3.2732431046196062</v>
      </c>
      <c r="P145" s="111">
        <f>IF(RES_hhdet_in_tes!P145=0,"",RES_hhdet_in_tes!P145/RES_hhdet_in_fec!P145)</f>
        <v>3.465286194123129</v>
      </c>
      <c r="Q145" s="111">
        <f>IF(RES_hhdet_in_tes!Q145=0,"",RES_hhdet_in_tes!Q145/RES_hhdet_in_fec!Q145)</f>
        <v>3.6227110814612673</v>
      </c>
      <c r="R145" s="111">
        <f>IF(RES_hhdet_in_tes!R145=0,"",RES_hhdet_in_tes!R145/RES_hhdet_in_fec!R145)</f>
        <v>3.6855461634865097</v>
      </c>
      <c r="S145" s="111">
        <f>IF(RES_hhdet_in_tes!S145=0,"",RES_hhdet_in_tes!S145/RES_hhdet_in_fec!S145)</f>
        <v>3.725318304209396</v>
      </c>
      <c r="T145" s="111">
        <f>IF(RES_hhdet_in_tes!T145=0,"",RES_hhdet_in_tes!T145/RES_hhdet_in_fec!T145)</f>
        <v>3.7508268016211725</v>
      </c>
      <c r="U145" s="111">
        <f>IF(RES_hhdet_in_tes!U145=0,"",RES_hhdet_in_tes!U145/RES_hhdet_in_fec!U145)</f>
        <v>3.7711280669179548</v>
      </c>
      <c r="V145" s="111">
        <f>IF(RES_hhdet_in_tes!V145=0,"",RES_hhdet_in_tes!V145/RES_hhdet_in_fec!V145)</f>
        <v>3.7956342498208437</v>
      </c>
      <c r="W145" s="111">
        <f>IF(RES_hhdet_in_tes!W145=0,"",RES_hhdet_in_tes!W145/RES_hhdet_in_fec!W145)</f>
        <v>3.8236498287929299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>
        <f>IF(RES_hhdet_in_tes!D146=0,"",RES_hhdet_in_tes!D146/RES_hhdet_in_fec!D146)</f>
        <v>2.5751884129001965</v>
      </c>
      <c r="E146" s="124">
        <f>IF(RES_hhdet_in_tes!E146=0,"",RES_hhdet_in_tes!E146/RES_hhdet_in_fec!E146)</f>
        <v>2.663349994518557</v>
      </c>
      <c r="F146" s="124">
        <f>IF(RES_hhdet_in_tes!F146=0,"",RES_hhdet_in_tes!F146/RES_hhdet_in_fec!F146)</f>
        <v>2.7516062591433257</v>
      </c>
      <c r="G146" s="124">
        <f>IF(RES_hhdet_in_tes!G146=0,"",RES_hhdet_in_tes!G146/RES_hhdet_in_fec!G146)</f>
        <v>2.8407011766903034</v>
      </c>
      <c r="H146" s="124">
        <f>IF(RES_hhdet_in_tes!H146=0,"",RES_hhdet_in_tes!H146/RES_hhdet_in_fec!H146)</f>
        <v>2.9305388598268038</v>
      </c>
      <c r="I146" s="124">
        <f>IF(RES_hhdet_in_tes!I146=0,"",RES_hhdet_in_tes!I146/RES_hhdet_in_fec!I146)</f>
        <v>3.0212975973409577</v>
      </c>
      <c r="J146" s="124">
        <f>IF(RES_hhdet_in_tes!J146=0,"",RES_hhdet_in_tes!J146/RES_hhdet_in_fec!J146)</f>
        <v>3.1137189899440636</v>
      </c>
      <c r="K146" s="124">
        <f>IF(RES_hhdet_in_tes!K146=0,"",RES_hhdet_in_tes!K146/RES_hhdet_in_fec!K146)</f>
        <v>3.2084265913512411</v>
      </c>
      <c r="L146" s="124">
        <f>IF(RES_hhdet_in_tes!L146=0,"",RES_hhdet_in_tes!L146/RES_hhdet_in_fec!L146)</f>
        <v>3.3055745715672544</v>
      </c>
      <c r="M146" s="124">
        <f>IF(RES_hhdet_in_tes!M146=0,"",RES_hhdet_in_tes!M146/RES_hhdet_in_fec!M146)</f>
        <v>3.4216086797961509</v>
      </c>
      <c r="N146" s="124">
        <f>IF(RES_hhdet_in_tes!N146=0,"",RES_hhdet_in_tes!N146/RES_hhdet_in_fec!N146)</f>
        <v>3.5619109526230579</v>
      </c>
      <c r="O146" s="124">
        <f>IF(RES_hhdet_in_tes!O146=0,"",RES_hhdet_in_tes!O146/RES_hhdet_in_fec!O146)</f>
        <v>3.7294568371939172</v>
      </c>
      <c r="P146" s="124">
        <f>IF(RES_hhdet_in_tes!P146=0,"",RES_hhdet_in_tes!P146/RES_hhdet_in_fec!P146)</f>
        <v>3.911156741230168</v>
      </c>
      <c r="Q146" s="124">
        <f>IF(RES_hhdet_in_tes!Q146=0,"",RES_hhdet_in_tes!Q146/RES_hhdet_in_fec!Q146)</f>
        <v>4.0673066563663953</v>
      </c>
      <c r="R146" s="124">
        <f>IF(RES_hhdet_in_tes!R146=0,"",RES_hhdet_in_tes!R146/RES_hhdet_in_fec!R146)</f>
        <v>4.165268588629405</v>
      </c>
      <c r="S146" s="124">
        <f>IF(RES_hhdet_in_tes!S146=0,"",RES_hhdet_in_tes!S146/RES_hhdet_in_fec!S146)</f>
        <v>4.243241476838377</v>
      </c>
      <c r="T146" s="124">
        <f>IF(RES_hhdet_in_tes!T146=0,"",RES_hhdet_in_tes!T146/RES_hhdet_in_fec!T146)</f>
        <v>4.3083907931425403</v>
      </c>
      <c r="U146" s="124">
        <f>IF(RES_hhdet_in_tes!U146=0,"",RES_hhdet_in_tes!U146/RES_hhdet_in_fec!U146)</f>
        <v>4.367700887546305</v>
      </c>
      <c r="V146" s="124">
        <f>IF(RES_hhdet_in_tes!V146=0,"",RES_hhdet_in_tes!V146/RES_hhdet_in_fec!V146)</f>
        <v>4.4281740168740136</v>
      </c>
      <c r="W146" s="124">
        <f>IF(RES_hhdet_in_tes!W146=0,"",RES_hhdet_in_tes!W146/RES_hhdet_in_fec!W146)</f>
        <v>4.4873780552086071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>
        <f>IF(RES_hhdet_in_tes!D147=0,"",RES_hhdet_in_tes!D147/RES_hhdet_in_fec!D147)</f>
        <v>2.5751884129001965</v>
      </c>
      <c r="E147" s="111">
        <f>IF(RES_hhdet_in_tes!E147=0,"",RES_hhdet_in_tes!E147/RES_hhdet_in_fec!E147)</f>
        <v>2.663349994518557</v>
      </c>
      <c r="F147" s="111">
        <f>IF(RES_hhdet_in_tes!F147=0,"",RES_hhdet_in_tes!F147/RES_hhdet_in_fec!F147)</f>
        <v>2.7516062591433257</v>
      </c>
      <c r="G147" s="111">
        <f>IF(RES_hhdet_in_tes!G147=0,"",RES_hhdet_in_tes!G147/RES_hhdet_in_fec!G147)</f>
        <v>2.8407011766903034</v>
      </c>
      <c r="H147" s="111">
        <f>IF(RES_hhdet_in_tes!H147=0,"",RES_hhdet_in_tes!H147/RES_hhdet_in_fec!H147)</f>
        <v>2.9305388598268038</v>
      </c>
      <c r="I147" s="111">
        <f>IF(RES_hhdet_in_tes!I147=0,"",RES_hhdet_in_tes!I147/RES_hhdet_in_fec!I147)</f>
        <v>3.0212975973409577</v>
      </c>
      <c r="J147" s="111">
        <f>IF(RES_hhdet_in_tes!J147=0,"",RES_hhdet_in_tes!J147/RES_hhdet_in_fec!J147)</f>
        <v>3.1137189899440636</v>
      </c>
      <c r="K147" s="111">
        <f>IF(RES_hhdet_in_tes!K147=0,"",RES_hhdet_in_tes!K147/RES_hhdet_in_fec!K147)</f>
        <v>3.2084265913512411</v>
      </c>
      <c r="L147" s="111">
        <f>IF(RES_hhdet_in_tes!L147=0,"",RES_hhdet_in_tes!L147/RES_hhdet_in_fec!L147)</f>
        <v>3.3055745715672544</v>
      </c>
      <c r="M147" s="111">
        <f>IF(RES_hhdet_in_tes!M147=0,"",RES_hhdet_in_tes!M147/RES_hhdet_in_fec!M147)</f>
        <v>3.4216086797961509</v>
      </c>
      <c r="N147" s="111">
        <f>IF(RES_hhdet_in_tes!N147=0,"",RES_hhdet_in_tes!N147/RES_hhdet_in_fec!N147)</f>
        <v>3.5619109526230579</v>
      </c>
      <c r="O147" s="111">
        <f>IF(RES_hhdet_in_tes!O147=0,"",RES_hhdet_in_tes!O147/RES_hhdet_in_fec!O147)</f>
        <v>3.7294568371939172</v>
      </c>
      <c r="P147" s="111">
        <f>IF(RES_hhdet_in_tes!P147=0,"",RES_hhdet_in_tes!P147/RES_hhdet_in_fec!P147)</f>
        <v>3.911156741230168</v>
      </c>
      <c r="Q147" s="111">
        <f>IF(RES_hhdet_in_tes!Q147=0,"",RES_hhdet_in_tes!Q147/RES_hhdet_in_fec!Q147)</f>
        <v>4.0673066563663953</v>
      </c>
      <c r="R147" s="111">
        <f>IF(RES_hhdet_in_tes!R147=0,"",RES_hhdet_in_tes!R147/RES_hhdet_in_fec!R147)</f>
        <v>4.165268588629405</v>
      </c>
      <c r="S147" s="111">
        <f>IF(RES_hhdet_in_tes!S147=0,"",RES_hhdet_in_tes!S147/RES_hhdet_in_fec!S147)</f>
        <v>4.243241476838377</v>
      </c>
      <c r="T147" s="111">
        <f>IF(RES_hhdet_in_tes!T147=0,"",RES_hhdet_in_tes!T147/RES_hhdet_in_fec!T147)</f>
        <v>4.3083907931425403</v>
      </c>
      <c r="U147" s="111">
        <f>IF(RES_hhdet_in_tes!U147=0,"",RES_hhdet_in_tes!U147/RES_hhdet_in_fec!U147)</f>
        <v>4.367700887546305</v>
      </c>
      <c r="V147" s="111">
        <f>IF(RES_hhdet_in_tes!V147=0,"",RES_hhdet_in_tes!V147/RES_hhdet_in_fec!V147)</f>
        <v>4.4281740168740136</v>
      </c>
      <c r="W147" s="111">
        <f>IF(RES_hhdet_in_tes!W147=0,"",RES_hhdet_in_tes!W147/RES_hhdet_in_fec!W147)</f>
        <v>4.4873780552086071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0.8066866187702163</v>
      </c>
      <c r="D148" s="124">
        <f>IF(RES_hhdet_in_tes!D148=0,"",RES_hhdet_in_tes!D148/RES_hhdet_in_fec!D148)</f>
        <v>0.80277543285155772</v>
      </c>
      <c r="E148" s="124">
        <f>IF(RES_hhdet_in_tes!E148=0,"",RES_hhdet_in_tes!E148/RES_hhdet_in_fec!E148)</f>
        <v>0.7729934809278256</v>
      </c>
      <c r="F148" s="124">
        <f>IF(RES_hhdet_in_tes!F148=0,"",RES_hhdet_in_tes!F148/RES_hhdet_in_fec!F148)</f>
        <v>0.78349522740728395</v>
      </c>
      <c r="G148" s="124">
        <f>IF(RES_hhdet_in_tes!G148=0,"",RES_hhdet_in_tes!G148/RES_hhdet_in_fec!G148)</f>
        <v>0.75001949689461511</v>
      </c>
      <c r="H148" s="124">
        <f>IF(RES_hhdet_in_tes!H148=0,"",RES_hhdet_in_tes!H148/RES_hhdet_in_fec!H148)</f>
        <v>0.748298093654861</v>
      </c>
      <c r="I148" s="124">
        <f>IF(RES_hhdet_in_tes!I148=0,"",RES_hhdet_in_tes!I148/RES_hhdet_in_fec!I148)</f>
        <v>0.80348819247167036</v>
      </c>
      <c r="J148" s="124">
        <f>IF(RES_hhdet_in_tes!J148=0,"",RES_hhdet_in_tes!J148/RES_hhdet_in_fec!J148)</f>
        <v>0.80939205470675457</v>
      </c>
      <c r="K148" s="124">
        <f>IF(RES_hhdet_in_tes!K148=0,"",RES_hhdet_in_tes!K148/RES_hhdet_in_fec!K148)</f>
        <v>0.80793916420408307</v>
      </c>
      <c r="L148" s="124">
        <f>IF(RES_hhdet_in_tes!L148=0,"",RES_hhdet_in_tes!L148/RES_hhdet_in_fec!L148)</f>
        <v>0.82393102143189345</v>
      </c>
      <c r="M148" s="124">
        <f>IF(RES_hhdet_in_tes!M148=0,"",RES_hhdet_in_tes!M148/RES_hhdet_in_fec!M148)</f>
        <v>0.82653415035126465</v>
      </c>
      <c r="N148" s="124">
        <f>IF(RES_hhdet_in_tes!N148=0,"",RES_hhdet_in_tes!N148/RES_hhdet_in_fec!N148)</f>
        <v>0.86205799139183226</v>
      </c>
      <c r="O148" s="124">
        <f>IF(RES_hhdet_in_tes!O148=0,"",RES_hhdet_in_tes!O148/RES_hhdet_in_fec!O148)</f>
        <v>0.89571163447000057</v>
      </c>
      <c r="P148" s="124">
        <f>IF(RES_hhdet_in_tes!P148=0,"",RES_hhdet_in_tes!P148/RES_hhdet_in_fec!P148)</f>
        <v>0.93329688755882223</v>
      </c>
      <c r="Q148" s="124">
        <f>IF(RES_hhdet_in_tes!Q148=0,"",RES_hhdet_in_tes!Q148/RES_hhdet_in_fec!Q148)</f>
        <v>0.92791850338703707</v>
      </c>
      <c r="R148" s="124">
        <f>IF(RES_hhdet_in_tes!R148=0,"",RES_hhdet_in_tes!R148/RES_hhdet_in_fec!R148)</f>
        <v>0.93936891172811454</v>
      </c>
      <c r="S148" s="124">
        <f>IF(RES_hhdet_in_tes!S148=0,"",RES_hhdet_in_tes!S148/RES_hhdet_in_fec!S148)</f>
        <v>0.92144235837170274</v>
      </c>
      <c r="T148" s="124">
        <f>IF(RES_hhdet_in_tes!T148=0,"",RES_hhdet_in_tes!T148/RES_hhdet_in_fec!T148)</f>
        <v>0.93820316983625818</v>
      </c>
      <c r="U148" s="124">
        <f>IF(RES_hhdet_in_tes!U148=0,"",RES_hhdet_in_tes!U148/RES_hhdet_in_fec!U148)</f>
        <v>0.93730682911768493</v>
      </c>
      <c r="V148" s="124">
        <f>IF(RES_hhdet_in_tes!V148=0,"",RES_hhdet_in_tes!V148/RES_hhdet_in_fec!V148)</f>
        <v>0.94083147056363681</v>
      </c>
      <c r="W148" s="124">
        <f>IF(RES_hhdet_in_tes!W148=0,"",RES_hhdet_in_tes!W148/RES_hhdet_in_fec!W148)</f>
        <v>0.93617046058659981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0.42968959804352908</v>
      </c>
      <c r="D149" s="111">
        <f>IF(RES_hhdet_in_tes!D149=0,"",RES_hhdet_in_tes!D149/RES_hhdet_in_fec!D149)</f>
        <v>0.43165582957619403</v>
      </c>
      <c r="E149" s="111">
        <f>IF(RES_hhdet_in_tes!E149=0,"",RES_hhdet_in_tes!E149/RES_hhdet_in_fec!E149)</f>
        <v>0.4339475588035126</v>
      </c>
      <c r="F149" s="111">
        <f>IF(RES_hhdet_in_tes!F149=0,"",RES_hhdet_in_tes!F149/RES_hhdet_in_fec!F149)</f>
        <v>0.43628367408010216</v>
      </c>
      <c r="G149" s="111">
        <f>IF(RES_hhdet_in_tes!G149=0,"",RES_hhdet_in_tes!G149/RES_hhdet_in_fec!G149)</f>
        <v>0.43891955358800433</v>
      </c>
      <c r="H149" s="111">
        <f>IF(RES_hhdet_in_tes!H149=0,"",RES_hhdet_in_tes!H149/RES_hhdet_in_fec!H149)</f>
        <v>0.44182394228888378</v>
      </c>
      <c r="I149" s="111">
        <f>IF(RES_hhdet_in_tes!I149=0,"",RES_hhdet_in_tes!I149/RES_hhdet_in_fec!I149)</f>
        <v>0.4450597653742574</v>
      </c>
      <c r="J149" s="111">
        <f>IF(RES_hhdet_in_tes!J149=0,"",RES_hhdet_in_tes!J149/RES_hhdet_in_fec!J149)</f>
        <v>0.44888480514317747</v>
      </c>
      <c r="K149" s="111">
        <f>IF(RES_hhdet_in_tes!K149=0,"",RES_hhdet_in_tes!K149/RES_hhdet_in_fec!K149)</f>
        <v>0.45351824435464733</v>
      </c>
      <c r="L149" s="111">
        <f>IF(RES_hhdet_in_tes!L149=0,"",RES_hhdet_in_tes!L149/RES_hhdet_in_fec!L149)</f>
        <v>0.45901872338273791</v>
      </c>
      <c r="M149" s="111">
        <f>IF(RES_hhdet_in_tes!M149=0,"",RES_hhdet_in_tes!M149/RES_hhdet_in_fec!M149)</f>
        <v>0.47058751954433486</v>
      </c>
      <c r="N149" s="111">
        <f>IF(RES_hhdet_in_tes!N149=0,"",RES_hhdet_in_tes!N149/RES_hhdet_in_fec!N149)</f>
        <v>0.48987551468460599</v>
      </c>
      <c r="O149" s="111">
        <f>IF(RES_hhdet_in_tes!O149=0,"",RES_hhdet_in_tes!O149/RES_hhdet_in_fec!O149)</f>
        <v>0.51826082096887727</v>
      </c>
      <c r="P149" s="111" t="str">
        <f>IF(RES_hhdet_in_tes!P149=0,"",RES_hhdet_in_tes!P149/RES_hhdet_in_fec!P149)</f>
        <v/>
      </c>
      <c r="Q149" s="111">
        <f>IF(RES_hhdet_in_tes!Q149=0,"",RES_hhdet_in_tes!Q149/RES_hhdet_in_fec!Q149)</f>
        <v>0.58424965317468147</v>
      </c>
      <c r="R149" s="111">
        <f>IF(RES_hhdet_in_tes!R149=0,"",RES_hhdet_in_tes!R149/RES_hhdet_in_fec!R149)</f>
        <v>0.60544257975484705</v>
      </c>
      <c r="S149" s="111">
        <f>IF(RES_hhdet_in_tes!S149=0,"",RES_hhdet_in_tes!S149/RES_hhdet_in_fec!S149)</f>
        <v>0.62586485445939333</v>
      </c>
      <c r="T149" s="111">
        <f>IF(RES_hhdet_in_tes!T149=0,"",RES_hhdet_in_tes!T149/RES_hhdet_in_fec!T149)</f>
        <v>0.64436049947481444</v>
      </c>
      <c r="U149" s="111">
        <f>IF(RES_hhdet_in_tes!U149=0,"",RES_hhdet_in_tes!U149/RES_hhdet_in_fec!U149)</f>
        <v>0.65977353698766905</v>
      </c>
      <c r="V149" s="111">
        <f>IF(RES_hhdet_in_tes!V149=0,"",RES_hhdet_in_tes!V149/RES_hhdet_in_fec!V149)</f>
        <v>0.67094798918448861</v>
      </c>
      <c r="W149" s="111">
        <f>IF(RES_hhdet_in_tes!W149=0,"",RES_hhdet_in_tes!W149/RES_hhdet_in_fec!W149)</f>
        <v>0.67620431879369125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>
        <f>IF(RES_hhdet_in_tes!H150=0,"",RES_hhdet_in_tes!H150/RES_hhdet_in_fec!H150)</f>
        <v>0.75688815790467656</v>
      </c>
      <c r="I150" s="111">
        <f>IF(RES_hhdet_in_tes!I150=0,"",RES_hhdet_in_tes!I150/RES_hhdet_in_fec!I150)</f>
        <v>0.7985796365996557</v>
      </c>
      <c r="J150" s="111">
        <f>IF(RES_hhdet_in_tes!J150=0,"",RES_hhdet_in_tes!J150/RES_hhdet_in_fec!J150)</f>
        <v>0.7998906054389765</v>
      </c>
      <c r="K150" s="111">
        <f>IF(RES_hhdet_in_tes!K150=0,"",RES_hhdet_in_tes!K150/RES_hhdet_in_fec!K150)</f>
        <v>0.80357884018323711</v>
      </c>
      <c r="L150" s="111">
        <f>IF(RES_hhdet_in_tes!L150=0,"",RES_hhdet_in_tes!L150/RES_hhdet_in_fec!L150)</f>
        <v>0.82786780850058395</v>
      </c>
      <c r="M150" s="111">
        <f>IF(RES_hhdet_in_tes!M150=0,"",RES_hhdet_in_tes!M150/RES_hhdet_in_fec!M150)</f>
        <v>0.83584573189271305</v>
      </c>
      <c r="N150" s="111">
        <f>IF(RES_hhdet_in_tes!N150=0,"",RES_hhdet_in_tes!N150/RES_hhdet_in_fec!N150)</f>
        <v>0.89112304191194525</v>
      </c>
      <c r="O150" s="111">
        <f>IF(RES_hhdet_in_tes!O150=0,"",RES_hhdet_in_tes!O150/RES_hhdet_in_fec!O150)</f>
        <v>0.9326410318134063</v>
      </c>
      <c r="P150" s="111">
        <f>IF(RES_hhdet_in_tes!P150=0,"",RES_hhdet_in_tes!P150/RES_hhdet_in_fec!P150)</f>
        <v>0.92862924700419824</v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>
        <f>IF(RES_hhdet_in_tes!U150=0,"",RES_hhdet_in_tes!U150/RES_hhdet_in_fec!U150)</f>
        <v>0.96644227977413966</v>
      </c>
      <c r="V150" s="111">
        <f>IF(RES_hhdet_in_tes!V150=0,"",RES_hhdet_in_tes!V150/RES_hhdet_in_fec!V150)</f>
        <v>0.97381471311104484</v>
      </c>
      <c r="W150" s="111">
        <f>IF(RES_hhdet_in_tes!W150=0,"",RES_hhdet_in_tes!W150/RES_hhdet_in_fec!W150)</f>
        <v>0.92383839563681769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>
        <f>IF(RES_hhdet_in_tes!H151=0,"",RES_hhdet_in_tes!H151/RES_hhdet_in_fec!H151)</f>
        <v>0.44182394228888372</v>
      </c>
      <c r="I151" s="112">
        <f>IF(RES_hhdet_in_tes!I151=0,"",RES_hhdet_in_tes!I151/RES_hhdet_in_fec!I151)</f>
        <v>0.44505976537425745</v>
      </c>
      <c r="J151" s="112">
        <f>IF(RES_hhdet_in_tes!J151=0,"",RES_hhdet_in_tes!J151/RES_hhdet_in_fec!J151)</f>
        <v>0.44888480514317747</v>
      </c>
      <c r="K151" s="112">
        <f>IF(RES_hhdet_in_tes!K151=0,"",RES_hhdet_in_tes!K151/RES_hhdet_in_fec!K151)</f>
        <v>0.45351824435464733</v>
      </c>
      <c r="L151" s="112">
        <f>IF(RES_hhdet_in_tes!L151=0,"",RES_hhdet_in_tes!L151/RES_hhdet_in_fec!L151)</f>
        <v>0.45901872338273791</v>
      </c>
      <c r="M151" s="112">
        <f>IF(RES_hhdet_in_tes!M151=0,"",RES_hhdet_in_tes!M151/RES_hhdet_in_fec!M151)</f>
        <v>0.47058751954433481</v>
      </c>
      <c r="N151" s="112">
        <f>IF(RES_hhdet_in_tes!N151=0,"",RES_hhdet_in_tes!N151/RES_hhdet_in_fec!N151)</f>
        <v>0.48987551468460599</v>
      </c>
      <c r="O151" s="112">
        <f>IF(RES_hhdet_in_tes!O151=0,"",RES_hhdet_in_tes!O151/RES_hhdet_in_fec!O151)</f>
        <v>0.51826082096887727</v>
      </c>
      <c r="P151" s="112">
        <f>IF(RES_hhdet_in_tes!P151=0,"",RES_hhdet_in_tes!P151/RES_hhdet_in_fec!P151)</f>
        <v>0.55284703364111998</v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>
        <f>IF(RES_hhdet_in_tes!U151=0,"",RES_hhdet_in_tes!U151/RES_hhdet_in_fec!U151)</f>
        <v>0.65977353698766905</v>
      </c>
      <c r="V151" s="112">
        <f>IF(RES_hhdet_in_tes!V151=0,"",RES_hhdet_in_tes!V151/RES_hhdet_in_fec!V151)</f>
        <v>0.67094798918448872</v>
      </c>
      <c r="W151" s="112">
        <f>IF(RES_hhdet_in_tes!W151=0,"",RES_hhdet_in_tes!W151/RES_hhdet_in_fec!W151)</f>
        <v>0.67620431879369114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>
        <f>IF(RES_hhdet_in_tes!H153=0,"",RES_hhdet_in_tes!H153/RES_hhdet_in_fec!H153)</f>
        <v>0.49234420438703475</v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>
        <f>IF(RES_hhdet_in_tes!K153=0,"",RES_hhdet_in_tes!K153/RES_hhdet_in_fec!K153)</f>
        <v>0.50036408923488873</v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>
        <f>IF(RES_hhdet_in_tes!O153=0,"",RES_hhdet_in_tes!O153/RES_hhdet_in_fec!O153)</f>
        <v>0.53500368606562387</v>
      </c>
      <c r="P153" s="112">
        <f>IF(RES_hhdet_in_tes!P153=0,"",RES_hhdet_in_tes!P153/RES_hhdet_in_fec!P153)</f>
        <v>0.55464280967092217</v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 t="str">
        <f>IF(RES_hhdet_in_tes!T153=0,"",RES_hhdet_in_tes!T153/RES_hhdet_in_fec!T153)</f>
        <v/>
      </c>
      <c r="U153" s="112">
        <f>IF(RES_hhdet_in_tes!U153=0,"",RES_hhdet_in_tes!U153/RES_hhdet_in_fec!U153)</f>
        <v>0.62711257916755314</v>
      </c>
      <c r="V153" s="112">
        <f>IF(RES_hhdet_in_tes!V153=0,"",RES_hhdet_in_tes!V153/RES_hhdet_in_fec!V153)</f>
        <v>0.63817645566807513</v>
      </c>
      <c r="W153" s="112">
        <f>IF(RES_hhdet_in_tes!W153=0,"",RES_hhdet_in_tes!W153/RES_hhdet_in_fec!W153)</f>
        <v>0.64688586537987391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0.87876269206604873</v>
      </c>
      <c r="D154" s="113">
        <f>IF(RES_hhdet_in_tes!D154=0,"",RES_hhdet_in_tes!D154/RES_hhdet_in_fec!D154)</f>
        <v>0.83032465714455306</v>
      </c>
      <c r="E154" s="113">
        <f>IF(RES_hhdet_in_tes!E154=0,"",RES_hhdet_in_tes!E154/RES_hhdet_in_fec!E154)</f>
        <v>0.79592451474705339</v>
      </c>
      <c r="F154" s="113">
        <f>IF(RES_hhdet_in_tes!F154=0,"",RES_hhdet_in_tes!F154/RES_hhdet_in_fec!F154)</f>
        <v>0.80428428169174981</v>
      </c>
      <c r="G154" s="113">
        <f>IF(RES_hhdet_in_tes!G154=0,"",RES_hhdet_in_tes!G154/RES_hhdet_in_fec!G154)</f>
        <v>0.77393010584071087</v>
      </c>
      <c r="H154" s="113">
        <f>IF(RES_hhdet_in_tes!H154=0,"",RES_hhdet_in_tes!H154/RES_hhdet_in_fec!H154)</f>
        <v>0.79207495889312396</v>
      </c>
      <c r="I154" s="113">
        <f>IF(RES_hhdet_in_tes!I154=0,"",RES_hhdet_in_tes!I154/RES_hhdet_in_fec!I154)</f>
        <v>0.82260897419025547</v>
      </c>
      <c r="J154" s="113">
        <f>IF(RES_hhdet_in_tes!J154=0,"",RES_hhdet_in_tes!J154/RES_hhdet_in_fec!J154)</f>
        <v>0.829663277378756</v>
      </c>
      <c r="K154" s="113">
        <f>IF(RES_hhdet_in_tes!K154=0,"",RES_hhdet_in_tes!K154/RES_hhdet_in_fec!K154)</f>
        <v>0.83115111167124989</v>
      </c>
      <c r="L154" s="113">
        <f>IF(RES_hhdet_in_tes!L154=0,"",RES_hhdet_in_tes!L154/RES_hhdet_in_fec!L154)</f>
        <v>0.84858437085389049</v>
      </c>
      <c r="M154" s="113">
        <f>IF(RES_hhdet_in_tes!M154=0,"",RES_hhdet_in_tes!M154/RES_hhdet_in_fec!M154)</f>
        <v>0.84965873522278346</v>
      </c>
      <c r="N154" s="113">
        <f>IF(RES_hhdet_in_tes!N154=0,"",RES_hhdet_in_tes!N154/RES_hhdet_in_fec!N154)</f>
        <v>0.89018887921102818</v>
      </c>
      <c r="O154" s="113">
        <f>IF(RES_hhdet_in_tes!O154=0,"",RES_hhdet_in_tes!O154/RES_hhdet_in_fec!O154)</f>
        <v>0.97168853489071105</v>
      </c>
      <c r="P154" s="113">
        <f>IF(RES_hhdet_in_tes!P154=0,"",RES_hhdet_in_tes!P154/RES_hhdet_in_fec!P154)</f>
        <v>0.9895923539834931</v>
      </c>
      <c r="Q154" s="113">
        <f>IF(RES_hhdet_in_tes!Q154=0,"",RES_hhdet_in_tes!Q154/RES_hhdet_in_fec!Q154)</f>
        <v>0.96976804133492223</v>
      </c>
      <c r="R154" s="113">
        <f>IF(RES_hhdet_in_tes!R154=0,"",RES_hhdet_in_tes!R154/RES_hhdet_in_fec!R154)</f>
        <v>0.95808257001199437</v>
      </c>
      <c r="S154" s="113">
        <f>IF(RES_hhdet_in_tes!S154=0,"",RES_hhdet_in_tes!S154/RES_hhdet_in_fec!S154)</f>
        <v>0.93532680732171514</v>
      </c>
      <c r="T154" s="113">
        <f>IF(RES_hhdet_in_tes!T154=0,"",RES_hhdet_in_tes!T154/RES_hhdet_in_fec!T154)</f>
        <v>0.95074421249270902</v>
      </c>
      <c r="U154" s="113">
        <f>IF(RES_hhdet_in_tes!U154=0,"",RES_hhdet_in_tes!U154/RES_hhdet_in_fec!U154)</f>
        <v>0.96151648357135</v>
      </c>
      <c r="V154" s="113">
        <f>IF(RES_hhdet_in_tes!V154=0,"",RES_hhdet_in_tes!V154/RES_hhdet_in_fec!V154)</f>
        <v>0.95402234490368676</v>
      </c>
      <c r="W154" s="113">
        <f>IF(RES_hhdet_in_tes!W154=0,"",RES_hhdet_in_tes!W154/RES_hhdet_in_fec!W154)</f>
        <v>0.953391521350338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0.48223649651622053</v>
      </c>
      <c r="D155" s="111">
        <f>IF(RES_hhdet_in_tes!D155=0,"",RES_hhdet_in_tes!D155/RES_hhdet_in_fec!D155)</f>
        <v>0.48405895574281776</v>
      </c>
      <c r="E155" s="111">
        <f>IF(RES_hhdet_in_tes!E155=0,"",RES_hhdet_in_tes!E155/RES_hhdet_in_fec!E155)</f>
        <v>0.48602158785759197</v>
      </c>
      <c r="F155" s="111">
        <f>IF(RES_hhdet_in_tes!F155=0,"",RES_hhdet_in_tes!F155/RES_hhdet_in_fec!F155)</f>
        <v>0.48800307284654237</v>
      </c>
      <c r="G155" s="111">
        <f>IF(RES_hhdet_in_tes!G155=0,"",RES_hhdet_in_tes!G155/RES_hhdet_in_fec!G155)</f>
        <v>0.49011477240599055</v>
      </c>
      <c r="H155" s="111">
        <f>IF(RES_hhdet_in_tes!H155=0,"",RES_hhdet_in_tes!H155/RES_hhdet_in_fec!H155)</f>
        <v>0.49234420438703475</v>
      </c>
      <c r="I155" s="111">
        <f>IF(RES_hhdet_in_tes!I155=0,"",RES_hhdet_in_tes!I155/RES_hhdet_in_fec!I155)</f>
        <v>0.4947203722703184</v>
      </c>
      <c r="J155" s="111">
        <f>IF(RES_hhdet_in_tes!J155=0,"",RES_hhdet_in_tes!J155/RES_hhdet_in_fec!J155)</f>
        <v>0.49735937235988331</v>
      </c>
      <c r="K155" s="111">
        <f>IF(RES_hhdet_in_tes!K155=0,"",RES_hhdet_in_tes!K155/RES_hhdet_in_fec!K155)</f>
        <v>0.50036408923488873</v>
      </c>
      <c r="L155" s="111">
        <f>IF(RES_hhdet_in_tes!L155=0,"",RES_hhdet_in_tes!L155/RES_hhdet_in_fec!L155)</f>
        <v>0.50377053118647019</v>
      </c>
      <c r="M155" s="111">
        <f>IF(RES_hhdet_in_tes!M155=0,"",RES_hhdet_in_tes!M155/RES_hhdet_in_fec!M155)</f>
        <v>0.50993906202327333</v>
      </c>
      <c r="N155" s="111">
        <f>IF(RES_hhdet_in_tes!N155=0,"",RES_hhdet_in_tes!N155/RES_hhdet_in_fec!N155)</f>
        <v>0.51990679014020591</v>
      </c>
      <c r="O155" s="111">
        <f>IF(RES_hhdet_in_tes!O155=0,"",RES_hhdet_in_tes!O155/RES_hhdet_in_fec!O155)</f>
        <v>0.53500368606562387</v>
      </c>
      <c r="P155" s="111">
        <f>IF(RES_hhdet_in_tes!P155=0,"",RES_hhdet_in_tes!P155/RES_hhdet_in_fec!P155)</f>
        <v>0.55464280967092217</v>
      </c>
      <c r="Q155" s="111">
        <f>IF(RES_hhdet_in_tes!Q155=0,"",RES_hhdet_in_tes!Q155/RES_hhdet_in_fec!Q155)</f>
        <v>0.57391351317059569</v>
      </c>
      <c r="R155" s="111">
        <f>IF(RES_hhdet_in_tes!R155=0,"",RES_hhdet_in_tes!R155/RES_hhdet_in_fec!R155)</f>
        <v>0.58772782636276943</v>
      </c>
      <c r="S155" s="111">
        <f>IF(RES_hhdet_in_tes!S155=0,"",RES_hhdet_in_tes!S155/RES_hhdet_in_fec!S155)</f>
        <v>0.60140595140569597</v>
      </c>
      <c r="T155" s="111">
        <f>IF(RES_hhdet_in_tes!T155=0,"",RES_hhdet_in_tes!T155/RES_hhdet_in_fec!T155)</f>
        <v>0.61466108342531989</v>
      </c>
      <c r="U155" s="111">
        <f>IF(RES_hhdet_in_tes!U155=0,"",RES_hhdet_in_tes!U155/RES_hhdet_in_fec!U155)</f>
        <v>0.62711257916755303</v>
      </c>
      <c r="V155" s="111">
        <f>IF(RES_hhdet_in_tes!V155=0,"",RES_hhdet_in_tes!V155/RES_hhdet_in_fec!V155)</f>
        <v>0.63817645566807513</v>
      </c>
      <c r="W155" s="111">
        <f>IF(RES_hhdet_in_tes!W155=0,"",RES_hhdet_in_tes!W155/RES_hhdet_in_fec!W155)</f>
        <v>0.64688586537987403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0.62358375332295568</v>
      </c>
      <c r="D157" s="124">
        <f>IF(RES_hhdet_in_tes!D157=0,"",RES_hhdet_in_tes!D157/RES_hhdet_in_fec!D157)</f>
        <v>0.61592813971232774</v>
      </c>
      <c r="E157" s="124">
        <f>IF(RES_hhdet_in_tes!E157=0,"",RES_hhdet_in_tes!E157/RES_hhdet_in_fec!E157)</f>
        <v>0.60856789509885467</v>
      </c>
      <c r="F157" s="124">
        <f>IF(RES_hhdet_in_tes!F157=0,"",RES_hhdet_in_tes!F157/RES_hhdet_in_fec!F157)</f>
        <v>0.61522178271127004</v>
      </c>
      <c r="G157" s="124">
        <f>IF(RES_hhdet_in_tes!G157=0,"",RES_hhdet_in_tes!G157/RES_hhdet_in_fec!G157)</f>
        <v>0.6116650759632053</v>
      </c>
      <c r="H157" s="124">
        <f>IF(RES_hhdet_in_tes!H157=0,"",RES_hhdet_in_tes!H157/RES_hhdet_in_fec!H157)</f>
        <v>0.60769939568000619</v>
      </c>
      <c r="I157" s="124">
        <f>IF(RES_hhdet_in_tes!I157=0,"",RES_hhdet_in_tes!I157/RES_hhdet_in_fec!I157)</f>
        <v>0.60504990656506097</v>
      </c>
      <c r="J157" s="124">
        <f>IF(RES_hhdet_in_tes!J157=0,"",RES_hhdet_in_tes!J157/RES_hhdet_in_fec!J157)</f>
        <v>0.60821424941081381</v>
      </c>
      <c r="K157" s="124">
        <f>IF(RES_hhdet_in_tes!K157=0,"",RES_hhdet_in_tes!K157/RES_hhdet_in_fec!K157)</f>
        <v>0.6286658647832114</v>
      </c>
      <c r="L157" s="124">
        <f>IF(RES_hhdet_in_tes!L157=0,"",RES_hhdet_in_tes!L157/RES_hhdet_in_fec!L157)</f>
        <v>0.62085145966406741</v>
      </c>
      <c r="M157" s="124">
        <f>IF(RES_hhdet_in_tes!M157=0,"",RES_hhdet_in_tes!M157/RES_hhdet_in_fec!M157)</f>
        <v>0.62144290726479223</v>
      </c>
      <c r="N157" s="124">
        <f>IF(RES_hhdet_in_tes!N157=0,"",RES_hhdet_in_tes!N157/RES_hhdet_in_fec!N157)</f>
        <v>0.60709391403250446</v>
      </c>
      <c r="O157" s="124">
        <f>IF(RES_hhdet_in_tes!O157=0,"",RES_hhdet_in_tes!O157/RES_hhdet_in_fec!O157)</f>
        <v>0.63666756034034155</v>
      </c>
      <c r="P157" s="124">
        <f>IF(RES_hhdet_in_tes!P157=0,"",RES_hhdet_in_tes!P157/RES_hhdet_in_fec!P157)</f>
        <v>0.66540568927347343</v>
      </c>
      <c r="Q157" s="124">
        <f>IF(RES_hhdet_in_tes!Q157=0,"",RES_hhdet_in_tes!Q157/RES_hhdet_in_fec!Q157)</f>
        <v>0.64315783852860553</v>
      </c>
      <c r="R157" s="124">
        <f>IF(RES_hhdet_in_tes!R157=0,"",RES_hhdet_in_tes!R157/RES_hhdet_in_fec!R157)</f>
        <v>0.64532397538179564</v>
      </c>
      <c r="S157" s="124">
        <f>IF(RES_hhdet_in_tes!S157=0,"",RES_hhdet_in_tes!S157/RES_hhdet_in_fec!S157)</f>
        <v>0.66116449699025182</v>
      </c>
      <c r="T157" s="124">
        <f>IF(RES_hhdet_in_tes!T157=0,"",RES_hhdet_in_tes!T157/RES_hhdet_in_fec!T157)</f>
        <v>0.66997089822382627</v>
      </c>
      <c r="U157" s="124">
        <f>IF(RES_hhdet_in_tes!U157=0,"",RES_hhdet_in_tes!U157/RES_hhdet_in_fec!U157)</f>
        <v>0.6687755415118487</v>
      </c>
      <c r="V157" s="124">
        <f>IF(RES_hhdet_in_tes!V157=0,"",RES_hhdet_in_tes!V157/RES_hhdet_in_fec!V157)</f>
        <v>0.71070674389817268</v>
      </c>
      <c r="W157" s="124">
        <f>IF(RES_hhdet_in_tes!W157=0,"",RES_hhdet_in_tes!W157/RES_hhdet_in_fec!W157)</f>
        <v>0.73250629228775721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0.55396230537962354</v>
      </c>
      <c r="D158" s="111">
        <f>IF(RES_hhdet_in_tes!D158=0,"",RES_hhdet_in_tes!D158/RES_hhdet_in_fec!D158)</f>
        <v>0.55493964622896796</v>
      </c>
      <c r="E158" s="111">
        <f>IF(RES_hhdet_in_tes!E158=0,"",RES_hhdet_in_tes!E158/RES_hhdet_in_fec!E158)</f>
        <v>0.55590320359384393</v>
      </c>
      <c r="F158" s="111">
        <f>IF(RES_hhdet_in_tes!F158=0,"",RES_hhdet_in_tes!F158/RES_hhdet_in_fec!F158)</f>
        <v>0.556864881392656</v>
      </c>
      <c r="G158" s="111">
        <f>IF(RES_hhdet_in_tes!G158=0,"",RES_hhdet_in_tes!G158/RES_hhdet_in_fec!G158)</f>
        <v>0.55781386541300415</v>
      </c>
      <c r="H158" s="111">
        <f>IF(RES_hhdet_in_tes!H158=0,"",RES_hhdet_in_tes!H158/RES_hhdet_in_fec!H158)</f>
        <v>0.558751479176814</v>
      </c>
      <c r="I158" s="111">
        <f>IF(RES_hhdet_in_tes!I158=0,"",RES_hhdet_in_tes!I158/RES_hhdet_in_fec!I158)</f>
        <v>0.55967505806183393</v>
      </c>
      <c r="J158" s="111">
        <f>IF(RES_hhdet_in_tes!J158=0,"",RES_hhdet_in_tes!J158/RES_hhdet_in_fec!J158)</f>
        <v>0.56057368605122726</v>
      </c>
      <c r="K158" s="111">
        <f>IF(RES_hhdet_in_tes!K158=0,"",RES_hhdet_in_tes!K158/RES_hhdet_in_fec!K158)</f>
        <v>0.56143808165942888</v>
      </c>
      <c r="L158" s="111">
        <f>IF(RES_hhdet_in_tes!L158=0,"",RES_hhdet_in_tes!L158/RES_hhdet_in_fec!L158)</f>
        <v>0.56226576170852782</v>
      </c>
      <c r="M158" s="111">
        <f>IF(RES_hhdet_in_tes!M158=0,"",RES_hhdet_in_tes!M158/RES_hhdet_in_fec!M158)</f>
        <v>0.56271116315758496</v>
      </c>
      <c r="N158" s="111">
        <f>IF(RES_hhdet_in_tes!N158=0,"",RES_hhdet_in_tes!N158/RES_hhdet_in_fec!N158)</f>
        <v>0.56271116315758496</v>
      </c>
      <c r="O158" s="111">
        <f>IF(RES_hhdet_in_tes!O158=0,"",RES_hhdet_in_tes!O158/RES_hhdet_in_fec!O158)</f>
        <v>0.56271116315758496</v>
      </c>
      <c r="P158" s="111">
        <f>IF(RES_hhdet_in_tes!P158=0,"",RES_hhdet_in_tes!P158/RES_hhdet_in_fec!P158)</f>
        <v>0.56271116315758496</v>
      </c>
      <c r="Q158" s="111">
        <f>IF(RES_hhdet_in_tes!Q158=0,"",RES_hhdet_in_tes!Q158/RES_hhdet_in_fec!Q158)</f>
        <v>0.56271116315758496</v>
      </c>
      <c r="R158" s="111">
        <f>IF(RES_hhdet_in_tes!R158=0,"",RES_hhdet_in_tes!R158/RES_hhdet_in_fec!R158)</f>
        <v>0.56552507521437367</v>
      </c>
      <c r="S158" s="111">
        <f>IF(RES_hhdet_in_tes!S158=0,"",RES_hhdet_in_tes!S158/RES_hhdet_in_fec!S158)</f>
        <v>0.57012645898733694</v>
      </c>
      <c r="T158" s="111">
        <f>IF(RES_hhdet_in_tes!T158=0,"",RES_hhdet_in_tes!T158/RES_hhdet_in_fec!T158)</f>
        <v>0.57549474005579004</v>
      </c>
      <c r="U158" s="111">
        <f>IF(RES_hhdet_in_tes!U158=0,"",RES_hhdet_in_tes!U158/RES_hhdet_in_fec!U158)</f>
        <v>0.58105474544811764</v>
      </c>
      <c r="V158" s="111">
        <f>IF(RES_hhdet_in_tes!V158=0,"",RES_hhdet_in_tes!V158/RES_hhdet_in_fec!V158)</f>
        <v>0.58623130219269859</v>
      </c>
      <c r="W158" s="111">
        <f>IF(RES_hhdet_in_tes!W158=0,"",RES_hhdet_in_tes!W158/RES_hhdet_in_fec!W158)</f>
        <v>0.59102441028953034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0.72832134385525726</v>
      </c>
      <c r="D159" s="45">
        <f>IF(RES_hhdet_in_tes!D159=0,"",RES_hhdet_in_tes!D159/RES_hhdet_in_fec!D159)</f>
        <v>0.73003013920661897</v>
      </c>
      <c r="E159" s="45">
        <f>IF(RES_hhdet_in_tes!E159=0,"",RES_hhdet_in_tes!E159/RES_hhdet_in_fec!E159)</f>
        <v>0.73180212166826697</v>
      </c>
      <c r="F159" s="45">
        <f>IF(RES_hhdet_in_tes!F159=0,"",RES_hhdet_in_tes!F159/RES_hhdet_in_fec!F159)</f>
        <v>0.73358272055404505</v>
      </c>
      <c r="G159" s="45">
        <f>IF(RES_hhdet_in_tes!G159=0,"",RES_hhdet_in_tes!G159/RES_hhdet_in_fec!G159)</f>
        <v>0.73542151105179132</v>
      </c>
      <c r="H159" s="45">
        <f>IF(RES_hhdet_in_tes!H159=0,"",RES_hhdet_in_tes!H159/RES_hhdet_in_fec!H159)</f>
        <v>0.73731242578964229</v>
      </c>
      <c r="I159" s="45">
        <f>IF(RES_hhdet_in_tes!I159=0,"",RES_hhdet_in_tes!I159/RES_hhdet_in_fec!I159)</f>
        <v>0.73926768009532962</v>
      </c>
      <c r="J159" s="45">
        <f>IF(RES_hhdet_in_tes!J159=0,"",RES_hhdet_in_tes!J159/RES_hhdet_in_fec!J159)</f>
        <v>0.741337315854949</v>
      </c>
      <c r="K159" s="45">
        <f>IF(RES_hhdet_in_tes!K159=0,"",RES_hhdet_in_tes!K159/RES_hhdet_in_fec!K159)</f>
        <v>0.74356388183426203</v>
      </c>
      <c r="L159" s="45">
        <f>IF(RES_hhdet_in_tes!L159=0,"",RES_hhdet_in_tes!L159/RES_hhdet_in_fec!L159)</f>
        <v>0.74595876157252128</v>
      </c>
      <c r="M159" s="45">
        <f>IF(RES_hhdet_in_tes!M159=0,"",RES_hhdet_in_tes!M159/RES_hhdet_in_fec!M159)</f>
        <v>0.7492170727391958</v>
      </c>
      <c r="N159" s="45">
        <f>IF(RES_hhdet_in_tes!N159=0,"",RES_hhdet_in_tes!N159/RES_hhdet_in_fec!N159)</f>
        <v>0.75353591851811397</v>
      </c>
      <c r="O159" s="45">
        <f>IF(RES_hhdet_in_tes!O159=0,"",RES_hhdet_in_tes!O159/RES_hhdet_in_fec!O159)</f>
        <v>0.75939455119588861</v>
      </c>
      <c r="P159" s="45">
        <f>IF(RES_hhdet_in_tes!P159=0,"",RES_hhdet_in_tes!P159/RES_hhdet_in_fec!P159)</f>
        <v>0.76704467839896873</v>
      </c>
      <c r="Q159" s="45">
        <f>IF(RES_hhdet_in_tes!Q159=0,"",RES_hhdet_in_tes!Q159/RES_hhdet_in_fec!Q159)</f>
        <v>0.77690467311501588</v>
      </c>
      <c r="R159" s="45">
        <f>IF(RES_hhdet_in_tes!R159=0,"",RES_hhdet_in_tes!R159/RES_hhdet_in_fec!R159)</f>
        <v>0.79031767556620214</v>
      </c>
      <c r="S159" s="45">
        <f>IF(RES_hhdet_in_tes!S159=0,"",RES_hhdet_in_tes!S159/RES_hhdet_in_fec!S159)</f>
        <v>0.80705835716589691</v>
      </c>
      <c r="T159" s="45">
        <f>IF(RES_hhdet_in_tes!T159=0,"",RES_hhdet_in_tes!T159/RES_hhdet_in_fec!T159)</f>
        <v>0.82505730493698326</v>
      </c>
      <c r="U159" s="45">
        <f>IF(RES_hhdet_in_tes!U159=0,"",RES_hhdet_in_tes!U159/RES_hhdet_in_fec!U159)</f>
        <v>0.84224510590239487</v>
      </c>
      <c r="V159" s="45">
        <f>IF(RES_hhdet_in_tes!V159=0,"",RES_hhdet_in_tes!V159/RES_hhdet_in_fec!V159)</f>
        <v>0.85655234708504302</v>
      </c>
      <c r="W159" s="45">
        <f>IF(RES_hhdet_in_tes!W159=0,"",RES_hhdet_in_tes!W159/RES_hhdet_in_fec!W159)</f>
        <v>0.86725211044820294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0.62236547082646132</v>
      </c>
      <c r="D161" s="119">
        <f>IF(RES_hhdet_in_tes!D161=0,"",RES_hhdet_in_tes!D161/RES_hhdet_in_fec!D161)</f>
        <v>0.90904068792274773</v>
      </c>
      <c r="E161" s="119">
        <f>IF(RES_hhdet_in_tes!E161=0,"",RES_hhdet_in_tes!E161/RES_hhdet_in_fec!E161)</f>
        <v>0.94035179373712641</v>
      </c>
      <c r="F161" s="119">
        <f>IF(RES_hhdet_in_tes!F161=0,"",RES_hhdet_in_tes!F161/RES_hhdet_in_fec!F161)</f>
        <v>0.93620253283683885</v>
      </c>
      <c r="G161" s="119">
        <f>IF(RES_hhdet_in_tes!G161=0,"",RES_hhdet_in_tes!G161/RES_hhdet_in_fec!G161)</f>
        <v>0.95819176037423692</v>
      </c>
      <c r="H161" s="119">
        <f>IF(RES_hhdet_in_tes!H161=0,"",RES_hhdet_in_tes!H161/RES_hhdet_in_fec!H161)</f>
        <v>1.0086366569395429</v>
      </c>
      <c r="I161" s="119">
        <f>IF(RES_hhdet_in_tes!I161=0,"",RES_hhdet_in_tes!I161/RES_hhdet_in_fec!I161)</f>
        <v>1.0416593325002854</v>
      </c>
      <c r="J161" s="119">
        <f>IF(RES_hhdet_in_tes!J161=0,"",RES_hhdet_in_tes!J161/RES_hhdet_in_fec!J161)</f>
        <v>1.1169058329625212</v>
      </c>
      <c r="K161" s="119">
        <f>IF(RES_hhdet_in_tes!K161=0,"",RES_hhdet_in_tes!K161/RES_hhdet_in_fec!K161)</f>
        <v>1.1342317744422525</v>
      </c>
      <c r="L161" s="119" t="str">
        <f>IF(RES_hhdet_in_tes!L161=0,"",RES_hhdet_in_tes!L161/RES_hhdet_in_fec!L161)</f>
        <v/>
      </c>
      <c r="M161" s="119">
        <f>IF(RES_hhdet_in_tes!M161=0,"",RES_hhdet_in_tes!M161/RES_hhdet_in_fec!M161)</f>
        <v>1.1540079209938203</v>
      </c>
      <c r="N161" s="119">
        <f>IF(RES_hhdet_in_tes!N161=0,"",RES_hhdet_in_tes!N161/RES_hhdet_in_fec!N161)</f>
        <v>1.4526536270235233</v>
      </c>
      <c r="O161" s="119">
        <f>IF(RES_hhdet_in_tes!O161=0,"",RES_hhdet_in_tes!O161/RES_hhdet_in_fec!O161)</f>
        <v>1.5535532011731288</v>
      </c>
      <c r="P161" s="119">
        <f>IF(RES_hhdet_in_tes!P161=0,"",RES_hhdet_in_tes!P161/RES_hhdet_in_fec!P161)</f>
        <v>1.4250910741761811</v>
      </c>
      <c r="Q161" s="119">
        <f>IF(RES_hhdet_in_tes!Q161=0,"",RES_hhdet_in_tes!Q161/RES_hhdet_in_fec!Q161)</f>
        <v>1.3216030721351297</v>
      </c>
      <c r="R161" s="119">
        <f>IF(RES_hhdet_in_tes!R161=0,"",RES_hhdet_in_tes!R161/RES_hhdet_in_fec!R161)</f>
        <v>1.4006248466974216</v>
      </c>
      <c r="S161" s="119">
        <f>IF(RES_hhdet_in_tes!S161=0,"",RES_hhdet_in_tes!S161/RES_hhdet_in_fec!S161)</f>
        <v>1.3464161345929873</v>
      </c>
      <c r="T161" s="119">
        <f>IF(RES_hhdet_in_tes!T161=0,"",RES_hhdet_in_tes!T161/RES_hhdet_in_fec!T161)</f>
        <v>1.4365753569216131</v>
      </c>
      <c r="U161" s="119">
        <f>IF(RES_hhdet_in_tes!U161=0,"",RES_hhdet_in_tes!U161/RES_hhdet_in_fec!U161)</f>
        <v>1.432554609129997</v>
      </c>
      <c r="V161" s="119">
        <f>IF(RES_hhdet_in_tes!V161=0,"",RES_hhdet_in_tes!V161/RES_hhdet_in_fec!V161)</f>
        <v>1.4345280277224879</v>
      </c>
      <c r="W161" s="119">
        <f>IF(RES_hhdet_in_tes!W161=0,"",RES_hhdet_in_tes!W161/RES_hhdet_in_fec!W161)</f>
        <v>1.4625442308339722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0.54393943228795072</v>
      </c>
      <c r="D162" s="124">
        <f>IF(RES_hhdet_in_tes!D162=0,"",RES_hhdet_in_tes!D162/RES_hhdet_in_fec!D162)</f>
        <v>0.55018089422985206</v>
      </c>
      <c r="E162" s="124">
        <f>IF(RES_hhdet_in_tes!E162=0,"",RES_hhdet_in_tes!E162/RES_hhdet_in_fec!E162)</f>
        <v>0.55658248470198246</v>
      </c>
      <c r="F162" s="124">
        <f>IF(RES_hhdet_in_tes!F162=0,"",RES_hhdet_in_tes!F162/RES_hhdet_in_fec!F162)</f>
        <v>0.56300570261394833</v>
      </c>
      <c r="G162" s="124">
        <f>IF(RES_hhdet_in_tes!G162=0,"",RES_hhdet_in_tes!G162/RES_hhdet_in_fec!G162)</f>
        <v>0.56957628972491603</v>
      </c>
      <c r="H162" s="124">
        <f>IF(RES_hhdet_in_tes!H162=0,"",RES_hhdet_in_tes!H162/RES_hhdet_in_fec!H162)</f>
        <v>0.57627876760385921</v>
      </c>
      <c r="I162" s="124">
        <f>IF(RES_hhdet_in_tes!I162=0,"",RES_hhdet_in_tes!I162/RES_hhdet_in_fec!I162)</f>
        <v>0.58314399061372724</v>
      </c>
      <c r="J162" s="124">
        <f>IF(RES_hhdet_in_tes!J162=0,"",RES_hhdet_in_tes!J162/RES_hhdet_in_fec!J162)</f>
        <v>0.59029857093920846</v>
      </c>
      <c r="K162" s="124">
        <f>IF(RES_hhdet_in_tes!K162=0,"",RES_hhdet_in_tes!K162/RES_hhdet_in_fec!K162)</f>
        <v>0.59784979212078637</v>
      </c>
      <c r="L162" s="124" t="str">
        <f>IF(RES_hhdet_in_tes!L162=0,"",RES_hhdet_in_tes!L162/RES_hhdet_in_fec!L162)</f>
        <v/>
      </c>
      <c r="M162" s="124">
        <f>IF(RES_hhdet_in_tes!M162=0,"",RES_hhdet_in_tes!M162/RES_hhdet_in_fec!M162)</f>
        <v>0.6164301998059728</v>
      </c>
      <c r="N162" s="124">
        <f>IF(RES_hhdet_in_tes!N162=0,"",RES_hhdet_in_tes!N162/RES_hhdet_in_fec!N162)</f>
        <v>0.63031778098427649</v>
      </c>
      <c r="O162" s="124">
        <f>IF(RES_hhdet_in_tes!O162=0,"",RES_hhdet_in_tes!O162/RES_hhdet_in_fec!O162)</f>
        <v>0.64834699548600172</v>
      </c>
      <c r="P162" s="124">
        <f>IF(RES_hhdet_in_tes!P162=0,"",RES_hhdet_in_tes!P162/RES_hhdet_in_fec!P162)</f>
        <v>0.66991917685419256</v>
      </c>
      <c r="Q162" s="124">
        <f>IF(RES_hhdet_in_tes!Q162=0,"",RES_hhdet_in_tes!Q162/RES_hhdet_in_fec!Q162)</f>
        <v>0.6928480206058325</v>
      </c>
      <c r="R162" s="124">
        <f>IF(RES_hhdet_in_tes!R162=0,"",RES_hhdet_in_tes!R162/RES_hhdet_in_fec!R162)</f>
        <v>0.71749028475471754</v>
      </c>
      <c r="S162" s="124">
        <f>IF(RES_hhdet_in_tes!S162=0,"",RES_hhdet_in_tes!S162/RES_hhdet_in_fec!S162)</f>
        <v>0.74618662260257274</v>
      </c>
      <c r="T162" s="124">
        <f>IF(RES_hhdet_in_tes!T162=0,"",RES_hhdet_in_tes!T162/RES_hhdet_in_fec!T162)</f>
        <v>0.77522244628821124</v>
      </c>
      <c r="U162" s="124">
        <f>IF(RES_hhdet_in_tes!U162=0,"",RES_hhdet_in_tes!U162/RES_hhdet_in_fec!U162)</f>
        <v>0.80089388896560409</v>
      </c>
      <c r="V162" s="124">
        <f>IF(RES_hhdet_in_tes!V162=0,"",RES_hhdet_in_tes!V162/RES_hhdet_in_fec!V162)</f>
        <v>0.8194864509507167</v>
      </c>
      <c r="W162" s="124">
        <f>IF(RES_hhdet_in_tes!W162=0,"",RES_hhdet_in_tes!W162/RES_hhdet_in_fec!W162)</f>
        <v>0.82882654577541537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0.54393943228795072</v>
      </c>
      <c r="D163" s="45">
        <f>IF(RES_hhdet_in_tes!D163=0,"",RES_hhdet_in_tes!D163/RES_hhdet_in_fec!D163)</f>
        <v>0.55018089422985206</v>
      </c>
      <c r="E163" s="45">
        <f>IF(RES_hhdet_in_tes!E163=0,"",RES_hhdet_in_tes!E163/RES_hhdet_in_fec!E163)</f>
        <v>0.55658248470198246</v>
      </c>
      <c r="F163" s="45">
        <f>IF(RES_hhdet_in_tes!F163=0,"",RES_hhdet_in_tes!F163/RES_hhdet_in_fec!F163)</f>
        <v>0.56300570261394833</v>
      </c>
      <c r="G163" s="45">
        <f>IF(RES_hhdet_in_tes!G163=0,"",RES_hhdet_in_tes!G163/RES_hhdet_in_fec!G163)</f>
        <v>0.56957628972491603</v>
      </c>
      <c r="H163" s="45">
        <f>IF(RES_hhdet_in_tes!H163=0,"",RES_hhdet_in_tes!H163/RES_hhdet_in_fec!H163)</f>
        <v>0.57627876760385921</v>
      </c>
      <c r="I163" s="45">
        <f>IF(RES_hhdet_in_tes!I163=0,"",RES_hhdet_in_tes!I163/RES_hhdet_in_fec!I163)</f>
        <v>0.58314399061372724</v>
      </c>
      <c r="J163" s="45">
        <f>IF(RES_hhdet_in_tes!J163=0,"",RES_hhdet_in_tes!J163/RES_hhdet_in_fec!J163)</f>
        <v>0.59029857093920846</v>
      </c>
      <c r="K163" s="45">
        <f>IF(RES_hhdet_in_tes!K163=0,"",RES_hhdet_in_tes!K163/RES_hhdet_in_fec!K163)</f>
        <v>0.59784979212078637</v>
      </c>
      <c r="L163" s="45" t="str">
        <f>IF(RES_hhdet_in_tes!L163=0,"",RES_hhdet_in_tes!L163/RES_hhdet_in_fec!L163)</f>
        <v/>
      </c>
      <c r="M163" s="45">
        <f>IF(RES_hhdet_in_tes!M163=0,"",RES_hhdet_in_tes!M163/RES_hhdet_in_fec!M163)</f>
        <v>0.6164301998059728</v>
      </c>
      <c r="N163" s="45">
        <f>IF(RES_hhdet_in_tes!N163=0,"",RES_hhdet_in_tes!N163/RES_hhdet_in_fec!N163)</f>
        <v>0.63031778098427649</v>
      </c>
      <c r="O163" s="45">
        <f>IF(RES_hhdet_in_tes!O163=0,"",RES_hhdet_in_tes!O163/RES_hhdet_in_fec!O163)</f>
        <v>0.64834699548600172</v>
      </c>
      <c r="P163" s="45">
        <f>IF(RES_hhdet_in_tes!P163=0,"",RES_hhdet_in_tes!P163/RES_hhdet_in_fec!P163)</f>
        <v>0.66991917685419256</v>
      </c>
      <c r="Q163" s="45">
        <f>IF(RES_hhdet_in_tes!Q163=0,"",RES_hhdet_in_tes!Q163/RES_hhdet_in_fec!Q163)</f>
        <v>0.6928480206058325</v>
      </c>
      <c r="R163" s="45">
        <f>IF(RES_hhdet_in_tes!R163=0,"",RES_hhdet_in_tes!R163/RES_hhdet_in_fec!R163)</f>
        <v>0.71749028475471754</v>
      </c>
      <c r="S163" s="45">
        <f>IF(RES_hhdet_in_tes!S163=0,"",RES_hhdet_in_tes!S163/RES_hhdet_in_fec!S163)</f>
        <v>0.74618662260257274</v>
      </c>
      <c r="T163" s="45">
        <f>IF(RES_hhdet_in_tes!T163=0,"",RES_hhdet_in_tes!T163/RES_hhdet_in_fec!T163)</f>
        <v>0.77522244628821124</v>
      </c>
      <c r="U163" s="45">
        <f>IF(RES_hhdet_in_tes!U163=0,"",RES_hhdet_in_tes!U163/RES_hhdet_in_fec!U163)</f>
        <v>0.80089388896560409</v>
      </c>
      <c r="V163" s="45">
        <f>IF(RES_hhdet_in_tes!V163=0,"",RES_hhdet_in_tes!V163/RES_hhdet_in_fec!V163)</f>
        <v>0.8194864509507167</v>
      </c>
      <c r="W163" s="45">
        <f>IF(RES_hhdet_in_tes!W163=0,"",RES_hhdet_in_tes!W163/RES_hhdet_in_fec!W163)</f>
        <v>0.82882654577541537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>
        <f>IF(RES_hhdet_in_tes!D164=0,"",RES_hhdet_in_tes!D164/RES_hhdet_in_fec!D164)</f>
        <v>2.5751884129001965</v>
      </c>
      <c r="E164" s="124">
        <f>IF(RES_hhdet_in_tes!E164=0,"",RES_hhdet_in_tes!E164/RES_hhdet_in_fec!E164)</f>
        <v>2.663349994518557</v>
      </c>
      <c r="F164" s="124">
        <f>IF(RES_hhdet_in_tes!F164=0,"",RES_hhdet_in_tes!F164/RES_hhdet_in_fec!F164)</f>
        <v>2.7516062591433257</v>
      </c>
      <c r="G164" s="124">
        <f>IF(RES_hhdet_in_tes!G164=0,"",RES_hhdet_in_tes!G164/RES_hhdet_in_fec!G164)</f>
        <v>2.8407011766903034</v>
      </c>
      <c r="H164" s="124">
        <f>IF(RES_hhdet_in_tes!H164=0,"",RES_hhdet_in_tes!H164/RES_hhdet_in_fec!H164)</f>
        <v>2.9305388598268043</v>
      </c>
      <c r="I164" s="124">
        <f>IF(RES_hhdet_in_tes!I164=0,"",RES_hhdet_in_tes!I164/RES_hhdet_in_fec!I164)</f>
        <v>3.0212975973409577</v>
      </c>
      <c r="J164" s="124">
        <f>IF(RES_hhdet_in_tes!J164=0,"",RES_hhdet_in_tes!J164/RES_hhdet_in_fec!J164)</f>
        <v>3.1137189899440636</v>
      </c>
      <c r="K164" s="124">
        <f>IF(RES_hhdet_in_tes!K164=0,"",RES_hhdet_in_tes!K164/RES_hhdet_in_fec!K164)</f>
        <v>3.2084265913512411</v>
      </c>
      <c r="L164" s="124" t="str">
        <f>IF(RES_hhdet_in_tes!L164=0,"",RES_hhdet_in_tes!L164/RES_hhdet_in_fec!L164)</f>
        <v/>
      </c>
      <c r="M164" s="124">
        <f>IF(RES_hhdet_in_tes!M164=0,"",RES_hhdet_in_tes!M164/RES_hhdet_in_fec!M164)</f>
        <v>3.4216086797961509</v>
      </c>
      <c r="N164" s="124">
        <f>IF(RES_hhdet_in_tes!N164=0,"",RES_hhdet_in_tes!N164/RES_hhdet_in_fec!N164)</f>
        <v>3.5619109526230579</v>
      </c>
      <c r="O164" s="124">
        <f>IF(RES_hhdet_in_tes!O164=0,"",RES_hhdet_in_tes!O164/RES_hhdet_in_fec!O164)</f>
        <v>3.7294568371939172</v>
      </c>
      <c r="P164" s="124">
        <f>IF(RES_hhdet_in_tes!P164=0,"",RES_hhdet_in_tes!P164/RES_hhdet_in_fec!P164)</f>
        <v>3.9111567412301684</v>
      </c>
      <c r="Q164" s="124">
        <f>IF(RES_hhdet_in_tes!Q164=0,"",RES_hhdet_in_tes!Q164/RES_hhdet_in_fec!Q164)</f>
        <v>4.0673066563663953</v>
      </c>
      <c r="R164" s="124">
        <f>IF(RES_hhdet_in_tes!R164=0,"",RES_hhdet_in_tes!R164/RES_hhdet_in_fec!R164)</f>
        <v>4.165268588629405</v>
      </c>
      <c r="S164" s="124">
        <f>IF(RES_hhdet_in_tes!S164=0,"",RES_hhdet_in_tes!S164/RES_hhdet_in_fec!S164)</f>
        <v>4.243241476838377</v>
      </c>
      <c r="T164" s="124">
        <f>IF(RES_hhdet_in_tes!T164=0,"",RES_hhdet_in_tes!T164/RES_hhdet_in_fec!T164)</f>
        <v>4.3083907931425403</v>
      </c>
      <c r="U164" s="124">
        <f>IF(RES_hhdet_in_tes!U164=0,"",RES_hhdet_in_tes!U164/RES_hhdet_in_fec!U164)</f>
        <v>4.367700887546305</v>
      </c>
      <c r="V164" s="124">
        <f>IF(RES_hhdet_in_tes!V164=0,"",RES_hhdet_in_tes!V164/RES_hhdet_in_fec!V164)</f>
        <v>4.4281740168740136</v>
      </c>
      <c r="W164" s="124">
        <f>IF(RES_hhdet_in_tes!W164=0,"",RES_hhdet_in_tes!W164/RES_hhdet_in_fec!W164)</f>
        <v>4.4873780552086071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>
        <f>IF(RES_hhdet_in_tes!D165=0,"",RES_hhdet_in_tes!D165/RES_hhdet_in_fec!D165)</f>
        <v>2.5751884129001965</v>
      </c>
      <c r="E165" s="111">
        <f>IF(RES_hhdet_in_tes!E165=0,"",RES_hhdet_in_tes!E165/RES_hhdet_in_fec!E165)</f>
        <v>2.663349994518557</v>
      </c>
      <c r="F165" s="111">
        <f>IF(RES_hhdet_in_tes!F165=0,"",RES_hhdet_in_tes!F165/RES_hhdet_in_fec!F165)</f>
        <v>2.7516062591433257</v>
      </c>
      <c r="G165" s="111">
        <f>IF(RES_hhdet_in_tes!G165=0,"",RES_hhdet_in_tes!G165/RES_hhdet_in_fec!G165)</f>
        <v>2.8407011766903034</v>
      </c>
      <c r="H165" s="111">
        <f>IF(RES_hhdet_in_tes!H165=0,"",RES_hhdet_in_tes!H165/RES_hhdet_in_fec!H165)</f>
        <v>2.9305388598268043</v>
      </c>
      <c r="I165" s="111">
        <f>IF(RES_hhdet_in_tes!I165=0,"",RES_hhdet_in_tes!I165/RES_hhdet_in_fec!I165)</f>
        <v>3.0212975973409577</v>
      </c>
      <c r="J165" s="111">
        <f>IF(RES_hhdet_in_tes!J165=0,"",RES_hhdet_in_tes!J165/RES_hhdet_in_fec!J165)</f>
        <v>3.1137189899440636</v>
      </c>
      <c r="K165" s="111">
        <f>IF(RES_hhdet_in_tes!K165=0,"",RES_hhdet_in_tes!K165/RES_hhdet_in_fec!K165)</f>
        <v>3.2084265913512411</v>
      </c>
      <c r="L165" s="111" t="str">
        <f>IF(RES_hhdet_in_tes!L165=0,"",RES_hhdet_in_tes!L165/RES_hhdet_in_fec!L165)</f>
        <v/>
      </c>
      <c r="M165" s="111">
        <f>IF(RES_hhdet_in_tes!M165=0,"",RES_hhdet_in_tes!M165/RES_hhdet_in_fec!M165)</f>
        <v>3.4216086797961509</v>
      </c>
      <c r="N165" s="111">
        <f>IF(RES_hhdet_in_tes!N165=0,"",RES_hhdet_in_tes!N165/RES_hhdet_in_fec!N165)</f>
        <v>3.5619109526230579</v>
      </c>
      <c r="O165" s="111">
        <f>IF(RES_hhdet_in_tes!O165=0,"",RES_hhdet_in_tes!O165/RES_hhdet_in_fec!O165)</f>
        <v>3.7294568371939172</v>
      </c>
      <c r="P165" s="111">
        <f>IF(RES_hhdet_in_tes!P165=0,"",RES_hhdet_in_tes!P165/RES_hhdet_in_fec!P165)</f>
        <v>3.9111567412301684</v>
      </c>
      <c r="Q165" s="111">
        <f>IF(RES_hhdet_in_tes!Q165=0,"",RES_hhdet_in_tes!Q165/RES_hhdet_in_fec!Q165)</f>
        <v>4.0673066563663953</v>
      </c>
      <c r="R165" s="111">
        <f>IF(RES_hhdet_in_tes!R165=0,"",RES_hhdet_in_tes!R165/RES_hhdet_in_fec!R165)</f>
        <v>4.165268588629405</v>
      </c>
      <c r="S165" s="111">
        <f>IF(RES_hhdet_in_tes!S165=0,"",RES_hhdet_in_tes!S165/RES_hhdet_in_fec!S165)</f>
        <v>4.243241476838377</v>
      </c>
      <c r="T165" s="111">
        <f>IF(RES_hhdet_in_tes!T165=0,"",RES_hhdet_in_tes!T165/RES_hhdet_in_fec!T165)</f>
        <v>4.3083907931425403</v>
      </c>
      <c r="U165" s="111">
        <f>IF(RES_hhdet_in_tes!U165=0,"",RES_hhdet_in_tes!U165/RES_hhdet_in_fec!U165)</f>
        <v>4.367700887546305</v>
      </c>
      <c r="V165" s="111">
        <f>IF(RES_hhdet_in_tes!V165=0,"",RES_hhdet_in_tes!V165/RES_hhdet_in_fec!V165)</f>
        <v>4.4281740168740136</v>
      </c>
      <c r="W165" s="111">
        <f>IF(RES_hhdet_in_tes!W165=0,"",RES_hhdet_in_tes!W165/RES_hhdet_in_fec!W165)</f>
        <v>4.4873780552086071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0.82236614025994081</v>
      </c>
      <c r="D166" s="124">
        <f>IF(RES_hhdet_in_tes!D166=0,"",RES_hhdet_in_tes!D166/RES_hhdet_in_fec!D166)</f>
        <v>0.8013693774006686</v>
      </c>
      <c r="E166" s="124">
        <f>IF(RES_hhdet_in_tes!E166=0,"",RES_hhdet_in_tes!E166/RES_hhdet_in_fec!E166)</f>
        <v>0.76977090853103536</v>
      </c>
      <c r="F166" s="124">
        <f>IF(RES_hhdet_in_tes!F166=0,"",RES_hhdet_in_tes!F166/RES_hhdet_in_fec!F166)</f>
        <v>0.77967467671594248</v>
      </c>
      <c r="G166" s="124">
        <f>IF(RES_hhdet_in_tes!G166=0,"",RES_hhdet_in_tes!G166/RES_hhdet_in_fec!G166)</f>
        <v>0.749257735579274</v>
      </c>
      <c r="H166" s="124">
        <f>IF(RES_hhdet_in_tes!H166=0,"",RES_hhdet_in_tes!H166/RES_hhdet_in_fec!H166)</f>
        <v>0.74760077668118496</v>
      </c>
      <c r="I166" s="124">
        <f>IF(RES_hhdet_in_tes!I166=0,"",RES_hhdet_in_tes!I166/RES_hhdet_in_fec!I166)</f>
        <v>0.80415424490707677</v>
      </c>
      <c r="J166" s="124">
        <f>IF(RES_hhdet_in_tes!J166=0,"",RES_hhdet_in_tes!J166/RES_hhdet_in_fec!J166)</f>
        <v>0.80932428563774239</v>
      </c>
      <c r="K166" s="124">
        <f>IF(RES_hhdet_in_tes!K166=0,"",RES_hhdet_in_tes!K166/RES_hhdet_in_fec!K166)</f>
        <v>0.80751795188148023</v>
      </c>
      <c r="L166" s="124" t="str">
        <f>IF(RES_hhdet_in_tes!L166=0,"",RES_hhdet_in_tes!L166/RES_hhdet_in_fec!L166)</f>
        <v/>
      </c>
      <c r="M166" s="124">
        <f>IF(RES_hhdet_in_tes!M166=0,"",RES_hhdet_in_tes!M166/RES_hhdet_in_fec!M166)</f>
        <v>0.82640770166056454</v>
      </c>
      <c r="N166" s="124">
        <f>IF(RES_hhdet_in_tes!N166=0,"",RES_hhdet_in_tes!N166/RES_hhdet_in_fec!N166)</f>
        <v>0.8625672265405363</v>
      </c>
      <c r="O166" s="124">
        <f>IF(RES_hhdet_in_tes!O166=0,"",RES_hhdet_in_tes!O166/RES_hhdet_in_fec!O166)</f>
        <v>0.89558776362898918</v>
      </c>
      <c r="P166" s="124">
        <f>IF(RES_hhdet_in_tes!P166=0,"",RES_hhdet_in_tes!P166/RES_hhdet_in_fec!P166)</f>
        <v>0.93334135183462985</v>
      </c>
      <c r="Q166" s="124">
        <f>IF(RES_hhdet_in_tes!Q166=0,"",RES_hhdet_in_tes!Q166/RES_hhdet_in_fec!Q166)</f>
        <v>0.92816779041344644</v>
      </c>
      <c r="R166" s="124">
        <f>IF(RES_hhdet_in_tes!R166=0,"",RES_hhdet_in_tes!R166/RES_hhdet_in_fec!R166)</f>
        <v>0.93934875920159489</v>
      </c>
      <c r="S166" s="124">
        <f>IF(RES_hhdet_in_tes!S166=0,"",RES_hhdet_in_tes!S166/RES_hhdet_in_fec!S166)</f>
        <v>0.92149954333725703</v>
      </c>
      <c r="T166" s="124">
        <f>IF(RES_hhdet_in_tes!T166=0,"",RES_hhdet_in_tes!T166/RES_hhdet_in_fec!T166)</f>
        <v>0.93830842644332735</v>
      </c>
      <c r="U166" s="124">
        <f>IF(RES_hhdet_in_tes!U166=0,"",RES_hhdet_in_tes!U166/RES_hhdet_in_fec!U166)</f>
        <v>0.93718672432795902</v>
      </c>
      <c r="V166" s="124">
        <f>IF(RES_hhdet_in_tes!V166=0,"",RES_hhdet_in_tes!V166/RES_hhdet_in_fec!V166)</f>
        <v>0.94090532462619525</v>
      </c>
      <c r="W166" s="124">
        <f>IF(RES_hhdet_in_tes!W166=0,"",RES_hhdet_in_tes!W166/RES_hhdet_in_fec!W166)</f>
        <v>0.93627190585786668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0.42968959804352908</v>
      </c>
      <c r="D167" s="111">
        <f>IF(RES_hhdet_in_tes!D167=0,"",RES_hhdet_in_tes!D167/RES_hhdet_in_fec!D167)</f>
        <v>0.43165582957619403</v>
      </c>
      <c r="E167" s="111">
        <f>IF(RES_hhdet_in_tes!E167=0,"",RES_hhdet_in_tes!E167/RES_hhdet_in_fec!E167)</f>
        <v>0.43394755880351266</v>
      </c>
      <c r="F167" s="111">
        <f>IF(RES_hhdet_in_tes!F167=0,"",RES_hhdet_in_tes!F167/RES_hhdet_in_fec!F167)</f>
        <v>0.4362836740801021</v>
      </c>
      <c r="G167" s="111">
        <f>IF(RES_hhdet_in_tes!G167=0,"",RES_hhdet_in_tes!G167/RES_hhdet_in_fec!G167)</f>
        <v>0.43891955358800439</v>
      </c>
      <c r="H167" s="111">
        <f>IF(RES_hhdet_in_tes!H167=0,"",RES_hhdet_in_tes!H167/RES_hhdet_in_fec!H167)</f>
        <v>0.44182394228888372</v>
      </c>
      <c r="I167" s="111">
        <f>IF(RES_hhdet_in_tes!I167=0,"",RES_hhdet_in_tes!I167/RES_hhdet_in_fec!I167)</f>
        <v>0.4450597653742574</v>
      </c>
      <c r="J167" s="111">
        <f>IF(RES_hhdet_in_tes!J167=0,"",RES_hhdet_in_tes!J167/RES_hhdet_in_fec!J167)</f>
        <v>0.44888480514317741</v>
      </c>
      <c r="K167" s="111">
        <f>IF(RES_hhdet_in_tes!K167=0,"",RES_hhdet_in_tes!K167/RES_hhdet_in_fec!K167)</f>
        <v>0.45351824435464733</v>
      </c>
      <c r="L167" s="111" t="str">
        <f>IF(RES_hhdet_in_tes!L167=0,"",RES_hhdet_in_tes!L167/RES_hhdet_in_fec!L167)</f>
        <v/>
      </c>
      <c r="M167" s="111">
        <f>IF(RES_hhdet_in_tes!M167=0,"",RES_hhdet_in_tes!M167/RES_hhdet_in_fec!M167)</f>
        <v>0.47058751954433481</v>
      </c>
      <c r="N167" s="111">
        <f>IF(RES_hhdet_in_tes!N167=0,"",RES_hhdet_in_tes!N167/RES_hhdet_in_fec!N167)</f>
        <v>0.48987551468460599</v>
      </c>
      <c r="O167" s="111">
        <f>IF(RES_hhdet_in_tes!O167=0,"",RES_hhdet_in_tes!O167/RES_hhdet_in_fec!O167)</f>
        <v>0.51826082096887727</v>
      </c>
      <c r="P167" s="111" t="str">
        <f>IF(RES_hhdet_in_tes!P167=0,"",RES_hhdet_in_tes!P167/RES_hhdet_in_fec!P167)</f>
        <v/>
      </c>
      <c r="Q167" s="111">
        <f>IF(RES_hhdet_in_tes!Q167=0,"",RES_hhdet_in_tes!Q167/RES_hhdet_in_fec!Q167)</f>
        <v>0.58424965317468147</v>
      </c>
      <c r="R167" s="111">
        <f>IF(RES_hhdet_in_tes!R167=0,"",RES_hhdet_in_tes!R167/RES_hhdet_in_fec!R167)</f>
        <v>0.60544257975484705</v>
      </c>
      <c r="S167" s="111">
        <f>IF(RES_hhdet_in_tes!S167=0,"",RES_hhdet_in_tes!S167/RES_hhdet_in_fec!S167)</f>
        <v>0.62586485445939333</v>
      </c>
      <c r="T167" s="111">
        <f>IF(RES_hhdet_in_tes!T167=0,"",RES_hhdet_in_tes!T167/RES_hhdet_in_fec!T167)</f>
        <v>0.64436049947481444</v>
      </c>
      <c r="U167" s="111">
        <f>IF(RES_hhdet_in_tes!U167=0,"",RES_hhdet_in_tes!U167/RES_hhdet_in_fec!U167)</f>
        <v>0.65977353698766905</v>
      </c>
      <c r="V167" s="111">
        <f>IF(RES_hhdet_in_tes!V167=0,"",RES_hhdet_in_tes!V167/RES_hhdet_in_fec!V167)</f>
        <v>0.67094798918448861</v>
      </c>
      <c r="W167" s="111">
        <f>IF(RES_hhdet_in_tes!W167=0,"",RES_hhdet_in_tes!W167/RES_hhdet_in_fec!W167)</f>
        <v>0.67620431879369114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0.84850973909345806</v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>
        <f>IF(RES_hhdet_in_tes!H168=0,"",RES_hhdet_in_tes!H168/RES_hhdet_in_fec!H168)</f>
        <v>0.75688815790467656</v>
      </c>
      <c r="I168" s="111">
        <f>IF(RES_hhdet_in_tes!I168=0,"",RES_hhdet_in_tes!I168/RES_hhdet_in_fec!I168)</f>
        <v>0.7985796365996557</v>
      </c>
      <c r="J168" s="111">
        <f>IF(RES_hhdet_in_tes!J168=0,"",RES_hhdet_in_tes!J168/RES_hhdet_in_fec!J168)</f>
        <v>0.7998906054389765</v>
      </c>
      <c r="K168" s="111">
        <f>IF(RES_hhdet_in_tes!K168=0,"",RES_hhdet_in_tes!K168/RES_hhdet_in_fec!K168)</f>
        <v>0.80357884018323711</v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>
        <f>IF(RES_hhdet_in_tes!N168=0,"",RES_hhdet_in_tes!N168/RES_hhdet_in_fec!N168)</f>
        <v>0.89112304191194514</v>
      </c>
      <c r="O168" s="111">
        <f>IF(RES_hhdet_in_tes!O168=0,"",RES_hhdet_in_tes!O168/RES_hhdet_in_fec!O168)</f>
        <v>0.93264103181340641</v>
      </c>
      <c r="P168" s="111">
        <f>IF(RES_hhdet_in_tes!P168=0,"",RES_hhdet_in_tes!P168/RES_hhdet_in_fec!P168)</f>
        <v>0.92862924700419813</v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>
        <f>IF(RES_hhdet_in_tes!U168=0,"",RES_hhdet_in_tes!U168/RES_hhdet_in_fec!U168)</f>
        <v>0.96644227977413977</v>
      </c>
      <c r="V168" s="111">
        <f>IF(RES_hhdet_in_tes!V168=0,"",RES_hhdet_in_tes!V168/RES_hhdet_in_fec!V168)</f>
        <v>0.97381471311104484</v>
      </c>
      <c r="W168" s="111">
        <f>IF(RES_hhdet_in_tes!W168=0,"",RES_hhdet_in_tes!W168/RES_hhdet_in_fec!W168)</f>
        <v>0.92383839563681758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0.42968959804352908</v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>
        <f>IF(RES_hhdet_in_tes!H169=0,"",RES_hhdet_in_tes!H169/RES_hhdet_in_fec!H169)</f>
        <v>0.44182394228888378</v>
      </c>
      <c r="I169" s="112">
        <f>IF(RES_hhdet_in_tes!I169=0,"",RES_hhdet_in_tes!I169/RES_hhdet_in_fec!I169)</f>
        <v>0.44505976537425745</v>
      </c>
      <c r="J169" s="112">
        <f>IF(RES_hhdet_in_tes!J169=0,"",RES_hhdet_in_tes!J169/RES_hhdet_in_fec!J169)</f>
        <v>0.44888480514317747</v>
      </c>
      <c r="K169" s="112">
        <f>IF(RES_hhdet_in_tes!K169=0,"",RES_hhdet_in_tes!K169/RES_hhdet_in_fec!K169)</f>
        <v>0.45351824435464733</v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>
        <f>IF(RES_hhdet_in_tes!N169=0,"",RES_hhdet_in_tes!N169/RES_hhdet_in_fec!N169)</f>
        <v>0.48987551468460594</v>
      </c>
      <c r="O169" s="112">
        <f>IF(RES_hhdet_in_tes!O169=0,"",RES_hhdet_in_tes!O169/RES_hhdet_in_fec!O169)</f>
        <v>0.51826082096887727</v>
      </c>
      <c r="P169" s="112">
        <f>IF(RES_hhdet_in_tes!P169=0,"",RES_hhdet_in_tes!P169/RES_hhdet_in_fec!P169)</f>
        <v>0.55284703364111998</v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>
        <f>IF(RES_hhdet_in_tes!U169=0,"",RES_hhdet_in_tes!U169/RES_hhdet_in_fec!U169)</f>
        <v>0.65977353698766905</v>
      </c>
      <c r="V169" s="112">
        <f>IF(RES_hhdet_in_tes!V169=0,"",RES_hhdet_in_tes!V169/RES_hhdet_in_fec!V169)</f>
        <v>0.67094798918448872</v>
      </c>
      <c r="W169" s="112">
        <f>IF(RES_hhdet_in_tes!W169=0,"",RES_hhdet_in_tes!W169/RES_hhdet_in_fec!W169)</f>
        <v>0.67620431879369114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0.48223649651622053</v>
      </c>
      <c r="D171" s="112" t="str">
        <f>IF(RES_hhdet_in_tes!D171=0,"",RES_hhdet_in_tes!D171/RES_hhdet_in_fec!D171)</f>
        <v/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>
        <f>IF(RES_hhdet_in_tes!H171=0,"",RES_hhdet_in_tes!H171/RES_hhdet_in_fec!H171)</f>
        <v>0.49234420438703475</v>
      </c>
      <c r="I171" s="112" t="str">
        <f>IF(RES_hhdet_in_tes!I171=0,"",RES_hhdet_in_tes!I171/RES_hhdet_in_fec!I171)</f>
        <v/>
      </c>
      <c r="J171" s="112" t="str">
        <f>IF(RES_hhdet_in_tes!J171=0,"",RES_hhdet_in_tes!J171/RES_hhdet_in_fec!J171)</f>
        <v/>
      </c>
      <c r="K171" s="112">
        <f>IF(RES_hhdet_in_tes!K171=0,"",RES_hhdet_in_tes!K171/RES_hhdet_in_fec!K171)</f>
        <v>0.50036408923488873</v>
      </c>
      <c r="L171" s="112" t="str">
        <f>IF(RES_hhdet_in_tes!L171=0,"",RES_hhdet_in_tes!L171/RES_hhdet_in_fec!L171)</f>
        <v/>
      </c>
      <c r="M171" s="112" t="str">
        <f>IF(RES_hhdet_in_tes!M171=0,"",RES_hhdet_in_tes!M171/RES_hhdet_in_fec!M171)</f>
        <v/>
      </c>
      <c r="N171" s="112" t="str">
        <f>IF(RES_hhdet_in_tes!N171=0,"",RES_hhdet_in_tes!N171/RES_hhdet_in_fec!N171)</f>
        <v/>
      </c>
      <c r="O171" s="112">
        <f>IF(RES_hhdet_in_tes!O171=0,"",RES_hhdet_in_tes!O171/RES_hhdet_in_fec!O171)</f>
        <v>0.53500368606562387</v>
      </c>
      <c r="P171" s="112">
        <f>IF(RES_hhdet_in_tes!P171=0,"",RES_hhdet_in_tes!P171/RES_hhdet_in_fec!P171)</f>
        <v>0.55464280967092217</v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 t="str">
        <f>IF(RES_hhdet_in_tes!T171=0,"",RES_hhdet_in_tes!T171/RES_hhdet_in_fec!T171)</f>
        <v/>
      </c>
      <c r="U171" s="112">
        <f>IF(RES_hhdet_in_tes!U171=0,"",RES_hhdet_in_tes!U171/RES_hhdet_in_fec!U171)</f>
        <v>0.62711257916755314</v>
      </c>
      <c r="V171" s="112">
        <f>IF(RES_hhdet_in_tes!V171=0,"",RES_hhdet_in_tes!V171/RES_hhdet_in_fec!V171)</f>
        <v>0.63817645566807513</v>
      </c>
      <c r="W171" s="112">
        <f>IF(RES_hhdet_in_tes!W171=0,"",RES_hhdet_in_tes!W171/RES_hhdet_in_fec!W171)</f>
        <v>0.64688586537987403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0.87876269206604862</v>
      </c>
      <c r="D172" s="113">
        <f>IF(RES_hhdet_in_tes!D172=0,"",RES_hhdet_in_tes!D172/RES_hhdet_in_fec!D172)</f>
        <v>0.83032465714455317</v>
      </c>
      <c r="E172" s="113">
        <f>IF(RES_hhdet_in_tes!E172=0,"",RES_hhdet_in_tes!E172/RES_hhdet_in_fec!E172)</f>
        <v>0.79592451474705339</v>
      </c>
      <c r="F172" s="113">
        <f>IF(RES_hhdet_in_tes!F172=0,"",RES_hhdet_in_tes!F172/RES_hhdet_in_fec!F172)</f>
        <v>0.80428428169174981</v>
      </c>
      <c r="G172" s="113">
        <f>IF(RES_hhdet_in_tes!G172=0,"",RES_hhdet_in_tes!G172/RES_hhdet_in_fec!G172)</f>
        <v>0.77393010584071098</v>
      </c>
      <c r="H172" s="113">
        <f>IF(RES_hhdet_in_tes!H172=0,"",RES_hhdet_in_tes!H172/RES_hhdet_in_fec!H172)</f>
        <v>0.79207495889312407</v>
      </c>
      <c r="I172" s="113">
        <f>IF(RES_hhdet_in_tes!I172=0,"",RES_hhdet_in_tes!I172/RES_hhdet_in_fec!I172)</f>
        <v>0.82260897419025558</v>
      </c>
      <c r="J172" s="113">
        <f>IF(RES_hhdet_in_tes!J172=0,"",RES_hhdet_in_tes!J172/RES_hhdet_in_fec!J172)</f>
        <v>0.829663277378756</v>
      </c>
      <c r="K172" s="113">
        <f>IF(RES_hhdet_in_tes!K172=0,"",RES_hhdet_in_tes!K172/RES_hhdet_in_fec!K172)</f>
        <v>0.83115111167124989</v>
      </c>
      <c r="L172" s="113" t="str">
        <f>IF(RES_hhdet_in_tes!L172=0,"",RES_hhdet_in_tes!L172/RES_hhdet_in_fec!L172)</f>
        <v/>
      </c>
      <c r="M172" s="113">
        <f>IF(RES_hhdet_in_tes!M172=0,"",RES_hhdet_in_tes!M172/RES_hhdet_in_fec!M172)</f>
        <v>0.84965873522278346</v>
      </c>
      <c r="N172" s="113">
        <f>IF(RES_hhdet_in_tes!N172=0,"",RES_hhdet_in_tes!N172/RES_hhdet_in_fec!N172)</f>
        <v>0.89018887921102829</v>
      </c>
      <c r="O172" s="113">
        <f>IF(RES_hhdet_in_tes!O172=0,"",RES_hhdet_in_tes!O172/RES_hhdet_in_fec!O172)</f>
        <v>0.97168853489071105</v>
      </c>
      <c r="P172" s="113">
        <f>IF(RES_hhdet_in_tes!P172=0,"",RES_hhdet_in_tes!P172/RES_hhdet_in_fec!P172)</f>
        <v>0.98959235398349321</v>
      </c>
      <c r="Q172" s="113">
        <f>IF(RES_hhdet_in_tes!Q172=0,"",RES_hhdet_in_tes!Q172/RES_hhdet_in_fec!Q172)</f>
        <v>0.96976804133492245</v>
      </c>
      <c r="R172" s="113">
        <f>IF(RES_hhdet_in_tes!R172=0,"",RES_hhdet_in_tes!R172/RES_hhdet_in_fec!R172)</f>
        <v>0.95808257001199426</v>
      </c>
      <c r="S172" s="113">
        <f>IF(RES_hhdet_in_tes!S172=0,"",RES_hhdet_in_tes!S172/RES_hhdet_in_fec!S172)</f>
        <v>0.93532680732171514</v>
      </c>
      <c r="T172" s="113">
        <f>IF(RES_hhdet_in_tes!T172=0,"",RES_hhdet_in_tes!T172/RES_hhdet_in_fec!T172)</f>
        <v>0.95074421249270913</v>
      </c>
      <c r="U172" s="113">
        <f>IF(RES_hhdet_in_tes!U172=0,"",RES_hhdet_in_tes!U172/RES_hhdet_in_fec!U172)</f>
        <v>0.96151648357135</v>
      </c>
      <c r="V172" s="113">
        <f>IF(RES_hhdet_in_tes!V172=0,"",RES_hhdet_in_tes!V172/RES_hhdet_in_fec!V172)</f>
        <v>0.95402234490368687</v>
      </c>
      <c r="W172" s="113">
        <f>IF(RES_hhdet_in_tes!W172=0,"",RES_hhdet_in_tes!W172/RES_hhdet_in_fec!W172)</f>
        <v>0.95339152135033789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0.48223649651622058</v>
      </c>
      <c r="D173" s="111">
        <f>IF(RES_hhdet_in_tes!D173=0,"",RES_hhdet_in_tes!D173/RES_hhdet_in_fec!D173)</f>
        <v>0.48405895574281776</v>
      </c>
      <c r="E173" s="111">
        <f>IF(RES_hhdet_in_tes!E173=0,"",RES_hhdet_in_tes!E173/RES_hhdet_in_fec!E173)</f>
        <v>0.48602158785759203</v>
      </c>
      <c r="F173" s="111">
        <f>IF(RES_hhdet_in_tes!F173=0,"",RES_hhdet_in_tes!F173/RES_hhdet_in_fec!F173)</f>
        <v>0.48800307284654237</v>
      </c>
      <c r="G173" s="111">
        <f>IF(RES_hhdet_in_tes!G173=0,"",RES_hhdet_in_tes!G173/RES_hhdet_in_fec!G173)</f>
        <v>0.49011477240599055</v>
      </c>
      <c r="H173" s="111">
        <f>IF(RES_hhdet_in_tes!H173=0,"",RES_hhdet_in_tes!H173/RES_hhdet_in_fec!H173)</f>
        <v>0.49234420438703475</v>
      </c>
      <c r="I173" s="111">
        <f>IF(RES_hhdet_in_tes!I173=0,"",RES_hhdet_in_tes!I173/RES_hhdet_in_fec!I173)</f>
        <v>0.4947203722703184</v>
      </c>
      <c r="J173" s="111">
        <f>IF(RES_hhdet_in_tes!J173=0,"",RES_hhdet_in_tes!J173/RES_hhdet_in_fec!J173)</f>
        <v>0.49735937235988337</v>
      </c>
      <c r="K173" s="111">
        <f>IF(RES_hhdet_in_tes!K173=0,"",RES_hhdet_in_tes!K173/RES_hhdet_in_fec!K173)</f>
        <v>0.50036408923488873</v>
      </c>
      <c r="L173" s="111" t="str">
        <f>IF(RES_hhdet_in_tes!L173=0,"",RES_hhdet_in_tes!L173/RES_hhdet_in_fec!L173)</f>
        <v/>
      </c>
      <c r="M173" s="111">
        <f>IF(RES_hhdet_in_tes!M173=0,"",RES_hhdet_in_tes!M173/RES_hhdet_in_fec!M173)</f>
        <v>0.50993906202327333</v>
      </c>
      <c r="N173" s="111">
        <f>IF(RES_hhdet_in_tes!N173=0,"",RES_hhdet_in_tes!N173/RES_hhdet_in_fec!N173)</f>
        <v>0.51990679014020591</v>
      </c>
      <c r="O173" s="111">
        <f>IF(RES_hhdet_in_tes!O173=0,"",RES_hhdet_in_tes!O173/RES_hhdet_in_fec!O173)</f>
        <v>0.53500368606562387</v>
      </c>
      <c r="P173" s="111">
        <f>IF(RES_hhdet_in_tes!P173=0,"",RES_hhdet_in_tes!P173/RES_hhdet_in_fec!P173)</f>
        <v>0.55464280967092217</v>
      </c>
      <c r="Q173" s="111">
        <f>IF(RES_hhdet_in_tes!Q173=0,"",RES_hhdet_in_tes!Q173/RES_hhdet_in_fec!Q173)</f>
        <v>0.57391351317059569</v>
      </c>
      <c r="R173" s="111">
        <f>IF(RES_hhdet_in_tes!R173=0,"",RES_hhdet_in_tes!R173/RES_hhdet_in_fec!R173)</f>
        <v>0.58772782636276932</v>
      </c>
      <c r="S173" s="111">
        <f>IF(RES_hhdet_in_tes!S173=0,"",RES_hhdet_in_tes!S173/RES_hhdet_in_fec!S173)</f>
        <v>0.60140595140569597</v>
      </c>
      <c r="T173" s="111">
        <f>IF(RES_hhdet_in_tes!T173=0,"",RES_hhdet_in_tes!T173/RES_hhdet_in_fec!T173)</f>
        <v>0.61466108342531989</v>
      </c>
      <c r="U173" s="111">
        <f>IF(RES_hhdet_in_tes!U173=0,"",RES_hhdet_in_tes!U173/RES_hhdet_in_fec!U173)</f>
        <v>0.62711257916755314</v>
      </c>
      <c r="V173" s="111">
        <f>IF(RES_hhdet_in_tes!V173=0,"",RES_hhdet_in_tes!V173/RES_hhdet_in_fec!V173)</f>
        <v>0.63817645566807513</v>
      </c>
      <c r="W173" s="111">
        <f>IF(RES_hhdet_in_tes!W173=0,"",RES_hhdet_in_tes!W173/RES_hhdet_in_fec!W173)</f>
        <v>0.64688586537987403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 t="str">
        <f>IF(RES_hhdet_in_tes!L174=0,"",RES_hhdet_in_tes!L174/RES_hhdet_in_fec!L174)</f>
        <v/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0.62081038700596691</v>
      </c>
      <c r="D175" s="124">
        <f>IF(RES_hhdet_in_tes!D175=0,"",RES_hhdet_in_tes!D175/RES_hhdet_in_fec!D175)</f>
        <v>0.61682433234246647</v>
      </c>
      <c r="E175" s="124">
        <f>IF(RES_hhdet_in_tes!E175=0,"",RES_hhdet_in_tes!E175/RES_hhdet_in_fec!E175)</f>
        <v>0.60937804087300151</v>
      </c>
      <c r="F175" s="124">
        <f>IF(RES_hhdet_in_tes!F175=0,"",RES_hhdet_in_tes!F175/RES_hhdet_in_fec!F175)</f>
        <v>0.61585506149090907</v>
      </c>
      <c r="G175" s="124">
        <f>IF(RES_hhdet_in_tes!G175=0,"",RES_hhdet_in_tes!G175/RES_hhdet_in_fec!G175)</f>
        <v>0.61214271324247527</v>
      </c>
      <c r="H175" s="124">
        <f>IF(RES_hhdet_in_tes!H175=0,"",RES_hhdet_in_tes!H175/RES_hhdet_in_fec!H175)</f>
        <v>0.60714349740147866</v>
      </c>
      <c r="I175" s="124">
        <f>IF(RES_hhdet_in_tes!I175=0,"",RES_hhdet_in_tes!I175/RES_hhdet_in_fec!I175)</f>
        <v>0.60507236889993832</v>
      </c>
      <c r="J175" s="124">
        <f>IF(RES_hhdet_in_tes!J175=0,"",RES_hhdet_in_tes!J175/RES_hhdet_in_fec!J175)</f>
        <v>0.60818522086020832</v>
      </c>
      <c r="K175" s="124">
        <f>IF(RES_hhdet_in_tes!K175=0,"",RES_hhdet_in_tes!K175/RES_hhdet_in_fec!K175)</f>
        <v>0.62875218776338959</v>
      </c>
      <c r="L175" s="124" t="str">
        <f>IF(RES_hhdet_in_tes!L175=0,"",RES_hhdet_in_tes!L175/RES_hhdet_in_fec!L175)</f>
        <v/>
      </c>
      <c r="M175" s="124">
        <f>IF(RES_hhdet_in_tes!M175=0,"",RES_hhdet_in_tes!M175/RES_hhdet_in_fec!M175)</f>
        <v>0.62144146223818408</v>
      </c>
      <c r="N175" s="124">
        <f>IF(RES_hhdet_in_tes!N175=0,"",RES_hhdet_in_tes!N175/RES_hhdet_in_fec!N175)</f>
        <v>0.60713477817920947</v>
      </c>
      <c r="O175" s="124">
        <f>IF(RES_hhdet_in_tes!O175=0,"",RES_hhdet_in_tes!O175/RES_hhdet_in_fec!O175)</f>
        <v>0.63677514926330869</v>
      </c>
      <c r="P175" s="124">
        <f>IF(RES_hhdet_in_tes!P175=0,"",RES_hhdet_in_tes!P175/RES_hhdet_in_fec!P175)</f>
        <v>0.66543359623209331</v>
      </c>
      <c r="Q175" s="124">
        <f>IF(RES_hhdet_in_tes!Q175=0,"",RES_hhdet_in_tes!Q175/RES_hhdet_in_fec!Q175)</f>
        <v>0.64299040881506853</v>
      </c>
      <c r="R175" s="124">
        <f>IF(RES_hhdet_in_tes!R175=0,"",RES_hhdet_in_tes!R175/RES_hhdet_in_fec!R175)</f>
        <v>0.64538745127523789</v>
      </c>
      <c r="S175" s="124">
        <f>IF(RES_hhdet_in_tes!S175=0,"",RES_hhdet_in_tes!S175/RES_hhdet_in_fec!S175)</f>
        <v>0.6612041416550769</v>
      </c>
      <c r="T175" s="124">
        <f>IF(RES_hhdet_in_tes!T175=0,"",RES_hhdet_in_tes!T175/RES_hhdet_in_fec!T175)</f>
        <v>0.66995879512067724</v>
      </c>
      <c r="U175" s="124">
        <f>IF(RES_hhdet_in_tes!U175=0,"",RES_hhdet_in_tes!U175/RES_hhdet_in_fec!U175)</f>
        <v>0.6687624386275991</v>
      </c>
      <c r="V175" s="124">
        <f>IF(RES_hhdet_in_tes!V175=0,"",RES_hhdet_in_tes!V175/RES_hhdet_in_fec!V175)</f>
        <v>0.7107682447634921</v>
      </c>
      <c r="W175" s="124">
        <f>IF(RES_hhdet_in_tes!W175=0,"",RES_hhdet_in_tes!W175/RES_hhdet_in_fec!W175)</f>
        <v>0.73256777838243148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0.55396230537962354</v>
      </c>
      <c r="D176" s="111">
        <f>IF(RES_hhdet_in_tes!D176=0,"",RES_hhdet_in_tes!D176/RES_hhdet_in_fec!D176)</f>
        <v>0.55493964622896796</v>
      </c>
      <c r="E176" s="111">
        <f>IF(RES_hhdet_in_tes!E176=0,"",RES_hhdet_in_tes!E176/RES_hhdet_in_fec!E176)</f>
        <v>0.55590320359384393</v>
      </c>
      <c r="F176" s="111">
        <f>IF(RES_hhdet_in_tes!F176=0,"",RES_hhdet_in_tes!F176/RES_hhdet_in_fec!F176)</f>
        <v>0.556864881392656</v>
      </c>
      <c r="G176" s="111">
        <f>IF(RES_hhdet_in_tes!G176=0,"",RES_hhdet_in_tes!G176/RES_hhdet_in_fec!G176)</f>
        <v>0.55781386541300415</v>
      </c>
      <c r="H176" s="111">
        <f>IF(RES_hhdet_in_tes!H176=0,"",RES_hhdet_in_tes!H176/RES_hhdet_in_fec!H176)</f>
        <v>0.558751479176814</v>
      </c>
      <c r="I176" s="111">
        <f>IF(RES_hhdet_in_tes!I176=0,"",RES_hhdet_in_tes!I176/RES_hhdet_in_fec!I176)</f>
        <v>0.55967505806183393</v>
      </c>
      <c r="J176" s="111">
        <f>IF(RES_hhdet_in_tes!J176=0,"",RES_hhdet_in_tes!J176/RES_hhdet_in_fec!J176)</f>
        <v>0.56057368605122726</v>
      </c>
      <c r="K176" s="111">
        <f>IF(RES_hhdet_in_tes!K176=0,"",RES_hhdet_in_tes!K176/RES_hhdet_in_fec!K176)</f>
        <v>0.56143808165942888</v>
      </c>
      <c r="L176" s="111" t="str">
        <f>IF(RES_hhdet_in_tes!L176=0,"",RES_hhdet_in_tes!L176/RES_hhdet_in_fec!L176)</f>
        <v/>
      </c>
      <c r="M176" s="111">
        <f>IF(RES_hhdet_in_tes!M176=0,"",RES_hhdet_in_tes!M176/RES_hhdet_in_fec!M176)</f>
        <v>0.56271116315758496</v>
      </c>
      <c r="N176" s="111">
        <f>IF(RES_hhdet_in_tes!N176=0,"",RES_hhdet_in_tes!N176/RES_hhdet_in_fec!N176)</f>
        <v>0.56271116315758496</v>
      </c>
      <c r="O176" s="111">
        <f>IF(RES_hhdet_in_tes!O176=0,"",RES_hhdet_in_tes!O176/RES_hhdet_in_fec!O176)</f>
        <v>0.56271116315758496</v>
      </c>
      <c r="P176" s="111">
        <f>IF(RES_hhdet_in_tes!P176=0,"",RES_hhdet_in_tes!P176/RES_hhdet_in_fec!P176)</f>
        <v>0.56271116315758496</v>
      </c>
      <c r="Q176" s="111">
        <f>IF(RES_hhdet_in_tes!Q176=0,"",RES_hhdet_in_tes!Q176/RES_hhdet_in_fec!Q176)</f>
        <v>0.56271116315758496</v>
      </c>
      <c r="R176" s="111">
        <f>IF(RES_hhdet_in_tes!R176=0,"",RES_hhdet_in_tes!R176/RES_hhdet_in_fec!R176)</f>
        <v>0.56552507521437367</v>
      </c>
      <c r="S176" s="111">
        <f>IF(RES_hhdet_in_tes!S176=0,"",RES_hhdet_in_tes!S176/RES_hhdet_in_fec!S176)</f>
        <v>0.57012645898733694</v>
      </c>
      <c r="T176" s="111">
        <f>IF(RES_hhdet_in_tes!T176=0,"",RES_hhdet_in_tes!T176/RES_hhdet_in_fec!T176)</f>
        <v>0.57549474005579004</v>
      </c>
      <c r="U176" s="111">
        <f>IF(RES_hhdet_in_tes!U176=0,"",RES_hhdet_in_tes!U176/RES_hhdet_in_fec!U176)</f>
        <v>0.58105474544811764</v>
      </c>
      <c r="V176" s="111">
        <f>IF(RES_hhdet_in_tes!V176=0,"",RES_hhdet_in_tes!V176/RES_hhdet_in_fec!V176)</f>
        <v>0.58623130219269859</v>
      </c>
      <c r="W176" s="111">
        <f>IF(RES_hhdet_in_tes!W176=0,"",RES_hhdet_in_tes!W176/RES_hhdet_in_fec!W176)</f>
        <v>0.59102441028953034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0.72832134385525726</v>
      </c>
      <c r="D177" s="45">
        <f>IF(RES_hhdet_in_tes!D177=0,"",RES_hhdet_in_tes!D177/RES_hhdet_in_fec!D177)</f>
        <v>0.73003013920661908</v>
      </c>
      <c r="E177" s="45">
        <f>IF(RES_hhdet_in_tes!E177=0,"",RES_hhdet_in_tes!E177/RES_hhdet_in_fec!E177)</f>
        <v>0.73180212166826697</v>
      </c>
      <c r="F177" s="45">
        <f>IF(RES_hhdet_in_tes!F177=0,"",RES_hhdet_in_tes!F177/RES_hhdet_in_fec!F177)</f>
        <v>0.73358272055404505</v>
      </c>
      <c r="G177" s="45">
        <f>IF(RES_hhdet_in_tes!G177=0,"",RES_hhdet_in_tes!G177/RES_hhdet_in_fec!G177)</f>
        <v>0.73542151105179143</v>
      </c>
      <c r="H177" s="45">
        <f>IF(RES_hhdet_in_tes!H177=0,"",RES_hhdet_in_tes!H177/RES_hhdet_in_fec!H177)</f>
        <v>0.73731242578964229</v>
      </c>
      <c r="I177" s="45">
        <f>IF(RES_hhdet_in_tes!I177=0,"",RES_hhdet_in_tes!I177/RES_hhdet_in_fec!I177)</f>
        <v>0.73926768009532962</v>
      </c>
      <c r="J177" s="45">
        <f>IF(RES_hhdet_in_tes!J177=0,"",RES_hhdet_in_tes!J177/RES_hhdet_in_fec!J177)</f>
        <v>0.741337315854949</v>
      </c>
      <c r="K177" s="45">
        <f>IF(RES_hhdet_in_tes!K177=0,"",RES_hhdet_in_tes!K177/RES_hhdet_in_fec!K177)</f>
        <v>0.74356388183426203</v>
      </c>
      <c r="L177" s="45" t="str">
        <f>IF(RES_hhdet_in_tes!L177=0,"",RES_hhdet_in_tes!L177/RES_hhdet_in_fec!L177)</f>
        <v/>
      </c>
      <c r="M177" s="45">
        <f>IF(RES_hhdet_in_tes!M177=0,"",RES_hhdet_in_tes!M177/RES_hhdet_in_fec!M177)</f>
        <v>0.7492170727391958</v>
      </c>
      <c r="N177" s="45">
        <f>IF(RES_hhdet_in_tes!N177=0,"",RES_hhdet_in_tes!N177/RES_hhdet_in_fec!N177)</f>
        <v>0.75353591851811397</v>
      </c>
      <c r="O177" s="45">
        <f>IF(RES_hhdet_in_tes!O177=0,"",RES_hhdet_in_tes!O177/RES_hhdet_in_fec!O177)</f>
        <v>0.75939455119588861</v>
      </c>
      <c r="P177" s="45">
        <f>IF(RES_hhdet_in_tes!P177=0,"",RES_hhdet_in_tes!P177/RES_hhdet_in_fec!P177)</f>
        <v>0.76704467839896873</v>
      </c>
      <c r="Q177" s="45">
        <f>IF(RES_hhdet_in_tes!Q177=0,"",RES_hhdet_in_tes!Q177/RES_hhdet_in_fec!Q177)</f>
        <v>0.77690467311501588</v>
      </c>
      <c r="R177" s="45">
        <f>IF(RES_hhdet_in_tes!R177=0,"",RES_hhdet_in_tes!R177/RES_hhdet_in_fec!R177)</f>
        <v>0.79031767556620214</v>
      </c>
      <c r="S177" s="45">
        <f>IF(RES_hhdet_in_tes!S177=0,"",RES_hhdet_in_tes!S177/RES_hhdet_in_fec!S177)</f>
        <v>0.80705835716589691</v>
      </c>
      <c r="T177" s="45">
        <f>IF(RES_hhdet_in_tes!T177=0,"",RES_hhdet_in_tes!T177/RES_hhdet_in_fec!T177)</f>
        <v>0.82505730493698326</v>
      </c>
      <c r="U177" s="45">
        <f>IF(RES_hhdet_in_tes!U177=0,"",RES_hhdet_in_tes!U177/RES_hhdet_in_fec!U177)</f>
        <v>0.84224510590239476</v>
      </c>
      <c r="V177" s="45">
        <f>IF(RES_hhdet_in_tes!V177=0,"",RES_hhdet_in_tes!V177/RES_hhdet_in_fec!V177)</f>
        <v>0.85655234708504302</v>
      </c>
      <c r="W177" s="45">
        <f>IF(RES_hhdet_in_tes!W177=0,"",RES_hhdet_in_tes!W177/RES_hhdet_in_fec!W177)</f>
        <v>0.86725211044820305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4.2320438671745455</v>
      </c>
      <c r="D24" s="117">
        <f t="shared" si="7"/>
        <v>5.8404975446034433</v>
      </c>
      <c r="E24" s="117">
        <f t="shared" si="7"/>
        <v>5.4611933700953044</v>
      </c>
      <c r="F24" s="117">
        <f t="shared" si="7"/>
        <v>4.6800804357687209</v>
      </c>
      <c r="G24" s="117">
        <f t="shared" si="7"/>
        <v>2.5998685613379378</v>
      </c>
      <c r="H24" s="117">
        <f t="shared" si="7"/>
        <v>0</v>
      </c>
      <c r="I24" s="117">
        <f t="shared" si="7"/>
        <v>0</v>
      </c>
      <c r="J24" s="117">
        <f t="shared" si="7"/>
        <v>2.2708595727465144</v>
      </c>
      <c r="K24" s="117">
        <f t="shared" si="7"/>
        <v>3.364367241732555</v>
      </c>
      <c r="L24" s="117">
        <f t="shared" si="7"/>
        <v>4.3894208421247747</v>
      </c>
      <c r="M24" s="117">
        <f t="shared" si="7"/>
        <v>5.0064188063221948</v>
      </c>
      <c r="N24" s="117">
        <f t="shared" si="7"/>
        <v>4.148670027533675</v>
      </c>
      <c r="O24" s="117">
        <f t="shared" si="7"/>
        <v>1.9910208567349685</v>
      </c>
      <c r="P24" s="117">
        <f t="shared" si="7"/>
        <v>0.88912301683165951</v>
      </c>
      <c r="Q24" s="117">
        <f t="shared" si="7"/>
        <v>0.13388265901197338</v>
      </c>
      <c r="R24" s="117">
        <f t="shared" ref="R24:V24" si="8">R25+R28+R30+R39</f>
        <v>3.0582168724760071E-3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0.86937394513262167</v>
      </c>
      <c r="W24" s="117">
        <f t="shared" ref="W24" si="9">W25+W28+W30+W39</f>
        <v>1.9025447398514159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3.7753541686165142</v>
      </c>
      <c r="D25" s="122">
        <f t="shared" si="10"/>
        <v>5.2244234615144309</v>
      </c>
      <c r="E25" s="122">
        <f t="shared" si="10"/>
        <v>4.8681871348011656</v>
      </c>
      <c r="F25" s="122">
        <f t="shared" si="10"/>
        <v>4.1522871437603159</v>
      </c>
      <c r="G25" s="122">
        <f t="shared" si="10"/>
        <v>2.2806537975244776</v>
      </c>
      <c r="H25" s="122">
        <f t="shared" si="10"/>
        <v>0</v>
      </c>
      <c r="I25" s="122">
        <f t="shared" si="10"/>
        <v>0</v>
      </c>
      <c r="J25" s="122">
        <f t="shared" si="10"/>
        <v>1.9079050523913057</v>
      </c>
      <c r="K25" s="122">
        <f t="shared" si="10"/>
        <v>2.9141642351144008</v>
      </c>
      <c r="L25" s="122">
        <f t="shared" si="10"/>
        <v>3.6845351854968049</v>
      </c>
      <c r="M25" s="122">
        <f t="shared" si="10"/>
        <v>4.2431427404669009</v>
      </c>
      <c r="N25" s="122">
        <f t="shared" si="10"/>
        <v>3.4570003136431748</v>
      </c>
      <c r="O25" s="122">
        <f t="shared" si="10"/>
        <v>1.6874684744510824</v>
      </c>
      <c r="P25" s="122">
        <f t="shared" si="10"/>
        <v>0.76629609124852316</v>
      </c>
      <c r="Q25" s="122">
        <f t="shared" si="10"/>
        <v>0.10714707161282823</v>
      </c>
      <c r="R25" s="122">
        <f t="shared" ref="R25:V25" si="11">SUM(R26:R27)</f>
        <v>2.5757523142306772E-3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0.7403240423360844</v>
      </c>
      <c r="W25" s="122">
        <f t="shared" ref="W25" si="12">SUM(W26:W27)</f>
        <v>1.6584898110646438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3.7753541686165142</v>
      </c>
      <c r="D26" s="98">
        <v>5.2244234615144309</v>
      </c>
      <c r="E26" s="98">
        <v>4.8681871348011656</v>
      </c>
      <c r="F26" s="98">
        <v>4.1522871437603159</v>
      </c>
      <c r="G26" s="98">
        <v>2.2806537975244776</v>
      </c>
      <c r="H26" s="98">
        <v>0</v>
      </c>
      <c r="I26" s="98">
        <v>0</v>
      </c>
      <c r="J26" s="98">
        <v>1.9079050523913057</v>
      </c>
      <c r="K26" s="98">
        <v>2.9141642351144008</v>
      </c>
      <c r="L26" s="98">
        <v>3.6845351854968049</v>
      </c>
      <c r="M26" s="98">
        <v>4.2431427404669009</v>
      </c>
      <c r="N26" s="98">
        <v>3.4570003136431748</v>
      </c>
      <c r="O26" s="98">
        <v>1.6874684744510824</v>
      </c>
      <c r="P26" s="98">
        <v>0.76629609124852316</v>
      </c>
      <c r="Q26" s="98">
        <v>0.10714707161282823</v>
      </c>
      <c r="R26" s="98">
        <v>2.5757523142306772E-3</v>
      </c>
      <c r="S26" s="98">
        <v>0</v>
      </c>
      <c r="T26" s="98">
        <v>0</v>
      </c>
      <c r="U26" s="98">
        <v>0</v>
      </c>
      <c r="V26" s="98">
        <v>0.7403240423360844</v>
      </c>
      <c r="W26" s="98">
        <v>1.6584898110646438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0.12425592614553575</v>
      </c>
      <c r="D30" s="122">
        <v>0.12002301550224277</v>
      </c>
      <c r="E30" s="122">
        <v>0.11480252952855534</v>
      </c>
      <c r="F30" s="122">
        <v>0.10107828171766688</v>
      </c>
      <c r="G30" s="122">
        <v>7.1557660860214395E-2</v>
      </c>
      <c r="H30" s="122">
        <v>0</v>
      </c>
      <c r="I30" s="122">
        <v>0</v>
      </c>
      <c r="J30" s="122">
        <v>7.2232496404817881E-2</v>
      </c>
      <c r="K30" s="122">
        <v>0.11213369845264645</v>
      </c>
      <c r="L30" s="122">
        <v>0.1683298390193467</v>
      </c>
      <c r="M30" s="122">
        <v>0.17038845542809888</v>
      </c>
      <c r="N30" s="122">
        <v>0.1577780437361391</v>
      </c>
      <c r="O30" s="122">
        <v>4.0033269737153654E-2</v>
      </c>
      <c r="P30" s="122">
        <v>2.0393363001309731E-3</v>
      </c>
      <c r="Q30" s="122">
        <v>8.7261973962807615E-3</v>
      </c>
      <c r="R30" s="122">
        <v>0</v>
      </c>
      <c r="S30" s="122">
        <v>0</v>
      </c>
      <c r="T30" s="122">
        <v>0</v>
      </c>
      <c r="U30" s="122">
        <v>0</v>
      </c>
      <c r="V30" s="122">
        <v>2.1579559982299878E-2</v>
      </c>
      <c r="W30" s="122">
        <v>3.7417496865305822E-2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0.12210134359003273</v>
      </c>
      <c r="D31" s="98">
        <v>0.12002301550224277</v>
      </c>
      <c r="E31" s="98">
        <v>0.11480252952855534</v>
      </c>
      <c r="F31" s="98">
        <v>0.10107828171766688</v>
      </c>
      <c r="G31" s="98">
        <v>7.1557660860214395E-2</v>
      </c>
      <c r="H31" s="98">
        <v>0</v>
      </c>
      <c r="I31" s="98">
        <v>0</v>
      </c>
      <c r="J31" s="98">
        <v>7.0893439326783061E-2</v>
      </c>
      <c r="K31" s="98">
        <v>0.11080936117703764</v>
      </c>
      <c r="L31" s="98">
        <v>0.16699966234865693</v>
      </c>
      <c r="M31" s="98">
        <v>0.1699765325521474</v>
      </c>
      <c r="N31" s="98">
        <v>0.15526354014652607</v>
      </c>
      <c r="O31" s="98">
        <v>3.4154861525856769E-2</v>
      </c>
      <c r="P31" s="98">
        <v>0</v>
      </c>
      <c r="Q31" s="98">
        <v>8.7261973962807615E-3</v>
      </c>
      <c r="R31" s="98">
        <v>0</v>
      </c>
      <c r="S31" s="98">
        <v>0</v>
      </c>
      <c r="T31" s="98">
        <v>0</v>
      </c>
      <c r="U31" s="98">
        <v>0</v>
      </c>
      <c r="V31" s="98">
        <v>2.1365054646007652E-2</v>
      </c>
      <c r="W31" s="98">
        <v>3.174665858892501E-2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2.1545825555030159E-3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1.3390570780348258E-3</v>
      </c>
      <c r="K32" s="98">
        <v>1.3243372756088134E-3</v>
      </c>
      <c r="L32" s="98">
        <v>1.3301766706897639E-3</v>
      </c>
      <c r="M32" s="98">
        <v>4.1192287595149803E-4</v>
      </c>
      <c r="N32" s="98">
        <v>2.5145035896130367E-3</v>
      </c>
      <c r="O32" s="98">
        <v>5.8784082112968827E-3</v>
      </c>
      <c r="P32" s="98">
        <v>2.0393363001309731E-3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2.1450533629222704E-4</v>
      </c>
      <c r="W32" s="98">
        <v>5.6708382763808098E-3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2.1545825555030159E-3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1.3390570780348258E-3</v>
      </c>
      <c r="K33" s="101">
        <v>1.3243372756088134E-3</v>
      </c>
      <c r="L33" s="101">
        <v>1.3301766706897639E-3</v>
      </c>
      <c r="M33" s="101">
        <v>4.1192287595149803E-4</v>
      </c>
      <c r="N33" s="101">
        <v>2.5145035896130367E-3</v>
      </c>
      <c r="O33" s="101">
        <v>5.8784082112968827E-3</v>
      </c>
      <c r="P33" s="101">
        <v>2.0393363001309731E-3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2.1450533629222704E-4</v>
      </c>
      <c r="W33" s="101">
        <v>5.6708382763808098E-3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0.33243377241249578</v>
      </c>
      <c r="D39" s="122">
        <v>0.49605106758676981</v>
      </c>
      <c r="E39" s="122">
        <v>0.47820370576558313</v>
      </c>
      <c r="F39" s="122">
        <v>0.42671501029073822</v>
      </c>
      <c r="G39" s="122">
        <v>0.24765710295324589</v>
      </c>
      <c r="H39" s="122">
        <v>0</v>
      </c>
      <c r="I39" s="122">
        <v>0</v>
      </c>
      <c r="J39" s="122">
        <v>0.2907220239503906</v>
      </c>
      <c r="K39" s="122">
        <v>0.33806930816550768</v>
      </c>
      <c r="L39" s="122">
        <v>0.53655581760862303</v>
      </c>
      <c r="M39" s="122">
        <v>0.59288761042719562</v>
      </c>
      <c r="N39" s="122">
        <v>0.53389167015436112</v>
      </c>
      <c r="O39" s="122">
        <v>0.26351911254673238</v>
      </c>
      <c r="P39" s="122">
        <v>0.12078758928300534</v>
      </c>
      <c r="Q39" s="122">
        <v>1.8009390002864393E-2</v>
      </c>
      <c r="R39" s="122">
        <v>4.8246455824532973E-4</v>
      </c>
      <c r="S39" s="122">
        <v>0</v>
      </c>
      <c r="T39" s="122">
        <v>0</v>
      </c>
      <c r="U39" s="122">
        <v>0</v>
      </c>
      <c r="V39" s="122">
        <v>0.10747034281423735</v>
      </c>
      <c r="W39" s="122">
        <v>0.20663743192146627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0.33243377241249578</v>
      </c>
      <c r="D40" s="98">
        <v>0.49605106758676981</v>
      </c>
      <c r="E40" s="98">
        <v>0.47820370576558313</v>
      </c>
      <c r="F40" s="98">
        <v>0.42671501029073822</v>
      </c>
      <c r="G40" s="98">
        <v>0.24765710295324589</v>
      </c>
      <c r="H40" s="98">
        <v>0</v>
      </c>
      <c r="I40" s="98">
        <v>0</v>
      </c>
      <c r="J40" s="98">
        <v>0.2907220239503906</v>
      </c>
      <c r="K40" s="98">
        <v>0.33806930816550768</v>
      </c>
      <c r="L40" s="98">
        <v>0.53655581760862303</v>
      </c>
      <c r="M40" s="98">
        <v>0.59288761042719562</v>
      </c>
      <c r="N40" s="98">
        <v>0.53389167015436112</v>
      </c>
      <c r="O40" s="98">
        <v>0.26351911254673238</v>
      </c>
      <c r="P40" s="98">
        <v>0.12078758928300534</v>
      </c>
      <c r="Q40" s="98">
        <v>1.8009390002864393E-2</v>
      </c>
      <c r="R40" s="98">
        <v>4.8246455824532973E-4</v>
      </c>
      <c r="S40" s="98">
        <v>0</v>
      </c>
      <c r="T40" s="98">
        <v>0</v>
      </c>
      <c r="U40" s="98">
        <v>0</v>
      </c>
      <c r="V40" s="98">
        <v>0.10747034281423735</v>
      </c>
      <c r="W40" s="98">
        <v>0.20663743192146627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16.538729907170573</v>
      </c>
      <c r="D43" s="117">
        <f t="shared" si="14"/>
        <v>14.60504974799235</v>
      </c>
      <c r="E43" s="117">
        <f t="shared" si="14"/>
        <v>16.229029665304378</v>
      </c>
      <c r="F43" s="117">
        <f t="shared" si="14"/>
        <v>14.741342698084729</v>
      </c>
      <c r="G43" s="117">
        <f t="shared" si="14"/>
        <v>14.183556708077235</v>
      </c>
      <c r="H43" s="117">
        <f t="shared" si="14"/>
        <v>13.03512464019073</v>
      </c>
      <c r="I43" s="117">
        <f t="shared" si="14"/>
        <v>17.304774073819619</v>
      </c>
      <c r="J43" s="117">
        <f t="shared" si="14"/>
        <v>24.432990508361897</v>
      </c>
      <c r="K43" s="117">
        <f t="shared" si="14"/>
        <v>13.99886646702312</v>
      </c>
      <c r="L43" s="117">
        <f t="shared" si="14"/>
        <v>11.145202933711181</v>
      </c>
      <c r="M43" s="117">
        <f t="shared" si="14"/>
        <v>12.560777401618781</v>
      </c>
      <c r="N43" s="117">
        <f t="shared" si="14"/>
        <v>11.461774842289765</v>
      </c>
      <c r="O43" s="117">
        <f t="shared" si="14"/>
        <v>4.5571456891610627</v>
      </c>
      <c r="P43" s="117">
        <f t="shared" si="14"/>
        <v>3.5639457203626899</v>
      </c>
      <c r="Q43" s="117">
        <f t="shared" si="14"/>
        <v>1.9893576685726826</v>
      </c>
      <c r="R43" s="117">
        <f t="shared" ref="R43:V43" si="15">R44+R47+R49+R58</f>
        <v>1.8162615085055918</v>
      </c>
      <c r="S43" s="117">
        <f t="shared" si="15"/>
        <v>2.4936526702444599</v>
      </c>
      <c r="T43" s="117">
        <f t="shared" si="15"/>
        <v>0</v>
      </c>
      <c r="U43" s="117">
        <f t="shared" si="15"/>
        <v>2.6939842263513434</v>
      </c>
      <c r="V43" s="117">
        <f t="shared" si="15"/>
        <v>5.2322559976083225</v>
      </c>
      <c r="W43" s="117">
        <f t="shared" ref="W43" si="16">W44+W47+W49+W58</f>
        <v>6.3219250573451529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15.412944774468345</v>
      </c>
      <c r="D44" s="122">
        <f t="shared" si="17"/>
        <v>13.542070233767678</v>
      </c>
      <c r="E44" s="122">
        <f t="shared" si="17"/>
        <v>14.941291928154024</v>
      </c>
      <c r="F44" s="122">
        <f t="shared" si="17"/>
        <v>13.405540099872267</v>
      </c>
      <c r="G44" s="122">
        <f t="shared" si="17"/>
        <v>12.611215696693051</v>
      </c>
      <c r="H44" s="122">
        <f t="shared" si="17"/>
        <v>11.752576678625823</v>
      </c>
      <c r="I44" s="122">
        <f t="shared" si="17"/>
        <v>15.427291405325319</v>
      </c>
      <c r="J44" s="122">
        <f t="shared" si="17"/>
        <v>21.260034310852113</v>
      </c>
      <c r="K44" s="122">
        <f t="shared" si="17"/>
        <v>12.595557500529548</v>
      </c>
      <c r="L44" s="122">
        <f t="shared" si="17"/>
        <v>9.7150588899811829</v>
      </c>
      <c r="M44" s="122">
        <f t="shared" si="17"/>
        <v>10.973497908338189</v>
      </c>
      <c r="N44" s="122">
        <f t="shared" si="17"/>
        <v>9.8711114534706041</v>
      </c>
      <c r="O44" s="122">
        <f t="shared" si="17"/>
        <v>3.9453000168764376</v>
      </c>
      <c r="P44" s="122">
        <f t="shared" si="17"/>
        <v>3.1248737556349098</v>
      </c>
      <c r="Q44" s="122">
        <f t="shared" si="17"/>
        <v>1.6927231755860941</v>
      </c>
      <c r="R44" s="122">
        <f t="shared" ref="R44:V44" si="18">SUM(R45:R46)</f>
        <v>1.5470626996340993</v>
      </c>
      <c r="S44" s="122">
        <f t="shared" si="18"/>
        <v>2.1126920600832331</v>
      </c>
      <c r="T44" s="122">
        <f t="shared" si="18"/>
        <v>0</v>
      </c>
      <c r="U44" s="122">
        <f t="shared" si="18"/>
        <v>2.0773099460382651</v>
      </c>
      <c r="V44" s="122">
        <f t="shared" si="18"/>
        <v>4.3937653797284595</v>
      </c>
      <c r="W44" s="122">
        <f t="shared" ref="W44" si="19">SUM(W45:W46)</f>
        <v>5.3183133736615966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15.412944774468345</v>
      </c>
      <c r="D45" s="98">
        <v>13.542070233767678</v>
      </c>
      <c r="E45" s="98">
        <v>14.941291928154024</v>
      </c>
      <c r="F45" s="98">
        <v>13.405540099872267</v>
      </c>
      <c r="G45" s="98">
        <v>12.611215696693051</v>
      </c>
      <c r="H45" s="98">
        <v>11.752576678625823</v>
      </c>
      <c r="I45" s="98">
        <v>15.427291405325319</v>
      </c>
      <c r="J45" s="98">
        <v>21.260034310852113</v>
      </c>
      <c r="K45" s="98">
        <v>12.595557500529548</v>
      </c>
      <c r="L45" s="98">
        <v>9.7150588899811829</v>
      </c>
      <c r="M45" s="98">
        <v>10.973497908338189</v>
      </c>
      <c r="N45" s="98">
        <v>9.8711114534706041</v>
      </c>
      <c r="O45" s="98">
        <v>3.9453000168764376</v>
      </c>
      <c r="P45" s="98">
        <v>3.1248737556349098</v>
      </c>
      <c r="Q45" s="98">
        <v>1.6927231755860941</v>
      </c>
      <c r="R45" s="98">
        <v>1.5470626996340993</v>
      </c>
      <c r="S45" s="98">
        <v>2.1126920600832331</v>
      </c>
      <c r="T45" s="98">
        <v>0</v>
      </c>
      <c r="U45" s="98">
        <v>2.0773099460382651</v>
      </c>
      <c r="V45" s="98">
        <v>4.3937653797284595</v>
      </c>
      <c r="W45" s="98">
        <v>5.3183133736615966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2.0990260313395528E-2</v>
      </c>
      <c r="D49" s="122">
        <v>3.3224279038796489E-2</v>
      </c>
      <c r="E49" s="122">
        <v>3.5977943721760955E-2</v>
      </c>
      <c r="F49" s="122">
        <v>4.6559166267951403E-2</v>
      </c>
      <c r="G49" s="122">
        <v>6.6877186726040649E-2</v>
      </c>
      <c r="H49" s="122">
        <v>8.7413629072003049E-2</v>
      </c>
      <c r="I49" s="122">
        <v>0.11340312507902979</v>
      </c>
      <c r="J49" s="122">
        <v>0.49505134983473242</v>
      </c>
      <c r="K49" s="122">
        <v>0.1888599902374801</v>
      </c>
      <c r="L49" s="122">
        <v>0.1882490572065591</v>
      </c>
      <c r="M49" s="122">
        <v>0.25499831200526868</v>
      </c>
      <c r="N49" s="122">
        <v>0.2934259734841651</v>
      </c>
      <c r="O49" s="122">
        <v>7.4619852633941275E-2</v>
      </c>
      <c r="P49" s="122">
        <v>9.5354533543346841E-5</v>
      </c>
      <c r="Q49" s="122">
        <v>4.4503032946486977E-2</v>
      </c>
      <c r="R49" s="122">
        <v>3.4962265843384847E-2</v>
      </c>
      <c r="S49" s="122">
        <v>7.4939275917019835E-2</v>
      </c>
      <c r="T49" s="122">
        <v>0</v>
      </c>
      <c r="U49" s="122">
        <v>0.27062735414576489</v>
      </c>
      <c r="V49" s="122">
        <v>0.27484027874354455</v>
      </c>
      <c r="W49" s="122">
        <v>0.3247373981824041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2.0552472934609455E-2</v>
      </c>
      <c r="D50" s="98">
        <v>3.3224279038796489E-2</v>
      </c>
      <c r="E50" s="98">
        <v>3.5977943721760955E-2</v>
      </c>
      <c r="F50" s="98">
        <v>4.6559166267951403E-2</v>
      </c>
      <c r="G50" s="98">
        <v>6.6877186726040649E-2</v>
      </c>
      <c r="H50" s="98">
        <v>8.7413629072003049E-2</v>
      </c>
      <c r="I50" s="98">
        <v>0.11064596410587048</v>
      </c>
      <c r="J50" s="98">
        <v>0.48807419471689689</v>
      </c>
      <c r="K50" s="98">
        <v>0.18666035303767109</v>
      </c>
      <c r="L50" s="98">
        <v>0.18472293419731203</v>
      </c>
      <c r="M50" s="98">
        <v>0.25350775839792661</v>
      </c>
      <c r="N50" s="98">
        <v>0.28830105409476331</v>
      </c>
      <c r="O50" s="98">
        <v>6.2730281360538223E-2</v>
      </c>
      <c r="P50" s="98">
        <v>0</v>
      </c>
      <c r="Q50" s="98">
        <v>4.4503032946486977E-2</v>
      </c>
      <c r="R50" s="98">
        <v>3.4962265843384847E-2</v>
      </c>
      <c r="S50" s="98">
        <v>7.4939275917019835E-2</v>
      </c>
      <c r="T50" s="98">
        <v>0</v>
      </c>
      <c r="U50" s="98">
        <v>0.26925514822522145</v>
      </c>
      <c r="V50" s="98">
        <v>0.27484027874354455</v>
      </c>
      <c r="W50" s="98">
        <v>0.3247373981824041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4.3778737878607453E-4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2.7571609731593134E-3</v>
      </c>
      <c r="J51" s="98">
        <v>6.977155117835537E-3</v>
      </c>
      <c r="K51" s="98">
        <v>2.1996371998090078E-3</v>
      </c>
      <c r="L51" s="98">
        <v>3.5261230092470813E-3</v>
      </c>
      <c r="M51" s="98">
        <v>1.4905536073420845E-3</v>
      </c>
      <c r="N51" s="98">
        <v>5.124919389401769E-3</v>
      </c>
      <c r="O51" s="98">
        <v>1.1889571273403048E-2</v>
      </c>
      <c r="P51" s="98">
        <v>9.5354533543346841E-5</v>
      </c>
      <c r="Q51" s="98">
        <v>0</v>
      </c>
      <c r="R51" s="98">
        <v>0</v>
      </c>
      <c r="S51" s="98">
        <v>0</v>
      </c>
      <c r="T51" s="98">
        <v>0</v>
      </c>
      <c r="U51" s="98">
        <v>1.372205920543423E-3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4.3778737878607453E-4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2.7571609731593134E-3</v>
      </c>
      <c r="J52" s="101">
        <v>6.977155117835537E-3</v>
      </c>
      <c r="K52" s="101">
        <v>2.1996371998090078E-3</v>
      </c>
      <c r="L52" s="101">
        <v>3.5261230092470813E-3</v>
      </c>
      <c r="M52" s="101">
        <v>1.4905536073420845E-3</v>
      </c>
      <c r="N52" s="101">
        <v>5.124919389401769E-3</v>
      </c>
      <c r="O52" s="101">
        <v>1.1889571273403048E-2</v>
      </c>
      <c r="P52" s="101">
        <v>9.5354533543346841E-5</v>
      </c>
      <c r="Q52" s="101">
        <v>0</v>
      </c>
      <c r="R52" s="101">
        <v>0</v>
      </c>
      <c r="S52" s="101">
        <v>0</v>
      </c>
      <c r="T52" s="101">
        <v>0</v>
      </c>
      <c r="U52" s="101">
        <v>1.372205920543423E-3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1.104794872388833</v>
      </c>
      <c r="D58" s="122">
        <v>1.0297552351858765</v>
      </c>
      <c r="E58" s="122">
        <v>1.2517597934285936</v>
      </c>
      <c r="F58" s="122">
        <v>1.2892434319445119</v>
      </c>
      <c r="G58" s="122">
        <v>1.5054638246581427</v>
      </c>
      <c r="H58" s="122">
        <v>1.1951343324929036</v>
      </c>
      <c r="I58" s="122">
        <v>1.7640795434152694</v>
      </c>
      <c r="J58" s="122">
        <v>2.67790484767505</v>
      </c>
      <c r="K58" s="122">
        <v>1.2144489762560928</v>
      </c>
      <c r="L58" s="122">
        <v>1.2418949865234394</v>
      </c>
      <c r="M58" s="122">
        <v>1.3322811812753232</v>
      </c>
      <c r="N58" s="122">
        <v>1.2972374153349957</v>
      </c>
      <c r="O58" s="122">
        <v>0.53722581965068361</v>
      </c>
      <c r="P58" s="122">
        <v>0.43897661019423662</v>
      </c>
      <c r="Q58" s="122">
        <v>0.25213146004010151</v>
      </c>
      <c r="R58" s="122">
        <v>0.23423654302810762</v>
      </c>
      <c r="S58" s="122">
        <v>0.30602133424420674</v>
      </c>
      <c r="T58" s="122">
        <v>0</v>
      </c>
      <c r="U58" s="122">
        <v>0.34604692616731358</v>
      </c>
      <c r="V58" s="122">
        <v>0.5636503391363179</v>
      </c>
      <c r="W58" s="122">
        <v>0.67887428550115225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1.104794872388833</v>
      </c>
      <c r="D59" s="98">
        <v>1.0297552351858765</v>
      </c>
      <c r="E59" s="98">
        <v>1.2517597934285936</v>
      </c>
      <c r="F59" s="98">
        <v>1.2892434319445119</v>
      </c>
      <c r="G59" s="98">
        <v>1.5054638246581427</v>
      </c>
      <c r="H59" s="98">
        <v>1.1951343324929036</v>
      </c>
      <c r="I59" s="98">
        <v>1.7640795434152694</v>
      </c>
      <c r="J59" s="98">
        <v>2.67790484767505</v>
      </c>
      <c r="K59" s="98">
        <v>1.2144489762560928</v>
      </c>
      <c r="L59" s="98">
        <v>1.2418949865234394</v>
      </c>
      <c r="M59" s="98">
        <v>1.3322811812753232</v>
      </c>
      <c r="N59" s="98">
        <v>1.2972374153349957</v>
      </c>
      <c r="O59" s="98">
        <v>0.53722581965068361</v>
      </c>
      <c r="P59" s="98">
        <v>0.43897661019423662</v>
      </c>
      <c r="Q59" s="98">
        <v>0.25213146004010151</v>
      </c>
      <c r="R59" s="98">
        <v>0.23423654302810762</v>
      </c>
      <c r="S59" s="98">
        <v>0.30602133424420674</v>
      </c>
      <c r="T59" s="98">
        <v>0</v>
      </c>
      <c r="U59" s="98">
        <v>0.34604692616731358</v>
      </c>
      <c r="V59" s="98">
        <v>0.5636503391363179</v>
      </c>
      <c r="W59" s="98">
        <v>0.67887428550115225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6.007628439928013E-2</v>
      </c>
      <c r="D81" s="117">
        <f t="shared" si="28"/>
        <v>8.0113679170561988E-2</v>
      </c>
      <c r="E81" s="117">
        <f t="shared" si="28"/>
        <v>0.11022813505749952</v>
      </c>
      <c r="F81" s="117">
        <f t="shared" si="28"/>
        <v>0.17721950778687662</v>
      </c>
      <c r="G81" s="117">
        <f t="shared" si="28"/>
        <v>0.26935993627264937</v>
      </c>
      <c r="H81" s="117">
        <f t="shared" si="28"/>
        <v>0.29613497732272948</v>
      </c>
      <c r="I81" s="117">
        <f t="shared" si="28"/>
        <v>0.61821921745146302</v>
      </c>
      <c r="J81" s="117">
        <f t="shared" si="28"/>
        <v>0.80852916289716836</v>
      </c>
      <c r="K81" s="117">
        <f t="shared" si="28"/>
        <v>0.42571748902732731</v>
      </c>
      <c r="L81" s="117">
        <f t="shared" si="28"/>
        <v>0.14180397208488893</v>
      </c>
      <c r="M81" s="117">
        <f t="shared" si="28"/>
        <v>0.25804423430989565</v>
      </c>
      <c r="N81" s="117">
        <f t="shared" si="28"/>
        <v>0.30012661014676351</v>
      </c>
      <c r="O81" s="117">
        <f t="shared" si="28"/>
        <v>0.19833423436568862</v>
      </c>
      <c r="P81" s="117">
        <f t="shared" si="28"/>
        <v>0.18044420699723857</v>
      </c>
      <c r="Q81" s="117">
        <f t="shared" si="28"/>
        <v>0.58501591173908252</v>
      </c>
      <c r="R81" s="117">
        <f t="shared" ref="R81:V81" si="29">R82+R85+R87+R100</f>
        <v>0.39925142239807815</v>
      </c>
      <c r="S81" s="117">
        <f t="shared" si="29"/>
        <v>0.42074814938022403</v>
      </c>
      <c r="T81" s="117">
        <f t="shared" si="29"/>
        <v>0.23768474889721425</v>
      </c>
      <c r="U81" s="117">
        <f t="shared" si="29"/>
        <v>0.18509810759920856</v>
      </c>
      <c r="V81" s="117">
        <f t="shared" si="29"/>
        <v>0.16426074637088406</v>
      </c>
      <c r="W81" s="117">
        <f t="shared" ref="W81" si="30">W82+W85+W87+W100</f>
        <v>0.21316384137219849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1.6282613782065122E-2</v>
      </c>
      <c r="D87" s="122">
        <v>1.5932258694987978E-2</v>
      </c>
      <c r="E87" s="122">
        <v>2.1177165641189818E-2</v>
      </c>
      <c r="F87" s="122">
        <v>3.407133091606749E-2</v>
      </c>
      <c r="G87" s="122">
        <v>6.0453885899146645E-2</v>
      </c>
      <c r="H87" s="122">
        <v>9.5199415502901133E-2</v>
      </c>
      <c r="I87" s="122">
        <v>0.10904953995572064</v>
      </c>
      <c r="J87" s="122">
        <v>0.15944187180000924</v>
      </c>
      <c r="K87" s="122">
        <v>0.10561550073635013</v>
      </c>
      <c r="L87" s="122">
        <v>3.4123883205117993E-2</v>
      </c>
      <c r="M87" s="122">
        <v>5.6864805622024873E-2</v>
      </c>
      <c r="N87" s="122">
        <v>6.7520074815909437E-2</v>
      </c>
      <c r="O87" s="122">
        <v>2.6277081843767175E-2</v>
      </c>
      <c r="P87" s="122">
        <v>3.0590044501964593E-3</v>
      </c>
      <c r="Q87" s="122">
        <v>0.18712845527579855</v>
      </c>
      <c r="R87" s="122">
        <v>7.4552774698971147E-2</v>
      </c>
      <c r="S87" s="122">
        <v>7.2575787409705328E-2</v>
      </c>
      <c r="T87" s="122">
        <v>3.8518330681078961E-2</v>
      </c>
      <c r="U87" s="122">
        <v>3.1596611756829873E-2</v>
      </c>
      <c r="V87" s="122">
        <v>2.7204450358374304E-2</v>
      </c>
      <c r="W87" s="122">
        <v>3.2761790205159187E-2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1.6013290962627245E-2</v>
      </c>
      <c r="D92" s="101">
        <v>1.5932258694987978E-2</v>
      </c>
      <c r="E92" s="101">
        <v>2.1177165641189818E-2</v>
      </c>
      <c r="F92" s="101">
        <v>3.407133091606749E-2</v>
      </c>
      <c r="G92" s="101">
        <v>6.0453885899146645E-2</v>
      </c>
      <c r="H92" s="101">
        <v>9.3302714051432797E-2</v>
      </c>
      <c r="I92" s="101">
        <v>0.10620171285352209</v>
      </c>
      <c r="J92" s="101">
        <v>0.15622813481272566</v>
      </c>
      <c r="K92" s="101">
        <v>0.10429116346074133</v>
      </c>
      <c r="L92" s="101">
        <v>3.3902187093336367E-2</v>
      </c>
      <c r="M92" s="101">
        <v>5.6658844184049123E-2</v>
      </c>
      <c r="N92" s="101">
        <v>6.6388548200583569E-2</v>
      </c>
      <c r="O92" s="101">
        <v>2.2414127876343511E-2</v>
      </c>
      <c r="P92" s="101">
        <v>0</v>
      </c>
      <c r="Q92" s="101">
        <v>0.18712845527579855</v>
      </c>
      <c r="R92" s="101">
        <v>7.4552774698971147E-2</v>
      </c>
      <c r="S92" s="101">
        <v>7.2575787409705328E-2</v>
      </c>
      <c r="T92" s="101">
        <v>3.8518330681078961E-2</v>
      </c>
      <c r="U92" s="101">
        <v>3.1540376588186009E-2</v>
      </c>
      <c r="V92" s="101">
        <v>2.6904142887565187E-2</v>
      </c>
      <c r="W92" s="101">
        <v>2.7778326265309388E-2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2.6932281943787699E-4</v>
      </c>
      <c r="D93" s="104">
        <v>0</v>
      </c>
      <c r="E93" s="104">
        <v>0</v>
      </c>
      <c r="F93" s="104">
        <v>0</v>
      </c>
      <c r="G93" s="104">
        <v>0</v>
      </c>
      <c r="H93" s="104">
        <v>1.8967014514683315E-3</v>
      </c>
      <c r="I93" s="104">
        <v>2.847827102198555E-3</v>
      </c>
      <c r="J93" s="104">
        <v>3.2137369872835817E-3</v>
      </c>
      <c r="K93" s="104">
        <v>1.3243372756088134E-3</v>
      </c>
      <c r="L93" s="104">
        <v>2.2169611178162734E-4</v>
      </c>
      <c r="M93" s="104">
        <v>2.0596143797574901E-4</v>
      </c>
      <c r="N93" s="104">
        <v>1.131526615325867E-3</v>
      </c>
      <c r="O93" s="104">
        <v>3.8629539674236656E-3</v>
      </c>
      <c r="P93" s="104">
        <v>3.0590044501964593E-3</v>
      </c>
      <c r="Q93" s="104">
        <v>0</v>
      </c>
      <c r="R93" s="104">
        <v>0</v>
      </c>
      <c r="S93" s="104">
        <v>0</v>
      </c>
      <c r="T93" s="104">
        <v>0</v>
      </c>
      <c r="U93" s="104">
        <v>5.6235168643863956E-5</v>
      </c>
      <c r="V93" s="104">
        <v>3.0030747080911791E-4</v>
      </c>
      <c r="W93" s="104">
        <v>4.9834639398498018E-3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2.6932281943787699E-4</v>
      </c>
      <c r="D94" s="98">
        <v>0</v>
      </c>
      <c r="E94" s="98">
        <v>0</v>
      </c>
      <c r="F94" s="98">
        <v>0</v>
      </c>
      <c r="G94" s="98">
        <v>0</v>
      </c>
      <c r="H94" s="98">
        <v>1.8967014514683315E-3</v>
      </c>
      <c r="I94" s="98">
        <v>2.847827102198555E-3</v>
      </c>
      <c r="J94" s="98">
        <v>3.2137369872835817E-3</v>
      </c>
      <c r="K94" s="98">
        <v>1.3243372756088134E-3</v>
      </c>
      <c r="L94" s="98">
        <v>2.2169611178162734E-4</v>
      </c>
      <c r="M94" s="98">
        <v>2.0596143797574901E-4</v>
      </c>
      <c r="N94" s="98">
        <v>1.131526615325867E-3</v>
      </c>
      <c r="O94" s="98">
        <v>3.8629539674236656E-3</v>
      </c>
      <c r="P94" s="98">
        <v>3.0590044501964593E-3</v>
      </c>
      <c r="Q94" s="98">
        <v>0</v>
      </c>
      <c r="R94" s="98">
        <v>0</v>
      </c>
      <c r="S94" s="98">
        <v>0</v>
      </c>
      <c r="T94" s="98">
        <v>0</v>
      </c>
      <c r="U94" s="98">
        <v>5.6235168643863956E-5</v>
      </c>
      <c r="V94" s="98">
        <v>3.0030747080911791E-4</v>
      </c>
      <c r="W94" s="98">
        <v>4.9834639398498018E-3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4.3793670617215008E-2</v>
      </c>
      <c r="D100" s="122">
        <v>6.4181420475574014E-2</v>
      </c>
      <c r="E100" s="122">
        <v>8.9050969416309703E-2</v>
      </c>
      <c r="F100" s="122">
        <v>0.14314817687080914</v>
      </c>
      <c r="G100" s="122">
        <v>0.20890605037350274</v>
      </c>
      <c r="H100" s="122">
        <v>0.20093556181982836</v>
      </c>
      <c r="I100" s="122">
        <v>0.50916967749574238</v>
      </c>
      <c r="J100" s="122">
        <v>0.64908729109715912</v>
      </c>
      <c r="K100" s="122">
        <v>0.32010198829097719</v>
      </c>
      <c r="L100" s="122">
        <v>0.10768008887977093</v>
      </c>
      <c r="M100" s="122">
        <v>0.20117942868787078</v>
      </c>
      <c r="N100" s="122">
        <v>0.23260653533085407</v>
      </c>
      <c r="O100" s="122">
        <v>0.17205715252192144</v>
      </c>
      <c r="P100" s="122">
        <v>0.1773852025470421</v>
      </c>
      <c r="Q100" s="122">
        <v>0.39788745646328394</v>
      </c>
      <c r="R100" s="122">
        <v>0.324698647699107</v>
      </c>
      <c r="S100" s="122">
        <v>0.34817236197051871</v>
      </c>
      <c r="T100" s="122">
        <v>0.19916641821613529</v>
      </c>
      <c r="U100" s="122">
        <v>0.15350149584237868</v>
      </c>
      <c r="V100" s="122">
        <v>0.13705629601250977</v>
      </c>
      <c r="W100" s="122">
        <v>0.18040205116703931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4.3793670617215008E-2</v>
      </c>
      <c r="D102" s="98">
        <v>6.4181420475574014E-2</v>
      </c>
      <c r="E102" s="98">
        <v>8.9050969416309703E-2</v>
      </c>
      <c r="F102" s="98">
        <v>0.14314817687080914</v>
      </c>
      <c r="G102" s="98">
        <v>0.20890605037350274</v>
      </c>
      <c r="H102" s="98">
        <v>0.20093556181982836</v>
      </c>
      <c r="I102" s="98">
        <v>0.50916967749574238</v>
      </c>
      <c r="J102" s="98">
        <v>0.64908729109715912</v>
      </c>
      <c r="K102" s="98">
        <v>0.32010198829097719</v>
      </c>
      <c r="L102" s="98">
        <v>0.10768008887977093</v>
      </c>
      <c r="M102" s="98">
        <v>0.20117942868787078</v>
      </c>
      <c r="N102" s="98">
        <v>0.23260653533085407</v>
      </c>
      <c r="O102" s="98">
        <v>0.17205715252192144</v>
      </c>
      <c r="P102" s="98">
        <v>0.1773852025470421</v>
      </c>
      <c r="Q102" s="98">
        <v>0.39788745646328394</v>
      </c>
      <c r="R102" s="98">
        <v>0.324698647699107</v>
      </c>
      <c r="S102" s="98">
        <v>0.34817236197051871</v>
      </c>
      <c r="T102" s="98">
        <v>0.19916641821613529</v>
      </c>
      <c r="U102" s="98">
        <v>0.15350149584237868</v>
      </c>
      <c r="V102" s="98">
        <v>0.13705629601250977</v>
      </c>
      <c r="W102" s="98">
        <v>0.18040205116703931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5.6985296691842175E-3</v>
      </c>
      <c r="D143" s="117">
        <f t="shared" si="49"/>
        <v>1.1537576162415918E-2</v>
      </c>
      <c r="E143" s="117">
        <f t="shared" si="49"/>
        <v>1.2915291660608725E-2</v>
      </c>
      <c r="F143" s="117">
        <f t="shared" si="49"/>
        <v>1.3796063419314273E-2</v>
      </c>
      <c r="G143" s="117">
        <f t="shared" si="49"/>
        <v>2.8312222484255963E-2</v>
      </c>
      <c r="H143" s="117">
        <f t="shared" si="49"/>
        <v>3.9216050807920774E-2</v>
      </c>
      <c r="I143" s="117">
        <f t="shared" si="49"/>
        <v>8.0562965569220019E-2</v>
      </c>
      <c r="J143" s="117">
        <f t="shared" si="49"/>
        <v>0.13689262464816176</v>
      </c>
      <c r="K143" s="117">
        <f t="shared" si="49"/>
        <v>0.14010057334965711</v>
      </c>
      <c r="L143" s="117">
        <f t="shared" si="49"/>
        <v>0.23748988447304384</v>
      </c>
      <c r="M143" s="117">
        <f t="shared" si="49"/>
        <v>0.24645286358399915</v>
      </c>
      <c r="N143" s="117">
        <f t="shared" si="49"/>
        <v>0.27635263952574202</v>
      </c>
      <c r="O143" s="117">
        <f t="shared" si="49"/>
        <v>0.1047653659378765</v>
      </c>
      <c r="P143" s="117">
        <f t="shared" si="49"/>
        <v>6.5322940630152412E-2</v>
      </c>
      <c r="Q143" s="117">
        <f t="shared" si="49"/>
        <v>9.3690080152865701E-2</v>
      </c>
      <c r="R143" s="117">
        <f t="shared" ref="R143:V143" si="50">R144+R146+R148+R157</f>
        <v>0.23782247027222081</v>
      </c>
      <c r="S143" s="117">
        <f t="shared" si="50"/>
        <v>0.75278374734250519</v>
      </c>
      <c r="T143" s="117">
        <f t="shared" si="50"/>
        <v>1.5658600971188477</v>
      </c>
      <c r="U143" s="117">
        <f t="shared" si="50"/>
        <v>1.0944489182844044</v>
      </c>
      <c r="V143" s="117">
        <f t="shared" si="50"/>
        <v>0.46471716286560494</v>
      </c>
      <c r="W143" s="117">
        <f t="shared" ref="W143" si="51">W144+W146+W148+W157</f>
        <v>0.2463993510818217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2.0016613703284056E-3</v>
      </c>
      <c r="D148" s="122">
        <v>2.1243011593317304E-3</v>
      </c>
      <c r="E148" s="122">
        <v>2.2291753306515599E-3</v>
      </c>
      <c r="F148" s="122">
        <v>2.2714220610711654E-3</v>
      </c>
      <c r="G148" s="122">
        <v>6.168763867259861E-3</v>
      </c>
      <c r="H148" s="122">
        <v>1.2756478782102431E-2</v>
      </c>
      <c r="I148" s="122">
        <v>1.4333819172791517E-2</v>
      </c>
      <c r="J148" s="122">
        <v>2.6792452211503955E-2</v>
      </c>
      <c r="K148" s="122">
        <v>3.4424363034984445E-2</v>
      </c>
      <c r="L148" s="122">
        <v>5.694703737912387E-2</v>
      </c>
      <c r="M148" s="122">
        <v>5.4504020447689497E-2</v>
      </c>
      <c r="N148" s="122">
        <v>6.311121749445564E-2</v>
      </c>
      <c r="O148" s="122">
        <v>1.3756187893386482E-2</v>
      </c>
      <c r="P148" s="122">
        <v>1.1329646111838741E-3</v>
      </c>
      <c r="Q148" s="122">
        <v>3.0056902142744844E-2</v>
      </c>
      <c r="R148" s="122">
        <v>4.4354182415843588E-2</v>
      </c>
      <c r="S148" s="122">
        <v>0.13026423381229163</v>
      </c>
      <c r="T148" s="122">
        <v>0.25708746291789919</v>
      </c>
      <c r="U148" s="122">
        <v>0.18707857787814858</v>
      </c>
      <c r="V148" s="122">
        <v>7.7571057339493515E-2</v>
      </c>
      <c r="W148" s="122">
        <v>3.8409579946209728E-2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2.0016613703284056E-3</v>
      </c>
      <c r="D149" s="98">
        <v>2.1243011593317304E-3</v>
      </c>
      <c r="E149" s="98">
        <v>2.2291753306515599E-3</v>
      </c>
      <c r="F149" s="98">
        <v>2.2714220610711654E-3</v>
      </c>
      <c r="G149" s="98">
        <v>6.168763867259861E-3</v>
      </c>
      <c r="H149" s="98">
        <v>1.2440361873524377E-2</v>
      </c>
      <c r="I149" s="98">
        <v>1.4074925799864375E-2</v>
      </c>
      <c r="J149" s="98">
        <v>2.6256829380290024E-2</v>
      </c>
      <c r="K149" s="98">
        <v>3.3894628124740922E-2</v>
      </c>
      <c r="L149" s="98">
        <v>5.6503645155560618E-2</v>
      </c>
      <c r="M149" s="98">
        <v>5.4298059009713746E-2</v>
      </c>
      <c r="N149" s="98">
        <v>6.2105416058610433E-2</v>
      </c>
      <c r="O149" s="98">
        <v>1.1740733649513266E-2</v>
      </c>
      <c r="P149" s="98">
        <v>0</v>
      </c>
      <c r="Q149" s="98">
        <v>3.0056902142744844E-2</v>
      </c>
      <c r="R149" s="98">
        <v>4.4354182415843588E-2</v>
      </c>
      <c r="S149" s="98">
        <v>0.13026423381229163</v>
      </c>
      <c r="T149" s="98">
        <v>0.25708746291789919</v>
      </c>
      <c r="U149" s="98">
        <v>0.18668493169764153</v>
      </c>
      <c r="V149" s="98">
        <v>7.6755937061583054E-2</v>
      </c>
      <c r="W149" s="98">
        <v>3.2738741669828916E-2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3.1611690857805521E-4</v>
      </c>
      <c r="I150" s="98">
        <v>2.5889337292714132E-4</v>
      </c>
      <c r="J150" s="98">
        <v>5.3562283121393029E-4</v>
      </c>
      <c r="K150" s="98">
        <v>5.2973491024352543E-4</v>
      </c>
      <c r="L150" s="98">
        <v>4.4339222356325469E-4</v>
      </c>
      <c r="M150" s="98">
        <v>2.0596143797574901E-4</v>
      </c>
      <c r="N150" s="98">
        <v>1.0058014358452147E-3</v>
      </c>
      <c r="O150" s="98">
        <v>2.0154542438732175E-3</v>
      </c>
      <c r="P150" s="98">
        <v>1.1329646111838741E-3</v>
      </c>
      <c r="Q150" s="98">
        <v>0</v>
      </c>
      <c r="R150" s="98">
        <v>0</v>
      </c>
      <c r="S150" s="98">
        <v>0</v>
      </c>
      <c r="T150" s="98">
        <v>0</v>
      </c>
      <c r="U150" s="98">
        <v>3.9364618050704778E-4</v>
      </c>
      <c r="V150" s="98">
        <v>8.1512027791046289E-4</v>
      </c>
      <c r="W150" s="98">
        <v>5.6708382763808098E-3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3.1611690857805521E-4</v>
      </c>
      <c r="I151" s="101">
        <v>2.5889337292714132E-4</v>
      </c>
      <c r="J151" s="101">
        <v>5.3562283121393029E-4</v>
      </c>
      <c r="K151" s="101">
        <v>5.2973491024352543E-4</v>
      </c>
      <c r="L151" s="101">
        <v>4.4339222356325469E-4</v>
      </c>
      <c r="M151" s="101">
        <v>2.0596143797574901E-4</v>
      </c>
      <c r="N151" s="101">
        <v>1.0058014358452147E-3</v>
      </c>
      <c r="O151" s="101">
        <v>2.0154542438732175E-3</v>
      </c>
      <c r="P151" s="101">
        <v>1.1329646111838741E-3</v>
      </c>
      <c r="Q151" s="101">
        <v>0</v>
      </c>
      <c r="R151" s="101">
        <v>0</v>
      </c>
      <c r="S151" s="101">
        <v>0</v>
      </c>
      <c r="T151" s="101">
        <v>0</v>
      </c>
      <c r="U151" s="101">
        <v>3.9364618050704778E-4</v>
      </c>
      <c r="V151" s="101">
        <v>8.1512027791046289E-4</v>
      </c>
      <c r="W151" s="101">
        <v>5.6708382763808098E-3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3.6968682988558123E-3</v>
      </c>
      <c r="D157" s="122">
        <v>9.4132750030841879E-3</v>
      </c>
      <c r="E157" s="122">
        <v>1.0686116329957165E-2</v>
      </c>
      <c r="F157" s="122">
        <v>1.1524641358243107E-2</v>
      </c>
      <c r="G157" s="122">
        <v>2.2143458616996101E-2</v>
      </c>
      <c r="H157" s="122">
        <v>2.6459572025818341E-2</v>
      </c>
      <c r="I157" s="122">
        <v>6.6229146396428504E-2</v>
      </c>
      <c r="J157" s="122">
        <v>0.11010017243665782</v>
      </c>
      <c r="K157" s="122">
        <v>0.10567621031467267</v>
      </c>
      <c r="L157" s="122">
        <v>0.18054284709391996</v>
      </c>
      <c r="M157" s="122">
        <v>0.19194884313630967</v>
      </c>
      <c r="N157" s="122">
        <v>0.21324142203128638</v>
      </c>
      <c r="O157" s="122">
        <v>9.1009178044490019E-2</v>
      </c>
      <c r="P157" s="122">
        <v>6.4189976018968545E-2</v>
      </c>
      <c r="Q157" s="122">
        <v>6.3633178010120861E-2</v>
      </c>
      <c r="R157" s="122">
        <v>0.19346828785637721</v>
      </c>
      <c r="S157" s="122">
        <v>0.62251951353021362</v>
      </c>
      <c r="T157" s="122">
        <v>1.3087726342009485</v>
      </c>
      <c r="U157" s="122">
        <v>0.90737034040625586</v>
      </c>
      <c r="V157" s="122">
        <v>0.38714610552611145</v>
      </c>
      <c r="W157" s="122">
        <v>0.20798977113561198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3.6968682988558123E-3</v>
      </c>
      <c r="D158" s="98">
        <v>9.4132750030841879E-3</v>
      </c>
      <c r="E158" s="98">
        <v>1.0686116329957165E-2</v>
      </c>
      <c r="F158" s="98">
        <v>1.1524641358243107E-2</v>
      </c>
      <c r="G158" s="98">
        <v>2.2143458616996101E-2</v>
      </c>
      <c r="H158" s="98">
        <v>2.6459572025818341E-2</v>
      </c>
      <c r="I158" s="98">
        <v>6.6229146396428504E-2</v>
      </c>
      <c r="J158" s="98">
        <v>0.11010017243665782</v>
      </c>
      <c r="K158" s="98">
        <v>0.10567621031467267</v>
      </c>
      <c r="L158" s="98">
        <v>0.18054284709391996</v>
      </c>
      <c r="M158" s="98">
        <v>0.19194884313630967</v>
      </c>
      <c r="N158" s="98">
        <v>0.21324142203128638</v>
      </c>
      <c r="O158" s="98">
        <v>9.1009178044490019E-2</v>
      </c>
      <c r="P158" s="98">
        <v>6.4189976018968545E-2</v>
      </c>
      <c r="Q158" s="98">
        <v>6.3633178010120861E-2</v>
      </c>
      <c r="R158" s="98">
        <v>0.19346828785637721</v>
      </c>
      <c r="S158" s="98">
        <v>0.62251951353021362</v>
      </c>
      <c r="T158" s="98">
        <v>1.3087726342009485</v>
      </c>
      <c r="U158" s="98">
        <v>0.90737034040625586</v>
      </c>
      <c r="V158" s="98">
        <v>0.38714610552611145</v>
      </c>
      <c r="W158" s="98">
        <v>0.20798977113561198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0.18363934116894251</v>
      </c>
      <c r="D161" s="117">
        <f t="shared" si="54"/>
        <v>0.28008827963697969</v>
      </c>
      <c r="E161" s="117">
        <f t="shared" si="54"/>
        <v>0.2928290398848355</v>
      </c>
      <c r="F161" s="117">
        <f t="shared" si="54"/>
        <v>0.32123938628087784</v>
      </c>
      <c r="G161" s="117">
        <f t="shared" si="54"/>
        <v>0.37409104099641988</v>
      </c>
      <c r="H161" s="117">
        <f t="shared" si="54"/>
        <v>0.30667846086173017</v>
      </c>
      <c r="I161" s="117">
        <f t="shared" si="54"/>
        <v>9.8481181738690013E-2</v>
      </c>
      <c r="J161" s="117">
        <f t="shared" si="54"/>
        <v>0.12299306784406976</v>
      </c>
      <c r="K161" s="117">
        <f t="shared" si="54"/>
        <v>0.16387685462964718</v>
      </c>
      <c r="L161" s="117">
        <f t="shared" si="54"/>
        <v>0</v>
      </c>
      <c r="M161" s="117">
        <f t="shared" si="54"/>
        <v>0.11188710286832909</v>
      </c>
      <c r="N161" s="117">
        <f t="shared" si="54"/>
        <v>9.1877585801923622E-2</v>
      </c>
      <c r="O161" s="117">
        <f t="shared" si="54"/>
        <v>0.12785689566052888</v>
      </c>
      <c r="P161" s="117">
        <f t="shared" si="54"/>
        <v>0.20448147103992625</v>
      </c>
      <c r="Q161" s="117">
        <f t="shared" si="54"/>
        <v>0.35548676779014732</v>
      </c>
      <c r="R161" s="117">
        <f t="shared" ref="R161:V161" si="55">R162+R164+R166+R175</f>
        <v>0.28298313077849552</v>
      </c>
      <c r="S161" s="117">
        <f t="shared" si="55"/>
        <v>0.28589609698347418</v>
      </c>
      <c r="T161" s="117">
        <f t="shared" si="55"/>
        <v>0.31874417462895011</v>
      </c>
      <c r="U161" s="117">
        <f t="shared" si="55"/>
        <v>0.607782724296002</v>
      </c>
      <c r="V161" s="117">
        <f t="shared" si="55"/>
        <v>0.46674013402446124</v>
      </c>
      <c r="W161" s="117">
        <f t="shared" ref="W161" si="56">W162+W164+W166+W175</f>
        <v>0.217131070724223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4.9983333441078498E-2</v>
      </c>
      <c r="D166" s="122">
        <v>5.4169679562959129E-2</v>
      </c>
      <c r="E166" s="122">
        <v>5.6843970931614786E-2</v>
      </c>
      <c r="F166" s="122">
        <v>6.1328395648921473E-2</v>
      </c>
      <c r="G166" s="122">
        <v>8.3895188594734132E-2</v>
      </c>
      <c r="H166" s="122">
        <v>9.8931524064958462E-2</v>
      </c>
      <c r="I166" s="122">
        <v>1.7151789963875817E-2</v>
      </c>
      <c r="J166" s="122">
        <v>2.4166769273474952E-2</v>
      </c>
      <c r="K166" s="122">
        <v>4.0942560751280777E-2</v>
      </c>
      <c r="L166" s="122">
        <v>0</v>
      </c>
      <c r="M166" s="122">
        <v>2.4788244330521497E-2</v>
      </c>
      <c r="N166" s="122">
        <v>2.0722053212814336E-2</v>
      </c>
      <c r="O166" s="122">
        <v>1.7378092462242475E-2</v>
      </c>
      <c r="P166" s="122">
        <v>3.3988938335516219E-3</v>
      </c>
      <c r="Q166" s="122">
        <v>0.11344056615164989</v>
      </c>
      <c r="R166" s="122">
        <v>5.2847536495473212E-2</v>
      </c>
      <c r="S166" s="122">
        <v>4.9314317086081833E-2</v>
      </c>
      <c r="T166" s="122">
        <v>5.1954957662850701E-2</v>
      </c>
      <c r="U166" s="122">
        <v>0.10422293915454015</v>
      </c>
      <c r="V166" s="122">
        <v>7.7571057339493515E-2</v>
      </c>
      <c r="W166" s="122">
        <v>3.3753873286063094E-2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4.9040703573045928E-2</v>
      </c>
      <c r="D167" s="98">
        <v>5.4169679562959129E-2</v>
      </c>
      <c r="E167" s="98">
        <v>5.6843970931614786E-2</v>
      </c>
      <c r="F167" s="98">
        <v>6.1328395648921473E-2</v>
      </c>
      <c r="G167" s="98">
        <v>8.3895188594734132E-2</v>
      </c>
      <c r="H167" s="98">
        <v>9.7034822613490126E-2</v>
      </c>
      <c r="I167" s="98">
        <v>1.6634003218021533E-2</v>
      </c>
      <c r="J167" s="98">
        <v>2.3631146442261022E-2</v>
      </c>
      <c r="K167" s="98">
        <v>4.0412825841037253E-2</v>
      </c>
      <c r="L167" s="98">
        <v>0</v>
      </c>
      <c r="M167" s="98">
        <v>2.4788244330521497E-2</v>
      </c>
      <c r="N167" s="98">
        <v>2.0344877674372382E-2</v>
      </c>
      <c r="O167" s="98">
        <v>1.4942751917562338E-2</v>
      </c>
      <c r="P167" s="98">
        <v>0</v>
      </c>
      <c r="Q167" s="98">
        <v>0.11344056615164989</v>
      </c>
      <c r="R167" s="98">
        <v>5.2847536495473212E-2</v>
      </c>
      <c r="S167" s="98">
        <v>4.9314317086081833E-2</v>
      </c>
      <c r="T167" s="98">
        <v>5.1954957662850701E-2</v>
      </c>
      <c r="U167" s="98">
        <v>0.10399799847996469</v>
      </c>
      <c r="V167" s="98">
        <v>7.6755937061583054E-2</v>
      </c>
      <c r="W167" s="98">
        <v>2.8770409346213294E-2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9.4262986803256938E-4</v>
      </c>
      <c r="D168" s="98">
        <v>0</v>
      </c>
      <c r="E168" s="98">
        <v>0</v>
      </c>
      <c r="F168" s="98">
        <v>0</v>
      </c>
      <c r="G168" s="98">
        <v>0</v>
      </c>
      <c r="H168" s="98">
        <v>1.8967014514683315E-3</v>
      </c>
      <c r="I168" s="98">
        <v>5.1778674585428264E-4</v>
      </c>
      <c r="J168" s="98">
        <v>5.3562283121393029E-4</v>
      </c>
      <c r="K168" s="98">
        <v>5.2973491024352543E-4</v>
      </c>
      <c r="L168" s="98">
        <v>0</v>
      </c>
      <c r="M168" s="98">
        <v>0</v>
      </c>
      <c r="N168" s="98">
        <v>3.7717553844195562E-4</v>
      </c>
      <c r="O168" s="98">
        <v>2.4353405446801376E-3</v>
      </c>
      <c r="P168" s="98">
        <v>3.3988938335516219E-3</v>
      </c>
      <c r="Q168" s="98">
        <v>0</v>
      </c>
      <c r="R168" s="98">
        <v>0</v>
      </c>
      <c r="S168" s="98">
        <v>0</v>
      </c>
      <c r="T168" s="98">
        <v>0</v>
      </c>
      <c r="U168" s="98">
        <v>2.2494067457545582E-4</v>
      </c>
      <c r="V168" s="98">
        <v>8.1512027791046289E-4</v>
      </c>
      <c r="W168" s="98">
        <v>4.9834639398498018E-3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9.4262986803256938E-4</v>
      </c>
      <c r="D169" s="101">
        <v>0</v>
      </c>
      <c r="E169" s="101">
        <v>0</v>
      </c>
      <c r="F169" s="101">
        <v>0</v>
      </c>
      <c r="G169" s="101">
        <v>0</v>
      </c>
      <c r="H169" s="101">
        <v>1.8967014514683315E-3</v>
      </c>
      <c r="I169" s="101">
        <v>5.1778674585428264E-4</v>
      </c>
      <c r="J169" s="101">
        <v>5.3562283121393029E-4</v>
      </c>
      <c r="K169" s="101">
        <v>5.2973491024352543E-4</v>
      </c>
      <c r="L169" s="101">
        <v>0</v>
      </c>
      <c r="M169" s="101">
        <v>0</v>
      </c>
      <c r="N169" s="101">
        <v>3.7717553844195562E-4</v>
      </c>
      <c r="O169" s="101">
        <v>2.4353405446801376E-3</v>
      </c>
      <c r="P169" s="101">
        <v>3.3988938335516219E-3</v>
      </c>
      <c r="Q169" s="101">
        <v>0</v>
      </c>
      <c r="R169" s="101">
        <v>0</v>
      </c>
      <c r="S169" s="101">
        <v>0</v>
      </c>
      <c r="T169" s="101">
        <v>0</v>
      </c>
      <c r="U169" s="101">
        <v>2.2494067457545582E-4</v>
      </c>
      <c r="V169" s="101">
        <v>8.1512027791046289E-4</v>
      </c>
      <c r="W169" s="101">
        <v>4.9834639398498018E-3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0.13365600772786401</v>
      </c>
      <c r="D175" s="122">
        <v>0.22591860007402054</v>
      </c>
      <c r="E175" s="122">
        <v>0.23598506895322072</v>
      </c>
      <c r="F175" s="122">
        <v>0.25991099063195638</v>
      </c>
      <c r="G175" s="122">
        <v>0.29019585240168577</v>
      </c>
      <c r="H175" s="122">
        <v>0.20774693679677173</v>
      </c>
      <c r="I175" s="122">
        <v>8.13293917748142E-2</v>
      </c>
      <c r="J175" s="122">
        <v>9.88262985705948E-2</v>
      </c>
      <c r="K175" s="122">
        <v>0.12293429387836641</v>
      </c>
      <c r="L175" s="122">
        <v>0</v>
      </c>
      <c r="M175" s="122">
        <v>8.7098858537807591E-2</v>
      </c>
      <c r="N175" s="122">
        <v>7.1155532589109283E-2</v>
      </c>
      <c r="O175" s="122">
        <v>0.1104788031982864</v>
      </c>
      <c r="P175" s="122">
        <v>0.20108257720637462</v>
      </c>
      <c r="Q175" s="122">
        <v>0.24204620163849741</v>
      </c>
      <c r="R175" s="122">
        <v>0.2301355942830223</v>
      </c>
      <c r="S175" s="122">
        <v>0.23658177989739232</v>
      </c>
      <c r="T175" s="122">
        <v>0.26678921696609942</v>
      </c>
      <c r="U175" s="122">
        <v>0.50355978514146182</v>
      </c>
      <c r="V175" s="122">
        <v>0.38916907668496775</v>
      </c>
      <c r="W175" s="122">
        <v>0.18337719743815989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0.13365600772786401</v>
      </c>
      <c r="D176" s="98">
        <v>0.22591860007402054</v>
      </c>
      <c r="E176" s="98">
        <v>0.23598506895322072</v>
      </c>
      <c r="F176" s="98">
        <v>0.25991099063195638</v>
      </c>
      <c r="G176" s="98">
        <v>0.29019585240168577</v>
      </c>
      <c r="H176" s="98">
        <v>0.20774693679677173</v>
      </c>
      <c r="I176" s="98">
        <v>8.13293917748142E-2</v>
      </c>
      <c r="J176" s="98">
        <v>9.88262985705948E-2</v>
      </c>
      <c r="K176" s="98">
        <v>0.12293429387836641</v>
      </c>
      <c r="L176" s="98">
        <v>0</v>
      </c>
      <c r="M176" s="98">
        <v>8.7098858537807591E-2</v>
      </c>
      <c r="N176" s="98">
        <v>7.1155532589109283E-2</v>
      </c>
      <c r="O176" s="98">
        <v>0.1104788031982864</v>
      </c>
      <c r="P176" s="98">
        <v>0.20108257720637462</v>
      </c>
      <c r="Q176" s="98">
        <v>0.24204620163849741</v>
      </c>
      <c r="R176" s="98">
        <v>0.2301355942830223</v>
      </c>
      <c r="S176" s="98">
        <v>0.23658177989739232</v>
      </c>
      <c r="T176" s="98">
        <v>0.26678921696609942</v>
      </c>
      <c r="U176" s="98">
        <v>0.50355978514146182</v>
      </c>
      <c r="V176" s="98">
        <v>0.38916907668496775</v>
      </c>
      <c r="W176" s="98">
        <v>0.18337719743815989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11339.472217587547</v>
      </c>
      <c r="D24" s="117">
        <f t="shared" si="7"/>
        <v>11858.378622105911</v>
      </c>
      <c r="E24" s="117">
        <f t="shared" si="7"/>
        <v>13531.667071311002</v>
      </c>
      <c r="F24" s="117">
        <f t="shared" si="7"/>
        <v>13070.96642876829</v>
      </c>
      <c r="G24" s="117">
        <f t="shared" si="7"/>
        <v>13196.389013350232</v>
      </c>
      <c r="H24" s="117">
        <f t="shared" si="7"/>
        <v>0</v>
      </c>
      <c r="I24" s="117">
        <f t="shared" si="7"/>
        <v>0</v>
      </c>
      <c r="J24" s="117">
        <f t="shared" si="7"/>
        <v>9876.6959075842551</v>
      </c>
      <c r="K24" s="117">
        <f t="shared" si="7"/>
        <v>10031.211346361521</v>
      </c>
      <c r="L24" s="117">
        <f t="shared" si="7"/>
        <v>9348.0741207757546</v>
      </c>
      <c r="M24" s="117">
        <f t="shared" si="7"/>
        <v>9597.9033586504665</v>
      </c>
      <c r="N24" s="117">
        <f t="shared" si="7"/>
        <v>8871.0366697987774</v>
      </c>
      <c r="O24" s="117">
        <f t="shared" si="7"/>
        <v>7267.8880904100688</v>
      </c>
      <c r="P24" s="117">
        <f t="shared" si="7"/>
        <v>6519.3313285891145</v>
      </c>
      <c r="Q24" s="117">
        <f t="shared" si="7"/>
        <v>7172.4429801704619</v>
      </c>
      <c r="R24" s="117">
        <f t="shared" ref="R24:V24" si="8">R25+R28+R30+R39</f>
        <v>7678.3760917099708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7786.196391370233</v>
      </c>
      <c r="W24" s="117">
        <f t="shared" ref="W24" si="9">W25+W28+W30+W39</f>
        <v>7742.8988984191119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7962.6212111197237</v>
      </c>
      <c r="D25" s="122">
        <f t="shared" si="10"/>
        <v>7898.9226739520154</v>
      </c>
      <c r="E25" s="122">
        <f t="shared" si="10"/>
        <v>8372.0563489979777</v>
      </c>
      <c r="F25" s="122">
        <f t="shared" si="10"/>
        <v>7819.1727834866815</v>
      </c>
      <c r="G25" s="122">
        <f t="shared" si="10"/>
        <v>7478.1208765301344</v>
      </c>
      <c r="H25" s="122">
        <f t="shared" si="10"/>
        <v>0</v>
      </c>
      <c r="I25" s="122">
        <f t="shared" si="10"/>
        <v>0</v>
      </c>
      <c r="J25" s="122">
        <f t="shared" si="10"/>
        <v>4683.4657478175423</v>
      </c>
      <c r="K25" s="122">
        <f t="shared" si="10"/>
        <v>5123.2059956690873</v>
      </c>
      <c r="L25" s="122">
        <f t="shared" si="10"/>
        <v>4319.0387842306855</v>
      </c>
      <c r="M25" s="122">
        <f t="shared" si="10"/>
        <v>4800.0937208523974</v>
      </c>
      <c r="N25" s="122">
        <f t="shared" si="10"/>
        <v>4390.1907715706238</v>
      </c>
      <c r="O25" s="122">
        <f t="shared" si="10"/>
        <v>3444.7499683575347</v>
      </c>
      <c r="P25" s="122">
        <f t="shared" si="10"/>
        <v>2937.9769154040587</v>
      </c>
      <c r="Q25" s="122">
        <f t="shared" si="10"/>
        <v>3436.984717594125</v>
      </c>
      <c r="R25" s="122">
        <f t="shared" ref="R25:V25" si="11">SUM(R26:R27)</f>
        <v>3800.9181469811092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3741.7563755532396</v>
      </c>
      <c r="W25" s="122">
        <f t="shared" ref="W25" si="12">SUM(W26:W27)</f>
        <v>3738.8408561668643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7929.2947345359726</v>
      </c>
      <c r="D26" s="98">
        <v>7862.8617676978001</v>
      </c>
      <c r="E26" s="98">
        <v>8335.5320875191137</v>
      </c>
      <c r="F26" s="98">
        <v>7781.6644874271378</v>
      </c>
      <c r="G26" s="98">
        <v>7442.443645604706</v>
      </c>
      <c r="H26" s="98">
        <v>0</v>
      </c>
      <c r="I26" s="98">
        <v>0</v>
      </c>
      <c r="J26" s="98">
        <v>4666.0822826576123</v>
      </c>
      <c r="K26" s="98">
        <v>5102.898036035007</v>
      </c>
      <c r="L26" s="98">
        <v>4302.3872509693028</v>
      </c>
      <c r="M26" s="98">
        <v>4778.4837268168003</v>
      </c>
      <c r="N26" s="98">
        <v>4374.3459849014016</v>
      </c>
      <c r="O26" s="98">
        <v>3429.6148874997866</v>
      </c>
      <c r="P26" s="98">
        <v>2920.6718579978451</v>
      </c>
      <c r="Q26" s="98">
        <v>3417.978760192912</v>
      </c>
      <c r="R26" s="98">
        <v>3779.644764674938</v>
      </c>
      <c r="S26" s="98">
        <v>0</v>
      </c>
      <c r="T26" s="98">
        <v>0</v>
      </c>
      <c r="U26" s="98">
        <v>0</v>
      </c>
      <c r="V26" s="98">
        <v>3720.367889549439</v>
      </c>
      <c r="W26" s="98">
        <v>3717.4014526502656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33.326476583750924</v>
      </c>
      <c r="D27" s="98">
        <v>36.060906254215098</v>
      </c>
      <c r="E27" s="98">
        <v>36.524261478864531</v>
      </c>
      <c r="F27" s="98">
        <v>37.508296059543817</v>
      </c>
      <c r="G27" s="98">
        <v>35.677230925428574</v>
      </c>
      <c r="H27" s="98">
        <v>0</v>
      </c>
      <c r="I27" s="98">
        <v>0</v>
      </c>
      <c r="J27" s="98">
        <v>17.383465159930225</v>
      </c>
      <c r="K27" s="98">
        <v>20.307959634080166</v>
      </c>
      <c r="L27" s="98">
        <v>16.651533261382209</v>
      </c>
      <c r="M27" s="98">
        <v>21.609994035597204</v>
      </c>
      <c r="N27" s="98">
        <v>15.844786669221952</v>
      </c>
      <c r="O27" s="98">
        <v>15.135080857748216</v>
      </c>
      <c r="P27" s="98">
        <v>17.305057406213439</v>
      </c>
      <c r="Q27" s="98">
        <v>19.005957401213077</v>
      </c>
      <c r="R27" s="98">
        <v>21.273382306171229</v>
      </c>
      <c r="S27" s="98">
        <v>0</v>
      </c>
      <c r="T27" s="98">
        <v>0</v>
      </c>
      <c r="U27" s="98">
        <v>0</v>
      </c>
      <c r="V27" s="98">
        <v>21.388486003800772</v>
      </c>
      <c r="W27" s="98">
        <v>21.439403516598855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338.94225541621381</v>
      </c>
      <c r="E28" s="122">
        <f t="shared" si="13"/>
        <v>1254.4066614661767</v>
      </c>
      <c r="F28" s="122">
        <f t="shared" si="13"/>
        <v>1227.3990979515472</v>
      </c>
      <c r="G28" s="122">
        <f t="shared" si="13"/>
        <v>1379.6773060262435</v>
      </c>
      <c r="H28" s="122">
        <f t="shared" si="13"/>
        <v>0</v>
      </c>
      <c r="I28" s="122">
        <f t="shared" si="13"/>
        <v>0</v>
      </c>
      <c r="J28" s="122">
        <f t="shared" si="13"/>
        <v>1028.7790686900757</v>
      </c>
      <c r="K28" s="122">
        <f t="shared" si="13"/>
        <v>770.58421893085983</v>
      </c>
      <c r="L28" s="122">
        <f t="shared" si="13"/>
        <v>1005.4692102662851</v>
      </c>
      <c r="M28" s="122">
        <f t="shared" si="13"/>
        <v>722.92139379136893</v>
      </c>
      <c r="N28" s="122">
        <f t="shared" si="13"/>
        <v>802.35807073385718</v>
      </c>
      <c r="O28" s="122">
        <f t="shared" si="13"/>
        <v>489.72794583209748</v>
      </c>
      <c r="P28" s="122">
        <f t="shared" si="13"/>
        <v>301.42668442608255</v>
      </c>
      <c r="Q28" s="122">
        <f t="shared" si="13"/>
        <v>327.84085793912692</v>
      </c>
      <c r="R28" s="122">
        <f t="shared" si="13"/>
        <v>436.43146897641424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452.6956004662718</v>
      </c>
      <c r="W28" s="122">
        <f t="shared" si="13"/>
        <v>434.71747418745912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338.94225541621381</v>
      </c>
      <c r="E29" s="98">
        <f>IF(RES_hhdet_in_fec!E29=0,0,RES_hhdet_in_fec!E29*1000*11630/RES_hhdet_in_new!E26)</f>
        <v>1254.4066614661767</v>
      </c>
      <c r="F29" s="98">
        <f>IF(RES_hhdet_in_fec!F29=0,0,RES_hhdet_in_fec!F29*1000*11630/RES_hhdet_in_new!F26)</f>
        <v>1227.3990979515472</v>
      </c>
      <c r="G29" s="98">
        <f>IF(RES_hhdet_in_fec!G29=0,0,RES_hhdet_in_fec!G29*1000*11630/RES_hhdet_in_new!G26)</f>
        <v>1379.6773060262435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1028.7790686900757</v>
      </c>
      <c r="K29" s="98">
        <f>IF(RES_hhdet_in_fec!K29=0,0,RES_hhdet_in_fec!K29*1000*11630/RES_hhdet_in_new!K26)</f>
        <v>770.58421893085983</v>
      </c>
      <c r="L29" s="98">
        <f>IF(RES_hhdet_in_fec!L29=0,0,RES_hhdet_in_fec!L29*1000*11630/RES_hhdet_in_new!L26)</f>
        <v>1005.4692102662851</v>
      </c>
      <c r="M29" s="98">
        <f>IF(RES_hhdet_in_fec!M29=0,0,RES_hhdet_in_fec!M29*1000*11630/RES_hhdet_in_new!M26)</f>
        <v>722.92139379136893</v>
      </c>
      <c r="N29" s="98">
        <f>IF(RES_hhdet_in_fec!N29=0,0,RES_hhdet_in_fec!N29*1000*11630/RES_hhdet_in_new!N26)</f>
        <v>802.35807073385718</v>
      </c>
      <c r="O29" s="98">
        <f>IF(RES_hhdet_in_fec!O29=0,0,RES_hhdet_in_fec!O29*1000*11630/RES_hhdet_in_new!O26)</f>
        <v>489.72794583209748</v>
      </c>
      <c r="P29" s="98">
        <f>IF(RES_hhdet_in_fec!P29=0,0,RES_hhdet_in_fec!P29*1000*11630/RES_hhdet_in_new!P26)</f>
        <v>301.42668442608255</v>
      </c>
      <c r="Q29" s="98">
        <f>IF(RES_hhdet_in_fec!Q29=0,0,RES_hhdet_in_fec!Q29*1000*11630/RES_hhdet_in_new!Q26)</f>
        <v>327.84085793912692</v>
      </c>
      <c r="R29" s="98">
        <f>IF(RES_hhdet_in_fec!R29=0,0,RES_hhdet_in_fec!R29*1000*11630/RES_hhdet_in_new!R26)</f>
        <v>436.43146897641424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452.6956004662718</v>
      </c>
      <c r="W29" s="98">
        <f>IF(RES_hhdet_in_fec!W29=0,0,RES_hhdet_in_fec!W29*1000*11630/RES_hhdet_in_new!W26)</f>
        <v>434.71747418745912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2243.6985162164524</v>
      </c>
      <c r="D30" s="122">
        <v>2465.7218451851904</v>
      </c>
      <c r="E30" s="122">
        <v>2728.9429732314134</v>
      </c>
      <c r="F30" s="122">
        <v>2823.4592009153471</v>
      </c>
      <c r="G30" s="122">
        <v>3173.816318418737</v>
      </c>
      <c r="H30" s="122">
        <v>0</v>
      </c>
      <c r="I30" s="122">
        <v>0</v>
      </c>
      <c r="J30" s="122">
        <v>3199.3592178383901</v>
      </c>
      <c r="K30" s="122">
        <v>3198.1996309395645</v>
      </c>
      <c r="L30" s="122">
        <v>3103.3115744779725</v>
      </c>
      <c r="M30" s="122">
        <v>3099.9219834919527</v>
      </c>
      <c r="N30" s="122">
        <v>2798.3872197638689</v>
      </c>
      <c r="O30" s="122">
        <v>2475.0417594149662</v>
      </c>
      <c r="P30" s="122">
        <v>2354.6813173504165</v>
      </c>
      <c r="Q30" s="122">
        <v>2491.2545099646009</v>
      </c>
      <c r="R30" s="122">
        <v>2490.4451193641148</v>
      </c>
      <c r="S30" s="122">
        <v>0</v>
      </c>
      <c r="T30" s="122">
        <v>0</v>
      </c>
      <c r="U30" s="122">
        <v>0</v>
      </c>
      <c r="V30" s="122">
        <v>2591.3952462979787</v>
      </c>
      <c r="W30" s="122">
        <v>2619.9157308223103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4405.840311517004</v>
      </c>
      <c r="D31" s="98">
        <v>4675.7817382719895</v>
      </c>
      <c r="E31" s="98">
        <v>4906.6194106611183</v>
      </c>
      <c r="F31" s="98">
        <v>4999.6083400932503</v>
      </c>
      <c r="G31" s="98">
        <v>5431.2060814050546</v>
      </c>
      <c r="H31" s="98">
        <v>0</v>
      </c>
      <c r="I31" s="98">
        <v>0</v>
      </c>
      <c r="J31" s="98">
        <v>5779.369030703032</v>
      </c>
      <c r="K31" s="98">
        <v>5738.8604651314763</v>
      </c>
      <c r="L31" s="98">
        <v>5527.5425207451044</v>
      </c>
      <c r="M31" s="98">
        <v>5196.3047506941812</v>
      </c>
      <c r="N31" s="98">
        <v>4713.7833927332404</v>
      </c>
      <c r="O31" s="98">
        <v>4698.6239772980443</v>
      </c>
      <c r="P31" s="98">
        <v>0</v>
      </c>
      <c r="Q31" s="98">
        <v>4268.2580052634257</v>
      </c>
      <c r="R31" s="98">
        <v>0</v>
      </c>
      <c r="S31" s="98">
        <v>0</v>
      </c>
      <c r="T31" s="98">
        <v>0</v>
      </c>
      <c r="U31" s="98">
        <v>0</v>
      </c>
      <c r="V31" s="98">
        <v>3483.4403954151503</v>
      </c>
      <c r="W31" s="98">
        <v>4367.3317525264411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2231.7105981522054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3246.9240669944775</v>
      </c>
      <c r="K32" s="98">
        <v>3244.0245727955876</v>
      </c>
      <c r="L32" s="98">
        <v>3067.2300663885635</v>
      </c>
      <c r="M32" s="98">
        <v>2924.1257915423494</v>
      </c>
      <c r="N32" s="98">
        <v>2593.1676509015911</v>
      </c>
      <c r="O32" s="98">
        <v>2643.9082710734924</v>
      </c>
      <c r="P32" s="98">
        <v>3124.7863007744108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2373.2497783539866</v>
      </c>
      <c r="W32" s="98">
        <v>3216.1509931920755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592.80423366322623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1178.9549903458578</v>
      </c>
      <c r="K33" s="101">
        <v>1165.9951361232729</v>
      </c>
      <c r="L33" s="101">
        <v>975.94696153207985</v>
      </c>
      <c r="M33" s="101">
        <v>906.68004039333061</v>
      </c>
      <c r="N33" s="101">
        <v>553.46530850788781</v>
      </c>
      <c r="O33" s="101">
        <v>369.68330763067456</v>
      </c>
      <c r="P33" s="101">
        <v>498.75180981857443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188.85836968852527</v>
      </c>
      <c r="W33" s="101">
        <v>756.48698773002195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1638.9063644889793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2067.9690766486192</v>
      </c>
      <c r="K34" s="104">
        <v>2078.0294366723151</v>
      </c>
      <c r="L34" s="104">
        <v>2091.2831048564835</v>
      </c>
      <c r="M34" s="104">
        <v>2017.4457511490189</v>
      </c>
      <c r="N34" s="104">
        <v>2039.702342393703</v>
      </c>
      <c r="O34" s="104">
        <v>2274.2249634428176</v>
      </c>
      <c r="P34" s="104">
        <v>2626.0344909558362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2184.3914086654613</v>
      </c>
      <c r="W34" s="104">
        <v>2459.6640054620539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3818.3170411693854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5158.6941374731632</v>
      </c>
      <c r="L35" s="101">
        <v>0</v>
      </c>
      <c r="M35" s="101">
        <v>0</v>
      </c>
      <c r="N35" s="101">
        <v>0</v>
      </c>
      <c r="O35" s="101">
        <v>4171.1276629680679</v>
      </c>
      <c r="P35" s="101">
        <v>4061.1845595797381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3796.1951811022595</v>
      </c>
      <c r="W35" s="101">
        <v>3762.494678216769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2094.9944025517325</v>
      </c>
      <c r="D36" s="104">
        <v>2376.9107612880325</v>
      </c>
      <c r="E36" s="104">
        <v>2638.0593941976776</v>
      </c>
      <c r="F36" s="104">
        <v>2737.7612923371021</v>
      </c>
      <c r="G36" s="104">
        <v>3072.3998921962684</v>
      </c>
      <c r="H36" s="104">
        <v>0</v>
      </c>
      <c r="I36" s="104">
        <v>0</v>
      </c>
      <c r="J36" s="104">
        <v>3119.1993360805091</v>
      </c>
      <c r="K36" s="104">
        <v>3105.6263773686023</v>
      </c>
      <c r="L36" s="104">
        <v>3014.5739741461107</v>
      </c>
      <c r="M36" s="104">
        <v>3019.7924256675515</v>
      </c>
      <c r="N36" s="104">
        <v>2715.8199132752407</v>
      </c>
      <c r="O36" s="104">
        <v>2266.9318118937022</v>
      </c>
      <c r="P36" s="104">
        <v>2203.6217495831884</v>
      </c>
      <c r="Q36" s="104">
        <v>2367.2775219204968</v>
      </c>
      <c r="R36" s="104">
        <v>2490.4451193641148</v>
      </c>
      <c r="S36" s="104">
        <v>0</v>
      </c>
      <c r="T36" s="104">
        <v>0</v>
      </c>
      <c r="U36" s="104">
        <v>0</v>
      </c>
      <c r="V36" s="104">
        <v>2559.7556606964845</v>
      </c>
      <c r="W36" s="104">
        <v>2554.6676220280588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490.55501168599812</v>
      </c>
      <c r="D37" s="98">
        <v>781.68456037258545</v>
      </c>
      <c r="E37" s="98">
        <v>1047.4433133347652</v>
      </c>
      <c r="F37" s="98">
        <v>1046.5354174394886</v>
      </c>
      <c r="G37" s="98">
        <v>1362.2224784218913</v>
      </c>
      <c r="H37" s="98">
        <v>0</v>
      </c>
      <c r="I37" s="98">
        <v>0</v>
      </c>
      <c r="J37" s="98">
        <v>1057.0458552163182</v>
      </c>
      <c r="K37" s="98">
        <v>1049.5273659976258</v>
      </c>
      <c r="L37" s="98">
        <v>919.84382949724477</v>
      </c>
      <c r="M37" s="98">
        <v>926.41420169888966</v>
      </c>
      <c r="N37" s="98">
        <v>621.18609972604315</v>
      </c>
      <c r="O37" s="98">
        <v>138.02294550365707</v>
      </c>
      <c r="P37" s="98">
        <v>51.496900963900131</v>
      </c>
      <c r="Q37" s="98">
        <v>167.96457621553705</v>
      </c>
      <c r="R37" s="98">
        <v>253.21393391389552</v>
      </c>
      <c r="S37" s="98">
        <v>0</v>
      </c>
      <c r="T37" s="98">
        <v>0</v>
      </c>
      <c r="U37" s="98">
        <v>0</v>
      </c>
      <c r="V37" s="98">
        <v>325.2733680326005</v>
      </c>
      <c r="W37" s="98">
        <v>337.19740912203986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1604.4393908657346</v>
      </c>
      <c r="D38" s="98">
        <v>1595.2262009154467</v>
      </c>
      <c r="E38" s="98">
        <v>1590.6160808629118</v>
      </c>
      <c r="F38" s="98">
        <v>1691.2258748976135</v>
      </c>
      <c r="G38" s="98">
        <v>1710.1774137743773</v>
      </c>
      <c r="H38" s="98">
        <v>0</v>
      </c>
      <c r="I38" s="98">
        <v>0</v>
      </c>
      <c r="J38" s="98">
        <v>2062.1534808641909</v>
      </c>
      <c r="K38" s="98">
        <v>2056.0990113709763</v>
      </c>
      <c r="L38" s="98">
        <v>2094.7301446488659</v>
      </c>
      <c r="M38" s="98">
        <v>2093.378223968662</v>
      </c>
      <c r="N38" s="98">
        <v>2094.6338135491974</v>
      </c>
      <c r="O38" s="98">
        <v>2128.9088663900452</v>
      </c>
      <c r="P38" s="98">
        <v>2152.1248486192885</v>
      </c>
      <c r="Q38" s="98">
        <v>2199.3129457049599</v>
      </c>
      <c r="R38" s="98">
        <v>2237.2311854502195</v>
      </c>
      <c r="S38" s="98">
        <v>0</v>
      </c>
      <c r="T38" s="98">
        <v>0</v>
      </c>
      <c r="U38" s="98">
        <v>0</v>
      </c>
      <c r="V38" s="98">
        <v>2234.482292663884</v>
      </c>
      <c r="W38" s="98">
        <v>2217.4702129060192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1133.1524902513697</v>
      </c>
      <c r="D39" s="122">
        <v>1154.7918475524907</v>
      </c>
      <c r="E39" s="122">
        <v>1176.2610876154342</v>
      </c>
      <c r="F39" s="122">
        <v>1200.9353464147143</v>
      </c>
      <c r="G39" s="122">
        <v>1164.7745123751154</v>
      </c>
      <c r="H39" s="122">
        <v>0</v>
      </c>
      <c r="I39" s="122">
        <v>0</v>
      </c>
      <c r="J39" s="122">
        <v>965.09187323824654</v>
      </c>
      <c r="K39" s="122">
        <v>939.22150082200915</v>
      </c>
      <c r="L39" s="122">
        <v>920.25455180081269</v>
      </c>
      <c r="M39" s="122">
        <v>974.96626051474698</v>
      </c>
      <c r="N39" s="122">
        <v>880.10060773042767</v>
      </c>
      <c r="O39" s="122">
        <v>858.36841680547025</v>
      </c>
      <c r="P39" s="122">
        <v>925.24641140855738</v>
      </c>
      <c r="Q39" s="122">
        <v>916.36289467260849</v>
      </c>
      <c r="R39" s="122">
        <v>950.5813563883321</v>
      </c>
      <c r="S39" s="122">
        <v>0</v>
      </c>
      <c r="T39" s="122">
        <v>0</v>
      </c>
      <c r="U39" s="122">
        <v>0</v>
      </c>
      <c r="V39" s="122">
        <v>1000.3491690527422</v>
      </c>
      <c r="W39" s="122">
        <v>949.42483724247813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1251.8686587751813</v>
      </c>
      <c r="D40" s="98">
        <v>1255.7261739268258</v>
      </c>
      <c r="E40" s="98">
        <v>1306.7290223676362</v>
      </c>
      <c r="F40" s="98">
        <v>1335.0943640748355</v>
      </c>
      <c r="G40" s="98">
        <v>1282.6258918473936</v>
      </c>
      <c r="H40" s="98">
        <v>0</v>
      </c>
      <c r="I40" s="98">
        <v>0</v>
      </c>
      <c r="J40" s="98">
        <v>1055.950240908367</v>
      </c>
      <c r="K40" s="98">
        <v>1040.7294577048913</v>
      </c>
      <c r="L40" s="98">
        <v>1015.0481985338646</v>
      </c>
      <c r="M40" s="98">
        <v>1041.9161859889932</v>
      </c>
      <c r="N40" s="98">
        <v>991.26490597589839</v>
      </c>
      <c r="O40" s="98">
        <v>996.6146775859437</v>
      </c>
      <c r="P40" s="98">
        <v>1012.8173914170447</v>
      </c>
      <c r="Q40" s="98">
        <v>1057.0751894620173</v>
      </c>
      <c r="R40" s="98">
        <v>1061.9487547220674</v>
      </c>
      <c r="S40" s="98">
        <v>0</v>
      </c>
      <c r="T40" s="98">
        <v>0</v>
      </c>
      <c r="U40" s="98">
        <v>0</v>
      </c>
      <c r="V40" s="98">
        <v>1113.1862777646991</v>
      </c>
      <c r="W40" s="98">
        <v>1190.649070387147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983.44461430278739</v>
      </c>
      <c r="D41" s="33">
        <v>1006.7945511233428</v>
      </c>
      <c r="E41" s="33">
        <v>957.31958460939495</v>
      </c>
      <c r="F41" s="33">
        <v>1000.5513359605842</v>
      </c>
      <c r="G41" s="33">
        <v>964.02566958666489</v>
      </c>
      <c r="H41" s="33">
        <v>0</v>
      </c>
      <c r="I41" s="33">
        <v>0</v>
      </c>
      <c r="J41" s="33">
        <v>777.81238069371238</v>
      </c>
      <c r="K41" s="33">
        <v>805.3134027200523</v>
      </c>
      <c r="L41" s="33">
        <v>767.38912148354893</v>
      </c>
      <c r="M41" s="33">
        <v>855.51500459381566</v>
      </c>
      <c r="N41" s="33">
        <v>642.22104893980463</v>
      </c>
      <c r="O41" s="33">
        <v>697.77096416228574</v>
      </c>
      <c r="P41" s="33">
        <v>852.27059473481813</v>
      </c>
      <c r="Q41" s="33">
        <v>748.84825801855038</v>
      </c>
      <c r="R41" s="33">
        <v>727.84655972086159</v>
      </c>
      <c r="S41" s="33">
        <v>0</v>
      </c>
      <c r="T41" s="33">
        <v>0</v>
      </c>
      <c r="U41" s="33">
        <v>0</v>
      </c>
      <c r="V41" s="33">
        <v>894.01708212905805</v>
      </c>
      <c r="W41" s="33">
        <v>795.84540880703889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11623.690985564848</v>
      </c>
      <c r="D43" s="117">
        <f t="shared" si="14"/>
        <v>12338.402278942198</v>
      </c>
      <c r="E43" s="117">
        <f t="shared" si="14"/>
        <v>13496.851499707464</v>
      </c>
      <c r="F43" s="117">
        <f t="shared" si="14"/>
        <v>12337.918045070241</v>
      </c>
      <c r="G43" s="117">
        <f t="shared" si="14"/>
        <v>11447.859065708371</v>
      </c>
      <c r="H43" s="117">
        <f t="shared" si="14"/>
        <v>12325.880457616304</v>
      </c>
      <c r="I43" s="117">
        <f t="shared" si="14"/>
        <v>12074.11190753733</v>
      </c>
      <c r="J43" s="117">
        <f t="shared" si="14"/>
        <v>10012.71999030332</v>
      </c>
      <c r="K43" s="117">
        <f t="shared" si="14"/>
        <v>10135.131674524509</v>
      </c>
      <c r="L43" s="117">
        <f t="shared" si="14"/>
        <v>9189.3953225328241</v>
      </c>
      <c r="M43" s="117">
        <f t="shared" si="14"/>
        <v>9492.4270480729883</v>
      </c>
      <c r="N43" s="117">
        <f t="shared" si="14"/>
        <v>8873.8794299327546</v>
      </c>
      <c r="O43" s="117">
        <f t="shared" si="14"/>
        <v>7199.4622766265566</v>
      </c>
      <c r="P43" s="117">
        <f t="shared" si="14"/>
        <v>6387.5338235778509</v>
      </c>
      <c r="Q43" s="117">
        <f t="shared" si="14"/>
        <v>6959.7163407210355</v>
      </c>
      <c r="R43" s="117">
        <f t="shared" ref="R43:V43" si="15">R44+R47+R49+R58</f>
        <v>7258.9989747378968</v>
      </c>
      <c r="S43" s="117">
        <f t="shared" si="15"/>
        <v>7608.4948265961166</v>
      </c>
      <c r="T43" s="117">
        <f t="shared" si="15"/>
        <v>0</v>
      </c>
      <c r="U43" s="117">
        <f t="shared" si="15"/>
        <v>7569.6185680543795</v>
      </c>
      <c r="V43" s="117">
        <f t="shared" si="15"/>
        <v>7739.2256292691191</v>
      </c>
      <c r="W43" s="117">
        <f t="shared" ref="W43" si="16">W44+W47+W49+W58</f>
        <v>7153.4046133517841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8375.7135339780943</v>
      </c>
      <c r="D44" s="122">
        <f t="shared" si="17"/>
        <v>8457.2663819165973</v>
      </c>
      <c r="E44" s="122">
        <f t="shared" si="17"/>
        <v>8418.7607773194559</v>
      </c>
      <c r="F44" s="122">
        <f t="shared" si="17"/>
        <v>7160.3527059736698</v>
      </c>
      <c r="G44" s="122">
        <f t="shared" si="17"/>
        <v>5818.2255907646258</v>
      </c>
      <c r="H44" s="122">
        <f t="shared" si="17"/>
        <v>6631.9114335555123</v>
      </c>
      <c r="I44" s="122">
        <f t="shared" si="17"/>
        <v>5953.4014177150266</v>
      </c>
      <c r="J44" s="122">
        <f t="shared" si="17"/>
        <v>4847.7756396876921</v>
      </c>
      <c r="K44" s="122">
        <f t="shared" si="17"/>
        <v>5280.553621663571</v>
      </c>
      <c r="L44" s="122">
        <f t="shared" si="17"/>
        <v>4211.5093518817985</v>
      </c>
      <c r="M44" s="122">
        <f t="shared" si="17"/>
        <v>4727.8776989574535</v>
      </c>
      <c r="N44" s="122">
        <f t="shared" si="17"/>
        <v>4418.8657376258352</v>
      </c>
      <c r="O44" s="122">
        <f t="shared" si="17"/>
        <v>3382.006258461548</v>
      </c>
      <c r="P44" s="122">
        <f t="shared" si="17"/>
        <v>2818.3576171940831</v>
      </c>
      <c r="Q44" s="122">
        <f t="shared" si="17"/>
        <v>3309.9230596356679</v>
      </c>
      <c r="R44" s="122">
        <f t="shared" ref="R44:V44" si="18">SUM(R45:R46)</f>
        <v>3348.3571198533614</v>
      </c>
      <c r="S44" s="122">
        <f t="shared" si="18"/>
        <v>3472.519392359171</v>
      </c>
      <c r="T44" s="122">
        <f t="shared" si="18"/>
        <v>0</v>
      </c>
      <c r="U44" s="122">
        <f t="shared" si="18"/>
        <v>3510.2831357345649</v>
      </c>
      <c r="V44" s="122">
        <f t="shared" si="18"/>
        <v>3622.5864901405139</v>
      </c>
      <c r="W44" s="122">
        <f t="shared" ref="W44" si="19">SUM(W45:W46)</f>
        <v>3126.4084937444395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8342.205028114553</v>
      </c>
      <c r="D45" s="98">
        <v>8420.1434888103049</v>
      </c>
      <c r="E45" s="98">
        <v>8383.239471131059</v>
      </c>
      <c r="F45" s="98">
        <v>7126.9438164625808</v>
      </c>
      <c r="G45" s="98">
        <v>5791.0728569140465</v>
      </c>
      <c r="H45" s="98">
        <v>6603.5891222499104</v>
      </c>
      <c r="I45" s="98">
        <v>5930.2932512094276</v>
      </c>
      <c r="J45" s="98">
        <v>4829.8718144658296</v>
      </c>
      <c r="K45" s="98">
        <v>5259.5993740204676</v>
      </c>
      <c r="L45" s="98">
        <v>4195.1518866260512</v>
      </c>
      <c r="M45" s="98">
        <v>4706.2252639077833</v>
      </c>
      <c r="N45" s="98">
        <v>4402.4222206419381</v>
      </c>
      <c r="O45" s="98">
        <v>3366.4283516761329</v>
      </c>
      <c r="P45" s="98">
        <v>2800.6552616144149</v>
      </c>
      <c r="Q45" s="98">
        <v>3290.1527132586475</v>
      </c>
      <c r="R45" s="98">
        <v>3327.995072431328</v>
      </c>
      <c r="S45" s="98">
        <v>3448.7058352246977</v>
      </c>
      <c r="T45" s="98">
        <v>0</v>
      </c>
      <c r="U45" s="98">
        <v>3488.3690165517351</v>
      </c>
      <c r="V45" s="98">
        <v>3599.8344983586485</v>
      </c>
      <c r="W45" s="98">
        <v>3106.6892870237402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33.50850586354062</v>
      </c>
      <c r="D46" s="98">
        <v>37.122893106292018</v>
      </c>
      <c r="E46" s="98">
        <v>35.52130618839729</v>
      </c>
      <c r="F46" s="98">
        <v>33.408889511089235</v>
      </c>
      <c r="G46" s="98">
        <v>27.152733850579459</v>
      </c>
      <c r="H46" s="98">
        <v>28.322311305601737</v>
      </c>
      <c r="I46" s="98">
        <v>23.108166505599034</v>
      </c>
      <c r="J46" s="98">
        <v>17.903825221862139</v>
      </c>
      <c r="K46" s="98">
        <v>20.954247643103031</v>
      </c>
      <c r="L46" s="98">
        <v>16.357465255747062</v>
      </c>
      <c r="M46" s="98">
        <v>21.652435049670469</v>
      </c>
      <c r="N46" s="98">
        <v>16.443516983897005</v>
      </c>
      <c r="O46" s="98">
        <v>15.577906785415061</v>
      </c>
      <c r="P46" s="98">
        <v>17.702355579668161</v>
      </c>
      <c r="Q46" s="98">
        <v>19.770346377020175</v>
      </c>
      <c r="R46" s="98">
        <v>20.362047422033477</v>
      </c>
      <c r="S46" s="98">
        <v>23.813557134473449</v>
      </c>
      <c r="T46" s="98">
        <v>0</v>
      </c>
      <c r="U46" s="98">
        <v>21.91411918282996</v>
      </c>
      <c r="V46" s="98">
        <v>22.751991781865456</v>
      </c>
      <c r="W46" s="98">
        <v>19.719206720699066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339.36651421761724</v>
      </c>
      <c r="E47" s="122">
        <f t="shared" si="20"/>
        <v>1254.1389019379842</v>
      </c>
      <c r="F47" s="122">
        <f t="shared" si="20"/>
        <v>1227.5888737087832</v>
      </c>
      <c r="G47" s="122">
        <f t="shared" si="20"/>
        <v>1380.0336090146386</v>
      </c>
      <c r="H47" s="122">
        <f t="shared" si="20"/>
        <v>1576.1327411823554</v>
      </c>
      <c r="I47" s="122">
        <f t="shared" si="20"/>
        <v>1775.6559968291881</v>
      </c>
      <c r="J47" s="122">
        <f t="shared" si="20"/>
        <v>1028.4476598990552</v>
      </c>
      <c r="K47" s="122">
        <f t="shared" si="20"/>
        <v>770.30026441200823</v>
      </c>
      <c r="L47" s="122">
        <f t="shared" si="20"/>
        <v>1005.637671009149</v>
      </c>
      <c r="M47" s="122">
        <f t="shared" si="20"/>
        <v>723.0132975850679</v>
      </c>
      <c r="N47" s="122">
        <f t="shared" si="20"/>
        <v>802.48000815791045</v>
      </c>
      <c r="O47" s="122">
        <f t="shared" si="20"/>
        <v>489.88208649837418</v>
      </c>
      <c r="P47" s="122">
        <f t="shared" si="20"/>
        <v>301.3510757259757</v>
      </c>
      <c r="Q47" s="122">
        <f t="shared" si="20"/>
        <v>325.42928190966234</v>
      </c>
      <c r="R47" s="122">
        <f t="shared" si="20"/>
        <v>476.03911941434245</v>
      </c>
      <c r="S47" s="122">
        <f t="shared" si="20"/>
        <v>466.86160324985127</v>
      </c>
      <c r="T47" s="122">
        <f t="shared" si="20"/>
        <v>0</v>
      </c>
      <c r="U47" s="122">
        <f t="shared" si="20"/>
        <v>295.88499567378813</v>
      </c>
      <c r="V47" s="122">
        <f t="shared" si="20"/>
        <v>451.83489025148901</v>
      </c>
      <c r="W47" s="122">
        <f t="shared" si="20"/>
        <v>434.76913675176689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339.36651421761724</v>
      </c>
      <c r="E48" s="98">
        <f>IF(RES_hhdet_in_fec!E48=0,0,RES_hhdet_in_fec!E48*1000*11630/RES_hhdet_in_new!E45)</f>
        <v>1254.1389019379842</v>
      </c>
      <c r="F48" s="98">
        <f>IF(RES_hhdet_in_fec!F48=0,0,RES_hhdet_in_fec!F48*1000*11630/RES_hhdet_in_new!F45)</f>
        <v>1227.5888737087832</v>
      </c>
      <c r="G48" s="98">
        <f>IF(RES_hhdet_in_fec!G48=0,0,RES_hhdet_in_fec!G48*1000*11630/RES_hhdet_in_new!G45)</f>
        <v>1380.0336090146386</v>
      </c>
      <c r="H48" s="98">
        <f>IF(RES_hhdet_in_fec!H48=0,0,RES_hhdet_in_fec!H48*1000*11630/RES_hhdet_in_new!H45)</f>
        <v>1576.1327411823554</v>
      </c>
      <c r="I48" s="98">
        <f>IF(RES_hhdet_in_fec!I48=0,0,RES_hhdet_in_fec!I48*1000*11630/RES_hhdet_in_new!I45)</f>
        <v>1775.6559968291881</v>
      </c>
      <c r="J48" s="98">
        <f>IF(RES_hhdet_in_fec!J48=0,0,RES_hhdet_in_fec!J48*1000*11630/RES_hhdet_in_new!J45)</f>
        <v>1028.4476598990552</v>
      </c>
      <c r="K48" s="98">
        <f>IF(RES_hhdet_in_fec!K48=0,0,RES_hhdet_in_fec!K48*1000*11630/RES_hhdet_in_new!K45)</f>
        <v>770.30026441200823</v>
      </c>
      <c r="L48" s="98">
        <f>IF(RES_hhdet_in_fec!L48=0,0,RES_hhdet_in_fec!L48*1000*11630/RES_hhdet_in_new!L45)</f>
        <v>1005.637671009149</v>
      </c>
      <c r="M48" s="98">
        <f>IF(RES_hhdet_in_fec!M48=0,0,RES_hhdet_in_fec!M48*1000*11630/RES_hhdet_in_new!M45)</f>
        <v>723.0132975850679</v>
      </c>
      <c r="N48" s="98">
        <f>IF(RES_hhdet_in_fec!N48=0,0,RES_hhdet_in_fec!N48*1000*11630/RES_hhdet_in_new!N45)</f>
        <v>802.48000815791045</v>
      </c>
      <c r="O48" s="98">
        <f>IF(RES_hhdet_in_fec!O48=0,0,RES_hhdet_in_fec!O48*1000*11630/RES_hhdet_in_new!O45)</f>
        <v>489.88208649837418</v>
      </c>
      <c r="P48" s="98">
        <f>IF(RES_hhdet_in_fec!P48=0,0,RES_hhdet_in_fec!P48*1000*11630/RES_hhdet_in_new!P45)</f>
        <v>301.3510757259757</v>
      </c>
      <c r="Q48" s="98">
        <f>IF(RES_hhdet_in_fec!Q48=0,0,RES_hhdet_in_fec!Q48*1000*11630/RES_hhdet_in_new!Q45)</f>
        <v>325.42928190966234</v>
      </c>
      <c r="R48" s="98">
        <f>IF(RES_hhdet_in_fec!R48=0,0,RES_hhdet_in_fec!R48*1000*11630/RES_hhdet_in_new!R45)</f>
        <v>476.03911941434245</v>
      </c>
      <c r="S48" s="98">
        <f>IF(RES_hhdet_in_fec!S48=0,0,RES_hhdet_in_fec!S48*1000*11630/RES_hhdet_in_new!S45)</f>
        <v>466.86160324985127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295.88499567378813</v>
      </c>
      <c r="V48" s="98">
        <f>IF(RES_hhdet_in_fec!V48=0,0,RES_hhdet_in_fec!V48*1000*11630/RES_hhdet_in_new!V45)</f>
        <v>451.83489025148901</v>
      </c>
      <c r="W48" s="98">
        <f>IF(RES_hhdet_in_fec!W48=0,0,RES_hhdet_in_fec!W48*1000*11630/RES_hhdet_in_new!W45)</f>
        <v>434.76913675176689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2114.830366314221</v>
      </c>
      <c r="D49" s="122">
        <v>2387.0013164005018</v>
      </c>
      <c r="E49" s="122">
        <v>2647.6606800334503</v>
      </c>
      <c r="F49" s="122">
        <v>2749.0104715194138</v>
      </c>
      <c r="G49" s="122">
        <v>3084.7437280709778</v>
      </c>
      <c r="H49" s="122">
        <v>3040.1482584103383</v>
      </c>
      <c r="I49" s="122">
        <v>3284.8359611275655</v>
      </c>
      <c r="J49" s="122">
        <v>3171.3686876885176</v>
      </c>
      <c r="K49" s="122">
        <v>3145.010877259991</v>
      </c>
      <c r="L49" s="122">
        <v>3051.9775977579825</v>
      </c>
      <c r="M49" s="122">
        <v>3066.5842512538447</v>
      </c>
      <c r="N49" s="122">
        <v>2772.3995187415126</v>
      </c>
      <c r="O49" s="122">
        <v>2469.1787020560273</v>
      </c>
      <c r="P49" s="122">
        <v>2342.6204197159054</v>
      </c>
      <c r="Q49" s="122">
        <v>2408.6058504837974</v>
      </c>
      <c r="R49" s="122">
        <v>2521.5888062595081</v>
      </c>
      <c r="S49" s="122">
        <v>2721.7681904751444</v>
      </c>
      <c r="T49" s="122">
        <v>0</v>
      </c>
      <c r="U49" s="122">
        <v>2741.0261782561261</v>
      </c>
      <c r="V49" s="122">
        <v>2664.5853978193963</v>
      </c>
      <c r="W49" s="122">
        <v>2642.840019885838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4304.9715634035883</v>
      </c>
      <c r="D50" s="98">
        <v>4646.5382130669241</v>
      </c>
      <c r="E50" s="98">
        <v>5030.9131863798457</v>
      </c>
      <c r="F50" s="98">
        <v>5018.4520202710019</v>
      </c>
      <c r="G50" s="98">
        <v>5137.3472935226318</v>
      </c>
      <c r="H50" s="98">
        <v>5773.3255561792375</v>
      </c>
      <c r="I50" s="98">
        <v>6127.8236628207505</v>
      </c>
      <c r="J50" s="98">
        <v>5872.4467841470359</v>
      </c>
      <c r="K50" s="98">
        <v>5815.5866794438707</v>
      </c>
      <c r="L50" s="98">
        <v>5658.2664449122522</v>
      </c>
      <c r="M50" s="98">
        <v>5306.2553017267528</v>
      </c>
      <c r="N50" s="98">
        <v>4873.3375306931903</v>
      </c>
      <c r="O50" s="98">
        <v>5028.048136847141</v>
      </c>
      <c r="P50" s="98">
        <v>0</v>
      </c>
      <c r="Q50" s="98">
        <v>4533.1053350080711</v>
      </c>
      <c r="R50" s="98">
        <v>4250.5657464843744</v>
      </c>
      <c r="S50" s="98">
        <v>4153.7893111514668</v>
      </c>
      <c r="T50" s="98">
        <v>0</v>
      </c>
      <c r="U50" s="98">
        <v>4808.6761888337314</v>
      </c>
      <c r="V50" s="98">
        <v>4624.1920822987468</v>
      </c>
      <c r="W50" s="98">
        <v>3862.1212263875141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2151.1091602031279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3412.844021216732</v>
      </c>
      <c r="J51" s="98">
        <v>3257.6034434051485</v>
      </c>
      <c r="K51" s="98">
        <v>3243.9388897944873</v>
      </c>
      <c r="L51" s="98">
        <v>3104.7618287116375</v>
      </c>
      <c r="M51" s="98">
        <v>2936.937439822143</v>
      </c>
      <c r="N51" s="98">
        <v>2624.7073106727726</v>
      </c>
      <c r="O51" s="98">
        <v>2738.6309397926448</v>
      </c>
      <c r="P51" s="98">
        <v>2808.5957265099642</v>
      </c>
      <c r="Q51" s="98">
        <v>0</v>
      </c>
      <c r="R51" s="98">
        <v>0</v>
      </c>
      <c r="S51" s="98">
        <v>0</v>
      </c>
      <c r="T51" s="98">
        <v>0</v>
      </c>
      <c r="U51" s="98">
        <v>3097.1221214466605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550.20013090026509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1297.9313734173386</v>
      </c>
      <c r="J52" s="101">
        <v>1194.3545782803321</v>
      </c>
      <c r="K52" s="101">
        <v>1184.6221159506254</v>
      </c>
      <c r="L52" s="101">
        <v>1021.9315179069328</v>
      </c>
      <c r="M52" s="101">
        <v>935.97821598641394</v>
      </c>
      <c r="N52" s="101">
        <v>603.70140294480575</v>
      </c>
      <c r="O52" s="101">
        <v>447.90534387071182</v>
      </c>
      <c r="P52" s="101">
        <v>51.276665293514064</v>
      </c>
      <c r="Q52" s="101">
        <v>0</v>
      </c>
      <c r="R52" s="101">
        <v>0</v>
      </c>
      <c r="S52" s="101">
        <v>0</v>
      </c>
      <c r="T52" s="101">
        <v>0</v>
      </c>
      <c r="U52" s="101">
        <v>574.5406374813133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1600.9090293028628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2114.9126477993937</v>
      </c>
      <c r="J53" s="104">
        <v>2063.2488651248159</v>
      </c>
      <c r="K53" s="104">
        <v>2059.3167738438619</v>
      </c>
      <c r="L53" s="104">
        <v>2082.8303108047048</v>
      </c>
      <c r="M53" s="104">
        <v>2000.9592238357291</v>
      </c>
      <c r="N53" s="104">
        <v>2021.0059077279673</v>
      </c>
      <c r="O53" s="104">
        <v>2290.7255959219333</v>
      </c>
      <c r="P53" s="104">
        <v>2757.3190612164503</v>
      </c>
      <c r="Q53" s="104">
        <v>0</v>
      </c>
      <c r="R53" s="104">
        <v>0</v>
      </c>
      <c r="S53" s="104">
        <v>0</v>
      </c>
      <c r="T53" s="104">
        <v>0</v>
      </c>
      <c r="U53" s="104">
        <v>2522.5814839653467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3818.3170411693868</v>
      </c>
      <c r="D54" s="101">
        <v>0</v>
      </c>
      <c r="E54" s="101">
        <v>0</v>
      </c>
      <c r="F54" s="101">
        <v>0</v>
      </c>
      <c r="G54" s="101">
        <v>0</v>
      </c>
      <c r="H54" s="101">
        <v>4826.294557425691</v>
      </c>
      <c r="I54" s="101">
        <v>0</v>
      </c>
      <c r="J54" s="101">
        <v>0</v>
      </c>
      <c r="K54" s="101">
        <v>5158.6941374731641</v>
      </c>
      <c r="L54" s="101">
        <v>0</v>
      </c>
      <c r="M54" s="101">
        <v>0</v>
      </c>
      <c r="N54" s="101">
        <v>0</v>
      </c>
      <c r="O54" s="101">
        <v>4171.1276629680679</v>
      </c>
      <c r="P54" s="101">
        <v>4061.1845595797386</v>
      </c>
      <c r="Q54" s="101">
        <v>0</v>
      </c>
      <c r="R54" s="101">
        <v>0</v>
      </c>
      <c r="S54" s="101">
        <v>0</v>
      </c>
      <c r="T54" s="101">
        <v>0</v>
      </c>
      <c r="U54" s="101">
        <v>3795.8631201200669</v>
      </c>
      <c r="V54" s="101">
        <v>3796.1951811022614</v>
      </c>
      <c r="W54" s="101">
        <v>3762.4946782167685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2094.9944025517329</v>
      </c>
      <c r="D55" s="104">
        <v>2376.9107612880321</v>
      </c>
      <c r="E55" s="104">
        <v>2638.0593941976776</v>
      </c>
      <c r="F55" s="104">
        <v>2737.7612923371021</v>
      </c>
      <c r="G55" s="104">
        <v>3072.3998921962684</v>
      </c>
      <c r="H55" s="104">
        <v>2999.9255251662239</v>
      </c>
      <c r="I55" s="104">
        <v>3264.8434471685237</v>
      </c>
      <c r="J55" s="104">
        <v>3119.1993360805086</v>
      </c>
      <c r="K55" s="104">
        <v>3105.6263773686032</v>
      </c>
      <c r="L55" s="104">
        <v>3014.5739741461111</v>
      </c>
      <c r="M55" s="104">
        <v>3019.7924256675515</v>
      </c>
      <c r="N55" s="104">
        <v>2715.8199132752411</v>
      </c>
      <c r="O55" s="104">
        <v>2266.9318118937022</v>
      </c>
      <c r="P55" s="104">
        <v>2203.6217495831884</v>
      </c>
      <c r="Q55" s="104">
        <v>2367.2775219204973</v>
      </c>
      <c r="R55" s="104">
        <v>2490.4451193641157</v>
      </c>
      <c r="S55" s="104">
        <v>2678.3155192542658</v>
      </c>
      <c r="T55" s="104">
        <v>0</v>
      </c>
      <c r="U55" s="104">
        <v>2502.809887546885</v>
      </c>
      <c r="V55" s="104">
        <v>2559.7556606964836</v>
      </c>
      <c r="W55" s="104">
        <v>2554.6676220280592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490.55501168599807</v>
      </c>
      <c r="D56" s="98">
        <v>781.68456037258534</v>
      </c>
      <c r="E56" s="98">
        <v>1047.4433133347652</v>
      </c>
      <c r="F56" s="98">
        <v>1046.5354174394884</v>
      </c>
      <c r="G56" s="98">
        <v>1362.2224784218915</v>
      </c>
      <c r="H56" s="98">
        <v>1228.705834796192</v>
      </c>
      <c r="I56" s="98">
        <v>1146.2047872456214</v>
      </c>
      <c r="J56" s="98">
        <v>1057.0458552163182</v>
      </c>
      <c r="K56" s="98">
        <v>1049.5273659976258</v>
      </c>
      <c r="L56" s="98">
        <v>919.84382949724511</v>
      </c>
      <c r="M56" s="98">
        <v>926.41420169888954</v>
      </c>
      <c r="N56" s="98">
        <v>621.18609972604327</v>
      </c>
      <c r="O56" s="98">
        <v>138.02294550365704</v>
      </c>
      <c r="P56" s="98">
        <v>51.496900963900131</v>
      </c>
      <c r="Q56" s="98">
        <v>167.96457621553702</v>
      </c>
      <c r="R56" s="98">
        <v>253.21393391389557</v>
      </c>
      <c r="S56" s="98">
        <v>434.56548395752174</v>
      </c>
      <c r="T56" s="98">
        <v>0</v>
      </c>
      <c r="U56" s="98">
        <v>258.30028057845732</v>
      </c>
      <c r="V56" s="98">
        <v>325.2733680326005</v>
      </c>
      <c r="W56" s="98">
        <v>337.19740912203991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1604.4393908657348</v>
      </c>
      <c r="D57" s="98">
        <v>1595.2262009154467</v>
      </c>
      <c r="E57" s="98">
        <v>1590.6160808629118</v>
      </c>
      <c r="F57" s="98">
        <v>1691.2258748976133</v>
      </c>
      <c r="G57" s="98">
        <v>1710.1774137743771</v>
      </c>
      <c r="H57" s="98">
        <v>1771.2196903700317</v>
      </c>
      <c r="I57" s="98">
        <v>2118.6386599229018</v>
      </c>
      <c r="J57" s="98">
        <v>2062.1534808641904</v>
      </c>
      <c r="K57" s="98">
        <v>2056.0990113709777</v>
      </c>
      <c r="L57" s="98">
        <v>2094.7301446488659</v>
      </c>
      <c r="M57" s="98">
        <v>2093.3782239686616</v>
      </c>
      <c r="N57" s="98">
        <v>2094.6338135491978</v>
      </c>
      <c r="O57" s="98">
        <v>2128.9088663900452</v>
      </c>
      <c r="P57" s="98">
        <v>2152.1248486192881</v>
      </c>
      <c r="Q57" s="98">
        <v>2199.3129457049599</v>
      </c>
      <c r="R57" s="98">
        <v>2237.2311854502195</v>
      </c>
      <c r="S57" s="98">
        <v>2243.750035296744</v>
      </c>
      <c r="T57" s="98">
        <v>0</v>
      </c>
      <c r="U57" s="98">
        <v>2244.5096069684282</v>
      </c>
      <c r="V57" s="98">
        <v>2234.4822926638831</v>
      </c>
      <c r="W57" s="98">
        <v>2217.4702129060192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1133.1470852725331</v>
      </c>
      <c r="D58" s="122">
        <v>1154.7680664074815</v>
      </c>
      <c r="E58" s="122">
        <v>1176.2911404165736</v>
      </c>
      <c r="F58" s="122">
        <v>1200.9659938683747</v>
      </c>
      <c r="G58" s="122">
        <v>1164.8561378581282</v>
      </c>
      <c r="H58" s="122">
        <v>1077.6880244680985</v>
      </c>
      <c r="I58" s="122">
        <v>1060.2185318655488</v>
      </c>
      <c r="J58" s="122">
        <v>965.12800302805556</v>
      </c>
      <c r="K58" s="122">
        <v>939.26691118893984</v>
      </c>
      <c r="L58" s="122">
        <v>920.27070188389291</v>
      </c>
      <c r="M58" s="122">
        <v>974.95180027662229</v>
      </c>
      <c r="N58" s="122">
        <v>880.13416540749688</v>
      </c>
      <c r="O58" s="122">
        <v>858.3952296106072</v>
      </c>
      <c r="P58" s="122">
        <v>925.20471094188679</v>
      </c>
      <c r="Q58" s="122">
        <v>915.75814869190799</v>
      </c>
      <c r="R58" s="122">
        <v>913.01392921068509</v>
      </c>
      <c r="S58" s="122">
        <v>947.34564051194934</v>
      </c>
      <c r="T58" s="122">
        <v>0</v>
      </c>
      <c r="U58" s="122">
        <v>1022.4242583899002</v>
      </c>
      <c r="V58" s="122">
        <v>1000.2188510577197</v>
      </c>
      <c r="W58" s="122">
        <v>949.38696296973978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1251.8686587751811</v>
      </c>
      <c r="D59" s="98">
        <v>1255.7261739268263</v>
      </c>
      <c r="E59" s="98">
        <v>1306.7290223676366</v>
      </c>
      <c r="F59" s="98">
        <v>1335.0943640748355</v>
      </c>
      <c r="G59" s="98">
        <v>1282.6258918473934</v>
      </c>
      <c r="H59" s="98">
        <v>1153.2662469258087</v>
      </c>
      <c r="I59" s="98">
        <v>1166.2114174401918</v>
      </c>
      <c r="J59" s="98">
        <v>1055.950240908367</v>
      </c>
      <c r="K59" s="98">
        <v>1040.7294577048913</v>
      </c>
      <c r="L59" s="98">
        <v>1015.0481985338648</v>
      </c>
      <c r="M59" s="98">
        <v>1041.9161859889932</v>
      </c>
      <c r="N59" s="98">
        <v>991.26490597589827</v>
      </c>
      <c r="O59" s="98">
        <v>996.61467758594335</v>
      </c>
      <c r="P59" s="98">
        <v>1012.8173914170446</v>
      </c>
      <c r="Q59" s="98">
        <v>1057.0751894620171</v>
      </c>
      <c r="R59" s="98">
        <v>1061.9487547220674</v>
      </c>
      <c r="S59" s="98">
        <v>1072.5812603963268</v>
      </c>
      <c r="T59" s="98">
        <v>0</v>
      </c>
      <c r="U59" s="98">
        <v>1177.2504348680743</v>
      </c>
      <c r="V59" s="98">
        <v>1113.1862777646991</v>
      </c>
      <c r="W59" s="98">
        <v>1190.6490703871468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983.44461430278739</v>
      </c>
      <c r="D60" s="33">
        <v>1006.7945511233429</v>
      </c>
      <c r="E60" s="33">
        <v>957.31958460939506</v>
      </c>
      <c r="F60" s="33">
        <v>1000.5513359605842</v>
      </c>
      <c r="G60" s="33">
        <v>964.02566958666478</v>
      </c>
      <c r="H60" s="33">
        <v>916.42148992550096</v>
      </c>
      <c r="I60" s="33">
        <v>835.29608921368572</v>
      </c>
      <c r="J60" s="33">
        <v>777.8123806937125</v>
      </c>
      <c r="K60" s="33">
        <v>805.3134027200523</v>
      </c>
      <c r="L60" s="33">
        <v>767.38912148354893</v>
      </c>
      <c r="M60" s="33">
        <v>855.51500459381589</v>
      </c>
      <c r="N60" s="33">
        <v>642.22104893980463</v>
      </c>
      <c r="O60" s="33">
        <v>697.77096416228562</v>
      </c>
      <c r="P60" s="33">
        <v>852.27059473481813</v>
      </c>
      <c r="Q60" s="33">
        <v>748.84825801855038</v>
      </c>
      <c r="R60" s="33">
        <v>727.84655972086136</v>
      </c>
      <c r="S60" s="33">
        <v>797.96678146657666</v>
      </c>
      <c r="T60" s="33">
        <v>0</v>
      </c>
      <c r="U60" s="33">
        <v>811.53470853436568</v>
      </c>
      <c r="V60" s="33">
        <v>894.01708212905794</v>
      </c>
      <c r="W60" s="33">
        <v>795.84540880703901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0</v>
      </c>
      <c r="F67" s="98">
        <f>IF(RES_hhdet_in_fec!F67=0,0,RES_hhdet_in_fec!F67*1000*11630/RES_hhdet_in_new!F64)</f>
        <v>0</v>
      </c>
      <c r="G67" s="98">
        <f>IF(RES_hhdet_in_fec!G67=0,0,RES_hhdet_in_fec!G67*1000*11630/RES_hhdet_in_new!G64)</f>
        <v>0</v>
      </c>
      <c r="H67" s="98">
        <f>IF(RES_hhdet_in_fec!H67=0,0,RES_hhdet_in_fec!H67*1000*11630/RES_hhdet_in_new!H64)</f>
        <v>0</v>
      </c>
      <c r="I67" s="98">
        <f>IF(RES_hhdet_in_fec!I67=0,0,RES_hhdet_in_fec!I67*1000*11630/RES_hhdet_in_new!I64)</f>
        <v>0</v>
      </c>
      <c r="J67" s="98">
        <f>IF(RES_hhdet_in_fec!J67=0,0,RES_hhdet_in_fec!J67*1000*11630/RES_hhdet_in_new!J64)</f>
        <v>0</v>
      </c>
      <c r="K67" s="98">
        <f>IF(RES_hhdet_in_fec!K67=0,0,RES_hhdet_in_fec!K67*1000*11630/RES_hhdet_in_new!K64)</f>
        <v>0</v>
      </c>
      <c r="L67" s="98">
        <f>IF(RES_hhdet_in_fec!L67=0,0,RES_hhdet_in_fec!L67*1000*11630/RES_hhdet_in_new!L64)</f>
        <v>0</v>
      </c>
      <c r="M67" s="98">
        <f>IF(RES_hhdet_in_fec!M67=0,0,RES_hhdet_in_fec!M67*1000*11630/RES_hhdet_in_new!M64)</f>
        <v>0</v>
      </c>
      <c r="N67" s="98">
        <f>IF(RES_hhdet_in_fec!N67=0,0,RES_hhdet_in_fec!N67*1000*11630/RES_hhdet_in_new!N64)</f>
        <v>0</v>
      </c>
      <c r="O67" s="98">
        <f>IF(RES_hhdet_in_fec!O67=0,0,RES_hhdet_in_fec!O67*1000*11630/RES_hhdet_in_new!O64)</f>
        <v>0</v>
      </c>
      <c r="P67" s="98">
        <f>IF(RES_hhdet_in_fec!P67=0,0,RES_hhdet_in_fec!P67*1000*11630/RES_hhdet_in_new!P64)</f>
        <v>0</v>
      </c>
      <c r="Q67" s="98">
        <f>IF(RES_hhdet_in_fec!Q67=0,0,RES_hhdet_in_fec!Q67*1000*11630/RES_hhdet_in_new!Q64)</f>
        <v>0</v>
      </c>
      <c r="R67" s="98">
        <f>IF(RES_hhdet_in_fec!R67=0,0,RES_hhdet_in_fec!R67*1000*11630/RES_hhdet_in_new!R64)</f>
        <v>0</v>
      </c>
      <c r="S67" s="98">
        <f>IF(RES_hhdet_in_fec!S67=0,0,RES_hhdet_in_fec!S67*1000*11630/RES_hhdet_in_new!S64)</f>
        <v>0</v>
      </c>
      <c r="T67" s="98">
        <f>IF(RES_hhdet_in_fec!T67=0,0,RES_hhdet_in_fec!T67*1000*11630/RES_hhdet_in_new!T64)</f>
        <v>0</v>
      </c>
      <c r="U67" s="98">
        <f>IF(RES_hhdet_in_fec!U67=0,0,RES_hhdet_in_fec!U67*1000*11630/RES_hhdet_in_new!U64)</f>
        <v>0</v>
      </c>
      <c r="V67" s="98">
        <f>IF(RES_hhdet_in_fec!V67=0,0,RES_hhdet_in_fec!V67*1000*11630/RES_hhdet_in_new!V64)</f>
        <v>0</v>
      </c>
      <c r="W67" s="98">
        <f>IF(RES_hhdet_in_fec!W67=0,0,RES_hhdet_in_fec!W67*1000*11630/RES_hhdet_in_new!W64)</f>
        <v>0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10701.850774026047</v>
      </c>
      <c r="D81" s="117">
        <f t="shared" si="28"/>
        <v>11735.158575306796</v>
      </c>
      <c r="E81" s="117">
        <f t="shared" si="28"/>
        <v>11841.271994034951</v>
      </c>
      <c r="F81" s="117">
        <f t="shared" si="28"/>
        <v>11345.872106634748</v>
      </c>
      <c r="G81" s="117">
        <f t="shared" si="28"/>
        <v>11393.826254792497</v>
      </c>
      <c r="H81" s="117">
        <f t="shared" si="28"/>
        <v>10554.015262297167</v>
      </c>
      <c r="I81" s="117">
        <f t="shared" si="28"/>
        <v>10439.214315053097</v>
      </c>
      <c r="J81" s="117">
        <f t="shared" si="28"/>
        <v>9950.355607438958</v>
      </c>
      <c r="K81" s="117">
        <f t="shared" si="28"/>
        <v>10253.959649131946</v>
      </c>
      <c r="L81" s="117">
        <f t="shared" si="28"/>
        <v>8337.3108080668117</v>
      </c>
      <c r="M81" s="117">
        <f t="shared" si="28"/>
        <v>8604.0385974182991</v>
      </c>
      <c r="N81" s="117">
        <f t="shared" si="28"/>
        <v>8461.8759556942114</v>
      </c>
      <c r="O81" s="117">
        <f t="shared" si="28"/>
        <v>7008.714092489</v>
      </c>
      <c r="P81" s="117">
        <f t="shared" si="28"/>
        <v>5900.1848632095925</v>
      </c>
      <c r="Q81" s="117">
        <f t="shared" si="28"/>
        <v>7157.888959750615</v>
      </c>
      <c r="R81" s="117">
        <f t="shared" ref="R81:V81" si="29">R82+R85+R87+R100</f>
        <v>7279.4675690468912</v>
      </c>
      <c r="S81" s="117">
        <f t="shared" si="29"/>
        <v>7711.6071150051157</v>
      </c>
      <c r="T81" s="117">
        <f t="shared" si="29"/>
        <v>7287.6052795076903</v>
      </c>
      <c r="U81" s="117">
        <f t="shared" si="29"/>
        <v>7432.39985014388</v>
      </c>
      <c r="V81" s="117">
        <f t="shared" si="29"/>
        <v>7691.3504665272721</v>
      </c>
      <c r="W81" s="117">
        <f t="shared" ref="W81" si="30">W82+W85+W87+W100</f>
        <v>7253.3320349790711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7326.198296806926</v>
      </c>
      <c r="D82" s="122">
        <f t="shared" si="31"/>
        <v>7771.8420981331847</v>
      </c>
      <c r="E82" s="122">
        <f t="shared" si="31"/>
        <v>6682.8013511115696</v>
      </c>
      <c r="F82" s="122">
        <f t="shared" si="31"/>
        <v>6090.1533684753649</v>
      </c>
      <c r="G82" s="122">
        <f t="shared" si="31"/>
        <v>5671.9390084428069</v>
      </c>
      <c r="H82" s="122">
        <f t="shared" si="31"/>
        <v>4716.6880719876426</v>
      </c>
      <c r="I82" s="122">
        <f t="shared" si="31"/>
        <v>4269.2426056262993</v>
      </c>
      <c r="J82" s="122">
        <f t="shared" si="31"/>
        <v>4749.7320733310453</v>
      </c>
      <c r="K82" s="122">
        <f t="shared" si="31"/>
        <v>5341.3769704470815</v>
      </c>
      <c r="L82" s="122">
        <f t="shared" si="31"/>
        <v>3305.8722018925992</v>
      </c>
      <c r="M82" s="122">
        <f t="shared" si="31"/>
        <v>3806.7537356257071</v>
      </c>
      <c r="N82" s="122">
        <f t="shared" si="31"/>
        <v>3980.1109263730573</v>
      </c>
      <c r="O82" s="122">
        <f t="shared" si="31"/>
        <v>3185.0316028149114</v>
      </c>
      <c r="P82" s="122">
        <f t="shared" si="31"/>
        <v>2318.714121796605</v>
      </c>
      <c r="Q82" s="122">
        <f t="shared" si="31"/>
        <v>3426.7069420824928</v>
      </c>
      <c r="R82" s="122">
        <f t="shared" ref="R82:V82" si="32">SUM(R83:R84)</f>
        <v>3344.4739025788281</v>
      </c>
      <c r="S82" s="122">
        <f t="shared" si="32"/>
        <v>3574.8646062864941</v>
      </c>
      <c r="T82" s="122">
        <f t="shared" si="32"/>
        <v>3511.5487677081678</v>
      </c>
      <c r="U82" s="122">
        <f t="shared" si="32"/>
        <v>3538.6345818047967</v>
      </c>
      <c r="V82" s="122">
        <f t="shared" si="32"/>
        <v>3645.0321360416347</v>
      </c>
      <c r="W82" s="122">
        <f t="shared" ref="W82" si="33">SUM(W83:W84)</f>
        <v>3246.8155610206081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7313.1740545623516</v>
      </c>
      <c r="D83" s="98">
        <v>7756.5544783741543</v>
      </c>
      <c r="E83" s="98">
        <v>6670.071820530492</v>
      </c>
      <c r="F83" s="98">
        <v>6077.2258821578362</v>
      </c>
      <c r="G83" s="98">
        <v>5659.8142873743318</v>
      </c>
      <c r="H83" s="98">
        <v>4707.4054239093011</v>
      </c>
      <c r="I83" s="98">
        <v>4261.5648939525845</v>
      </c>
      <c r="J83" s="98">
        <v>4741.570142943533</v>
      </c>
      <c r="K83" s="98">
        <v>5331.487464462447</v>
      </c>
      <c r="L83" s="98">
        <v>3299.8763125465384</v>
      </c>
      <c r="M83" s="98">
        <v>3798.7168398406902</v>
      </c>
      <c r="N83" s="98">
        <v>3973.487924619048</v>
      </c>
      <c r="O83" s="98">
        <v>3178.7672947843394</v>
      </c>
      <c r="P83" s="98">
        <v>2312.8114828585221</v>
      </c>
      <c r="Q83" s="98">
        <v>3418.71236421705</v>
      </c>
      <c r="R83" s="98">
        <v>3336.5567923949993</v>
      </c>
      <c r="S83" s="98">
        <v>3565.2623730173641</v>
      </c>
      <c r="T83" s="98">
        <v>3502.9337873530721</v>
      </c>
      <c r="U83" s="98">
        <v>3529.805235262324</v>
      </c>
      <c r="V83" s="98">
        <v>3635.805103560037</v>
      </c>
      <c r="W83" s="98">
        <v>3238.4964133157441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13.024242244574419</v>
      </c>
      <c r="D84" s="98">
        <v>15.287619759030363</v>
      </c>
      <c r="E84" s="98">
        <v>12.729530581077341</v>
      </c>
      <c r="F84" s="98">
        <v>12.927486317528988</v>
      </c>
      <c r="G84" s="98">
        <v>12.124721068474791</v>
      </c>
      <c r="H84" s="98">
        <v>9.2826480783411895</v>
      </c>
      <c r="I84" s="98">
        <v>7.6777116737152058</v>
      </c>
      <c r="J84" s="98">
        <v>8.1619303875123919</v>
      </c>
      <c r="K84" s="98">
        <v>9.8895059846341233</v>
      </c>
      <c r="L84" s="98">
        <v>5.9958893460605589</v>
      </c>
      <c r="M84" s="98">
        <v>8.0368957850167781</v>
      </c>
      <c r="N84" s="98">
        <v>6.623001754009274</v>
      </c>
      <c r="O84" s="98">
        <v>6.2643080305718053</v>
      </c>
      <c r="P84" s="98">
        <v>5.9026389380827871</v>
      </c>
      <c r="Q84" s="98">
        <v>7.9945778654427837</v>
      </c>
      <c r="R84" s="98">
        <v>7.9171101838288758</v>
      </c>
      <c r="S84" s="98">
        <v>9.6022332691302239</v>
      </c>
      <c r="T84" s="98">
        <v>8.6149803550958595</v>
      </c>
      <c r="U84" s="98">
        <v>8.8293465424728215</v>
      </c>
      <c r="V84" s="98">
        <v>9.2270324815976092</v>
      </c>
      <c r="W84" s="98">
        <v>8.3191477048642124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337.36842751613864</v>
      </c>
      <c r="E85" s="122">
        <f t="shared" si="34"/>
        <v>1252.7638750322847</v>
      </c>
      <c r="F85" s="122">
        <f t="shared" si="34"/>
        <v>1229.0037716044283</v>
      </c>
      <c r="G85" s="122">
        <f t="shared" si="34"/>
        <v>1379.1631714032428</v>
      </c>
      <c r="H85" s="122">
        <f t="shared" si="34"/>
        <v>1576.5301219658807</v>
      </c>
      <c r="I85" s="122">
        <f t="shared" si="34"/>
        <v>1775.2833185827883</v>
      </c>
      <c r="J85" s="122">
        <f t="shared" si="34"/>
        <v>1028.1094188770144</v>
      </c>
      <c r="K85" s="122">
        <f t="shared" si="34"/>
        <v>770.12965527260349</v>
      </c>
      <c r="L85" s="122">
        <f t="shared" si="34"/>
        <v>1006.0772391232516</v>
      </c>
      <c r="M85" s="122">
        <f t="shared" si="34"/>
        <v>723.11486661647552</v>
      </c>
      <c r="N85" s="122">
        <f t="shared" si="34"/>
        <v>803.26205900064497</v>
      </c>
      <c r="O85" s="122">
        <f t="shared" si="34"/>
        <v>490.05089873820106</v>
      </c>
      <c r="P85" s="122">
        <f t="shared" si="34"/>
        <v>301.39161435291982</v>
      </c>
      <c r="Q85" s="122">
        <f t="shared" si="34"/>
        <v>325.55224588728134</v>
      </c>
      <c r="R85" s="122">
        <f t="shared" si="34"/>
        <v>476.15607962047847</v>
      </c>
      <c r="S85" s="122">
        <f t="shared" si="34"/>
        <v>466.93008472835811</v>
      </c>
      <c r="T85" s="122">
        <f t="shared" si="34"/>
        <v>293.98773255814871</v>
      </c>
      <c r="U85" s="122">
        <f t="shared" si="34"/>
        <v>296.57886333533463</v>
      </c>
      <c r="V85" s="122">
        <f t="shared" si="34"/>
        <v>452.38730712526473</v>
      </c>
      <c r="W85" s="122">
        <f t="shared" si="34"/>
        <v>434.90078233609495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337.36842751613864</v>
      </c>
      <c r="E86" s="98">
        <f>IF(RES_hhdet_in_fec!E86=0,0,RES_hhdet_in_fec!E86*1000*11630/RES_hhdet_in_new!E83)</f>
        <v>1252.7638750322847</v>
      </c>
      <c r="F86" s="98">
        <f>IF(RES_hhdet_in_fec!F86=0,0,RES_hhdet_in_fec!F86*1000*11630/RES_hhdet_in_new!F83)</f>
        <v>1229.0037716044283</v>
      </c>
      <c r="G86" s="98">
        <f>IF(RES_hhdet_in_fec!G86=0,0,RES_hhdet_in_fec!G86*1000*11630/RES_hhdet_in_new!G83)</f>
        <v>1379.1631714032428</v>
      </c>
      <c r="H86" s="98">
        <f>IF(RES_hhdet_in_fec!H86=0,0,RES_hhdet_in_fec!H86*1000*11630/RES_hhdet_in_new!H83)</f>
        <v>1576.5301219658807</v>
      </c>
      <c r="I86" s="98">
        <f>IF(RES_hhdet_in_fec!I86=0,0,RES_hhdet_in_fec!I86*1000*11630/RES_hhdet_in_new!I83)</f>
        <v>1775.2833185827883</v>
      </c>
      <c r="J86" s="98">
        <f>IF(RES_hhdet_in_fec!J86=0,0,RES_hhdet_in_fec!J86*1000*11630/RES_hhdet_in_new!J83)</f>
        <v>1028.1094188770144</v>
      </c>
      <c r="K86" s="98">
        <f>IF(RES_hhdet_in_fec!K86=0,0,RES_hhdet_in_fec!K86*1000*11630/RES_hhdet_in_new!K83)</f>
        <v>770.12965527260349</v>
      </c>
      <c r="L86" s="98">
        <f>IF(RES_hhdet_in_fec!L86=0,0,RES_hhdet_in_fec!L86*1000*11630/RES_hhdet_in_new!L83)</f>
        <v>1006.0772391232516</v>
      </c>
      <c r="M86" s="98">
        <f>IF(RES_hhdet_in_fec!M86=0,0,RES_hhdet_in_fec!M86*1000*11630/RES_hhdet_in_new!M83)</f>
        <v>723.11486661647552</v>
      </c>
      <c r="N86" s="98">
        <f>IF(RES_hhdet_in_fec!N86=0,0,RES_hhdet_in_fec!N86*1000*11630/RES_hhdet_in_new!N83)</f>
        <v>803.26205900064497</v>
      </c>
      <c r="O86" s="98">
        <f>IF(RES_hhdet_in_fec!O86=0,0,RES_hhdet_in_fec!O86*1000*11630/RES_hhdet_in_new!O83)</f>
        <v>490.05089873820106</v>
      </c>
      <c r="P86" s="98">
        <f>IF(RES_hhdet_in_fec!P86=0,0,RES_hhdet_in_fec!P86*1000*11630/RES_hhdet_in_new!P83)</f>
        <v>301.39161435291982</v>
      </c>
      <c r="Q86" s="98">
        <f>IF(RES_hhdet_in_fec!Q86=0,0,RES_hhdet_in_fec!Q86*1000*11630/RES_hhdet_in_new!Q83)</f>
        <v>325.55224588728134</v>
      </c>
      <c r="R86" s="98">
        <f>IF(RES_hhdet_in_fec!R86=0,0,RES_hhdet_in_fec!R86*1000*11630/RES_hhdet_in_new!R83)</f>
        <v>476.15607962047847</v>
      </c>
      <c r="S86" s="98">
        <f>IF(RES_hhdet_in_fec!S86=0,0,RES_hhdet_in_fec!S86*1000*11630/RES_hhdet_in_new!S83)</f>
        <v>466.93008472835811</v>
      </c>
      <c r="T86" s="98">
        <f>IF(RES_hhdet_in_fec!T86=0,0,RES_hhdet_in_fec!T86*1000*11630/RES_hhdet_in_new!T83)</f>
        <v>293.98773255814871</v>
      </c>
      <c r="U86" s="98">
        <f>IF(RES_hhdet_in_fec!U86=0,0,RES_hhdet_in_fec!U86*1000*11630/RES_hhdet_in_new!U83)</f>
        <v>296.57886333533463</v>
      </c>
      <c r="V86" s="98">
        <f>IF(RES_hhdet_in_fec!V86=0,0,RES_hhdet_in_fec!V86*1000*11630/RES_hhdet_in_new!V83)</f>
        <v>452.38730712526473</v>
      </c>
      <c r="W86" s="98">
        <f>IF(RES_hhdet_in_fec!W86=0,0,RES_hhdet_in_fec!W86*1000*11630/RES_hhdet_in_new!W83)</f>
        <v>434.90078233609495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2242.4350265078219</v>
      </c>
      <c r="D87" s="122">
        <v>2470.9799135320559</v>
      </c>
      <c r="E87" s="122">
        <v>2729.0925570736003</v>
      </c>
      <c r="F87" s="122">
        <v>2825.7774513178128</v>
      </c>
      <c r="G87" s="122">
        <v>3177.7869195542039</v>
      </c>
      <c r="H87" s="122">
        <v>3183.0434926106509</v>
      </c>
      <c r="I87" s="122">
        <v>3334.491572899296</v>
      </c>
      <c r="J87" s="122">
        <v>3207.3844001069083</v>
      </c>
      <c r="K87" s="122">
        <v>3203.2096465537766</v>
      </c>
      <c r="L87" s="122">
        <v>3104.9870749556439</v>
      </c>
      <c r="M87" s="122">
        <v>3099.2570974504993</v>
      </c>
      <c r="N87" s="122">
        <v>2798.2870010386027</v>
      </c>
      <c r="O87" s="122">
        <v>2475.2374144666855</v>
      </c>
      <c r="P87" s="122">
        <v>2354.824110012752</v>
      </c>
      <c r="Q87" s="122">
        <v>2489.9301496976627</v>
      </c>
      <c r="R87" s="122">
        <v>2545.7762188599922</v>
      </c>
      <c r="S87" s="122">
        <v>2722.5214072152348</v>
      </c>
      <c r="T87" s="122">
        <v>2608.2918347069476</v>
      </c>
      <c r="U87" s="122">
        <v>2574.6759910266205</v>
      </c>
      <c r="V87" s="122">
        <v>2593.7569224337126</v>
      </c>
      <c r="W87" s="122">
        <v>2622.3122162221284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3451.9856547694517</v>
      </c>
      <c r="E88" s="98">
        <v>3049.2709360834888</v>
      </c>
      <c r="F88" s="98">
        <v>3238.2019070423794</v>
      </c>
      <c r="G88" s="98">
        <v>3779.6576979864617</v>
      </c>
      <c r="H88" s="98">
        <v>3169.0915748516877</v>
      </c>
      <c r="I88" s="98">
        <v>3481.1422987421624</v>
      </c>
      <c r="J88" s="98">
        <v>4408.107485576712</v>
      </c>
      <c r="K88" s="98">
        <v>4552.857538970582</v>
      </c>
      <c r="L88" s="98">
        <v>3464.0713357377808</v>
      </c>
      <c r="M88" s="98">
        <v>3556.1396700769419</v>
      </c>
      <c r="N88" s="98">
        <v>3324.4715287550148</v>
      </c>
      <c r="O88" s="98">
        <v>0</v>
      </c>
      <c r="P88" s="98">
        <v>0</v>
      </c>
      <c r="Q88" s="98">
        <v>3436.0850645102637</v>
      </c>
      <c r="R88" s="98">
        <v>3455.138657217522</v>
      </c>
      <c r="S88" s="98">
        <v>3476.8514423950105</v>
      </c>
      <c r="T88" s="98">
        <v>3349.7793256971663</v>
      </c>
      <c r="U88" s="98">
        <v>3416.469666065293</v>
      </c>
      <c r="V88" s="98">
        <v>3310.2341602711263</v>
      </c>
      <c r="W88" s="98">
        <v>3107.033800986298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2326.5918910153086</v>
      </c>
      <c r="J89" s="98">
        <v>3167.6222164562332</v>
      </c>
      <c r="K89" s="98">
        <v>3371.5741435847763</v>
      </c>
      <c r="L89" s="98">
        <v>0</v>
      </c>
      <c r="M89" s="98">
        <v>0</v>
      </c>
      <c r="N89" s="98">
        <v>2448.9860478162527</v>
      </c>
      <c r="O89" s="98">
        <v>2555.4436150259658</v>
      </c>
      <c r="P89" s="98">
        <v>2818.607732985146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233.76561745283394</v>
      </c>
      <c r="J90" s="101">
        <v>785.73275457876298</v>
      </c>
      <c r="K90" s="101">
        <v>978.52982049899185</v>
      </c>
      <c r="L90" s="101">
        <v>0</v>
      </c>
      <c r="M90" s="101">
        <v>0</v>
      </c>
      <c r="N90" s="101">
        <v>380.5716641300628</v>
      </c>
      <c r="O90" s="101">
        <v>297.48552006297507</v>
      </c>
      <c r="P90" s="101">
        <v>155.64100913387165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2092.8262735624749</v>
      </c>
      <c r="J91" s="104">
        <v>2381.8894618774702</v>
      </c>
      <c r="K91" s="104">
        <v>2393.0443230857845</v>
      </c>
      <c r="L91" s="104">
        <v>0</v>
      </c>
      <c r="M91" s="104">
        <v>0</v>
      </c>
      <c r="N91" s="104">
        <v>2068.4143836861899</v>
      </c>
      <c r="O91" s="104">
        <v>2257.9580949629913</v>
      </c>
      <c r="P91" s="104">
        <v>2662.9667238512743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4405.840311517004</v>
      </c>
      <c r="D92" s="101">
        <v>4675.7817382719895</v>
      </c>
      <c r="E92" s="101">
        <v>4906.6194106611183</v>
      </c>
      <c r="F92" s="101">
        <v>4999.6083400932503</v>
      </c>
      <c r="G92" s="101">
        <v>5431.2060814050537</v>
      </c>
      <c r="H92" s="101">
        <v>5476.4755562266128</v>
      </c>
      <c r="I92" s="101">
        <v>5632.7641709745512</v>
      </c>
      <c r="J92" s="101">
        <v>5779.3690307030329</v>
      </c>
      <c r="K92" s="101">
        <v>5738.8604651314772</v>
      </c>
      <c r="L92" s="101">
        <v>5527.5425207451044</v>
      </c>
      <c r="M92" s="101">
        <v>5196.3047506941793</v>
      </c>
      <c r="N92" s="101">
        <v>4713.7833927332422</v>
      </c>
      <c r="O92" s="101">
        <v>4698.6239772980462</v>
      </c>
      <c r="P92" s="101">
        <v>0</v>
      </c>
      <c r="Q92" s="101">
        <v>4268.2580052634266</v>
      </c>
      <c r="R92" s="101">
        <v>4154.3670049645007</v>
      </c>
      <c r="S92" s="101">
        <v>4096.050417965047</v>
      </c>
      <c r="T92" s="101">
        <v>3943.3664910992925</v>
      </c>
      <c r="U92" s="101">
        <v>3752.6087801175986</v>
      </c>
      <c r="V92" s="101">
        <v>3483.4403954151494</v>
      </c>
      <c r="W92" s="101">
        <v>4367.3317525264411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2231.7105981522054</v>
      </c>
      <c r="D93" s="104">
        <v>0</v>
      </c>
      <c r="E93" s="104">
        <v>0</v>
      </c>
      <c r="F93" s="104">
        <v>0</v>
      </c>
      <c r="G93" s="104">
        <v>0</v>
      </c>
      <c r="H93" s="104">
        <v>3195.074257197628</v>
      </c>
      <c r="I93" s="104">
        <v>3140.0163677390597</v>
      </c>
      <c r="J93" s="104">
        <v>3246.924066994477</v>
      </c>
      <c r="K93" s="104">
        <v>3244.0245727955876</v>
      </c>
      <c r="L93" s="104">
        <v>3067.230066388564</v>
      </c>
      <c r="M93" s="104">
        <v>2924.1257915423494</v>
      </c>
      <c r="N93" s="104">
        <v>2593.1676509015911</v>
      </c>
      <c r="O93" s="104">
        <v>2643.9082710734915</v>
      </c>
      <c r="P93" s="104">
        <v>3124.7863007744104</v>
      </c>
      <c r="Q93" s="104">
        <v>0</v>
      </c>
      <c r="R93" s="104">
        <v>0</v>
      </c>
      <c r="S93" s="104">
        <v>0</v>
      </c>
      <c r="T93" s="104">
        <v>0</v>
      </c>
      <c r="U93" s="104">
        <v>2509.8732110045758</v>
      </c>
      <c r="V93" s="104">
        <v>2373.249778353987</v>
      </c>
      <c r="W93" s="104">
        <v>3216.1509931920746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592.80423366322623</v>
      </c>
      <c r="D94" s="98">
        <v>0</v>
      </c>
      <c r="E94" s="98">
        <v>0</v>
      </c>
      <c r="F94" s="98">
        <v>0</v>
      </c>
      <c r="G94" s="98">
        <v>0</v>
      </c>
      <c r="H94" s="98">
        <v>1391.6046336417292</v>
      </c>
      <c r="I94" s="98">
        <v>1139.6961301599811</v>
      </c>
      <c r="J94" s="98">
        <v>1178.9549903458581</v>
      </c>
      <c r="K94" s="98">
        <v>1165.9951361232729</v>
      </c>
      <c r="L94" s="98">
        <v>975.94696153208008</v>
      </c>
      <c r="M94" s="98">
        <v>906.68004039333061</v>
      </c>
      <c r="N94" s="98">
        <v>553.46530850788804</v>
      </c>
      <c r="O94" s="98">
        <v>369.68330763067451</v>
      </c>
      <c r="P94" s="98">
        <v>498.75180981857449</v>
      </c>
      <c r="Q94" s="98">
        <v>0</v>
      </c>
      <c r="R94" s="98">
        <v>0</v>
      </c>
      <c r="S94" s="98">
        <v>0</v>
      </c>
      <c r="T94" s="98">
        <v>0</v>
      </c>
      <c r="U94" s="98">
        <v>247.55753056816317</v>
      </c>
      <c r="V94" s="98">
        <v>188.85836968852527</v>
      </c>
      <c r="W94" s="98">
        <v>756.48698773002184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1638.9063644889793</v>
      </c>
      <c r="D95" s="98">
        <v>0</v>
      </c>
      <c r="E95" s="98">
        <v>0</v>
      </c>
      <c r="F95" s="98">
        <v>0</v>
      </c>
      <c r="G95" s="98">
        <v>0</v>
      </c>
      <c r="H95" s="98">
        <v>1803.4696235558986</v>
      </c>
      <c r="I95" s="98">
        <v>2000.3202375790788</v>
      </c>
      <c r="J95" s="98">
        <v>2067.9690766486187</v>
      </c>
      <c r="K95" s="98">
        <v>2078.0294366723151</v>
      </c>
      <c r="L95" s="98">
        <v>2091.2831048564835</v>
      </c>
      <c r="M95" s="98">
        <v>2017.4457511490189</v>
      </c>
      <c r="N95" s="98">
        <v>2039.7023423937035</v>
      </c>
      <c r="O95" s="98">
        <v>2274.2249634428172</v>
      </c>
      <c r="P95" s="98">
        <v>2626.0344909558366</v>
      </c>
      <c r="Q95" s="98">
        <v>0</v>
      </c>
      <c r="R95" s="98">
        <v>0</v>
      </c>
      <c r="S95" s="98">
        <v>0</v>
      </c>
      <c r="T95" s="98">
        <v>0</v>
      </c>
      <c r="U95" s="98">
        <v>2262.3156804364125</v>
      </c>
      <c r="V95" s="98">
        <v>2184.3914086654618</v>
      </c>
      <c r="W95" s="98">
        <v>2459.664005462053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3818.3170411693854</v>
      </c>
      <c r="D96" s="101">
        <v>0</v>
      </c>
      <c r="E96" s="101">
        <v>0</v>
      </c>
      <c r="F96" s="101">
        <v>0</v>
      </c>
      <c r="G96" s="101">
        <v>0</v>
      </c>
      <c r="H96" s="101">
        <v>4826.294557425691</v>
      </c>
      <c r="I96" s="101">
        <v>0</v>
      </c>
      <c r="J96" s="101">
        <v>0</v>
      </c>
      <c r="K96" s="101">
        <v>5158.6941374731641</v>
      </c>
      <c r="L96" s="101">
        <v>0</v>
      </c>
      <c r="M96" s="101">
        <v>0</v>
      </c>
      <c r="N96" s="101">
        <v>0</v>
      </c>
      <c r="O96" s="101">
        <v>4171.1276629680669</v>
      </c>
      <c r="P96" s="101">
        <v>4061.1845595797381</v>
      </c>
      <c r="Q96" s="101">
        <v>0</v>
      </c>
      <c r="R96" s="101">
        <v>0</v>
      </c>
      <c r="S96" s="101">
        <v>0</v>
      </c>
      <c r="T96" s="101">
        <v>0</v>
      </c>
      <c r="U96" s="101">
        <v>3795.8631201200669</v>
      </c>
      <c r="V96" s="101">
        <v>3796.1951811022614</v>
      </c>
      <c r="W96" s="101">
        <v>3762.4946782167694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2094.9944025517329</v>
      </c>
      <c r="D97" s="104">
        <v>2376.9107612880321</v>
      </c>
      <c r="E97" s="104">
        <v>2638.0593941976772</v>
      </c>
      <c r="F97" s="104">
        <v>2737.7612923371016</v>
      </c>
      <c r="G97" s="104">
        <v>3072.3998921962693</v>
      </c>
      <c r="H97" s="104">
        <v>2999.9255251662244</v>
      </c>
      <c r="I97" s="104">
        <v>3264.8434471685241</v>
      </c>
      <c r="J97" s="104">
        <v>3119.1993360805091</v>
      </c>
      <c r="K97" s="104">
        <v>3105.6263773686023</v>
      </c>
      <c r="L97" s="104">
        <v>3014.5739741461107</v>
      </c>
      <c r="M97" s="104">
        <v>3019.7924256675519</v>
      </c>
      <c r="N97" s="104">
        <v>2715.8199132752407</v>
      </c>
      <c r="O97" s="104">
        <v>2266.9318118937022</v>
      </c>
      <c r="P97" s="104">
        <v>2203.6217495831888</v>
      </c>
      <c r="Q97" s="104">
        <v>2367.2775219204973</v>
      </c>
      <c r="R97" s="104">
        <v>2490.4451193641148</v>
      </c>
      <c r="S97" s="104">
        <v>2678.3155192542663</v>
      </c>
      <c r="T97" s="104">
        <v>2568.2671399103988</v>
      </c>
      <c r="U97" s="104">
        <v>2502.809887546885</v>
      </c>
      <c r="V97" s="104">
        <v>2559.7556606964836</v>
      </c>
      <c r="W97" s="104">
        <v>2554.6676220280588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490.55501168599824</v>
      </c>
      <c r="D98" s="98">
        <v>781.68456037258534</v>
      </c>
      <c r="E98" s="98">
        <v>1047.4433133347652</v>
      </c>
      <c r="F98" s="98">
        <v>1046.5354174394881</v>
      </c>
      <c r="G98" s="98">
        <v>1362.2224784218915</v>
      </c>
      <c r="H98" s="98">
        <v>1228.7058347961922</v>
      </c>
      <c r="I98" s="98">
        <v>1146.2047872456214</v>
      </c>
      <c r="J98" s="98">
        <v>1057.0458552163182</v>
      </c>
      <c r="K98" s="98">
        <v>1049.5273659976258</v>
      </c>
      <c r="L98" s="98">
        <v>919.843829497245</v>
      </c>
      <c r="M98" s="98">
        <v>926.41420169888966</v>
      </c>
      <c r="N98" s="98">
        <v>621.18609972604315</v>
      </c>
      <c r="O98" s="98">
        <v>138.02294550365704</v>
      </c>
      <c r="P98" s="98">
        <v>51.496900963900138</v>
      </c>
      <c r="Q98" s="98">
        <v>167.96457621553705</v>
      </c>
      <c r="R98" s="98">
        <v>253.21393391389554</v>
      </c>
      <c r="S98" s="98">
        <v>434.56548395752174</v>
      </c>
      <c r="T98" s="98">
        <v>328.28768407269808</v>
      </c>
      <c r="U98" s="98">
        <v>258.30028057845732</v>
      </c>
      <c r="V98" s="98">
        <v>325.2733680326005</v>
      </c>
      <c r="W98" s="98">
        <v>337.19740912203986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1604.4393908657346</v>
      </c>
      <c r="D99" s="98">
        <v>1595.2262009154467</v>
      </c>
      <c r="E99" s="98">
        <v>1590.6160808629124</v>
      </c>
      <c r="F99" s="98">
        <v>1691.2258748976135</v>
      </c>
      <c r="G99" s="98">
        <v>1710.1774137743776</v>
      </c>
      <c r="H99" s="98">
        <v>1771.2196903700319</v>
      </c>
      <c r="I99" s="98">
        <v>2118.6386599229022</v>
      </c>
      <c r="J99" s="98">
        <v>2062.1534808641909</v>
      </c>
      <c r="K99" s="98">
        <v>2056.0990113709768</v>
      </c>
      <c r="L99" s="98">
        <v>2094.7301446488655</v>
      </c>
      <c r="M99" s="98">
        <v>2093.378223968662</v>
      </c>
      <c r="N99" s="98">
        <v>2094.6338135491978</v>
      </c>
      <c r="O99" s="98">
        <v>2128.9088663900448</v>
      </c>
      <c r="P99" s="98">
        <v>2152.1248486192885</v>
      </c>
      <c r="Q99" s="98">
        <v>2199.3129457049604</v>
      </c>
      <c r="R99" s="98">
        <v>2237.2311854502195</v>
      </c>
      <c r="S99" s="98">
        <v>2243.750035296744</v>
      </c>
      <c r="T99" s="98">
        <v>2239.9794558377007</v>
      </c>
      <c r="U99" s="98">
        <v>2244.5096069684273</v>
      </c>
      <c r="V99" s="98">
        <v>2234.4822926638831</v>
      </c>
      <c r="W99" s="98">
        <v>2217.4702129060188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1133.2174507112968</v>
      </c>
      <c r="D100" s="122">
        <v>1154.9681361254161</v>
      </c>
      <c r="E100" s="122">
        <v>1176.6142108174961</v>
      </c>
      <c r="F100" s="122">
        <v>1200.9375152371408</v>
      </c>
      <c r="G100" s="122">
        <v>1164.9371553922431</v>
      </c>
      <c r="H100" s="122">
        <v>1077.7535757329929</v>
      </c>
      <c r="I100" s="122">
        <v>1060.1968179447131</v>
      </c>
      <c r="J100" s="122">
        <v>965.12971512398997</v>
      </c>
      <c r="K100" s="122">
        <v>939.24337685848582</v>
      </c>
      <c r="L100" s="122">
        <v>920.37429209531808</v>
      </c>
      <c r="M100" s="122">
        <v>974.91289772561743</v>
      </c>
      <c r="N100" s="122">
        <v>880.21596928190672</v>
      </c>
      <c r="O100" s="122">
        <v>858.39417646920208</v>
      </c>
      <c r="P100" s="122">
        <v>925.25501704731607</v>
      </c>
      <c r="Q100" s="122">
        <v>915.69962208317781</v>
      </c>
      <c r="R100" s="122">
        <v>913.06136798759258</v>
      </c>
      <c r="S100" s="122">
        <v>947.29101677502899</v>
      </c>
      <c r="T100" s="122">
        <v>873.77694453442598</v>
      </c>
      <c r="U100" s="122">
        <v>1022.5104139771282</v>
      </c>
      <c r="V100" s="122">
        <v>1000.1741009266609</v>
      </c>
      <c r="W100" s="122">
        <v>949.30347540023945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1251.8686587751811</v>
      </c>
      <c r="D102" s="98">
        <v>1255.7261739268258</v>
      </c>
      <c r="E102" s="98">
        <v>1306.7290223676364</v>
      </c>
      <c r="F102" s="98">
        <v>1335.0943640748355</v>
      </c>
      <c r="G102" s="98">
        <v>1282.6258918473939</v>
      </c>
      <c r="H102" s="98">
        <v>1153.2662469258084</v>
      </c>
      <c r="I102" s="98">
        <v>1166.2114174401918</v>
      </c>
      <c r="J102" s="98">
        <v>1055.9502409083673</v>
      </c>
      <c r="K102" s="98">
        <v>1040.729457704891</v>
      </c>
      <c r="L102" s="98">
        <v>1015.0481985338646</v>
      </c>
      <c r="M102" s="98">
        <v>1041.9161859889932</v>
      </c>
      <c r="N102" s="98">
        <v>991.26490597589816</v>
      </c>
      <c r="O102" s="98">
        <v>996.61467758594358</v>
      </c>
      <c r="P102" s="98">
        <v>1012.8173914170445</v>
      </c>
      <c r="Q102" s="98">
        <v>1057.0751894620173</v>
      </c>
      <c r="R102" s="98">
        <v>1061.9487547220676</v>
      </c>
      <c r="S102" s="98">
        <v>1072.5812603963266</v>
      </c>
      <c r="T102" s="98">
        <v>1086.4524369775081</v>
      </c>
      <c r="U102" s="98">
        <v>1177.2504348680745</v>
      </c>
      <c r="V102" s="98">
        <v>1113.1862777646991</v>
      </c>
      <c r="W102" s="98">
        <v>1190.649070387147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983.44461430278727</v>
      </c>
      <c r="D103" s="33">
        <v>1006.7945511233428</v>
      </c>
      <c r="E103" s="33">
        <v>957.31958460939484</v>
      </c>
      <c r="F103" s="33">
        <v>1000.5513359605841</v>
      </c>
      <c r="G103" s="33">
        <v>964.02566958666489</v>
      </c>
      <c r="H103" s="33">
        <v>916.42148992550108</v>
      </c>
      <c r="I103" s="33">
        <v>835.29608921368606</v>
      </c>
      <c r="J103" s="33">
        <v>777.81238069371238</v>
      </c>
      <c r="K103" s="33">
        <v>805.3134027200523</v>
      </c>
      <c r="L103" s="33">
        <v>767.38912148354882</v>
      </c>
      <c r="M103" s="33">
        <v>855.51500459381566</v>
      </c>
      <c r="N103" s="33">
        <v>642.22104893980452</v>
      </c>
      <c r="O103" s="33">
        <v>697.77096416228551</v>
      </c>
      <c r="P103" s="33">
        <v>852.27059473481802</v>
      </c>
      <c r="Q103" s="33">
        <v>748.84825801855038</v>
      </c>
      <c r="R103" s="33">
        <v>727.84655972086148</v>
      </c>
      <c r="S103" s="33">
        <v>797.96678146657666</v>
      </c>
      <c r="T103" s="33">
        <v>661.10145209134362</v>
      </c>
      <c r="U103" s="33">
        <v>811.53470853436545</v>
      </c>
      <c r="V103" s="33">
        <v>894.01708212905794</v>
      </c>
      <c r="W103" s="33">
        <v>795.84540880703889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5348.282519779963</v>
      </c>
      <c r="D143" s="117">
        <f t="shared" si="49"/>
        <v>7245.0666164700406</v>
      </c>
      <c r="E143" s="117">
        <f t="shared" si="49"/>
        <v>7786.3375057667226</v>
      </c>
      <c r="F143" s="117">
        <f t="shared" si="49"/>
        <v>7169.6196074067975</v>
      </c>
      <c r="G143" s="117">
        <f t="shared" si="49"/>
        <v>6859.6470158304464</v>
      </c>
      <c r="H143" s="117">
        <f t="shared" si="49"/>
        <v>6914.0662618606066</v>
      </c>
      <c r="I143" s="117">
        <f t="shared" si="49"/>
        <v>7399.3833689534458</v>
      </c>
      <c r="J143" s="117">
        <f t="shared" si="49"/>
        <v>6834.2908037649222</v>
      </c>
      <c r="K143" s="117">
        <f t="shared" si="49"/>
        <v>6525.8952403840794</v>
      </c>
      <c r="L143" s="117">
        <f t="shared" si="49"/>
        <v>6570.5253880092168</v>
      </c>
      <c r="M143" s="117">
        <f t="shared" si="49"/>
        <v>6263.8883180227258</v>
      </c>
      <c r="N143" s="117">
        <f t="shared" si="49"/>
        <v>6102.3272241318209</v>
      </c>
      <c r="O143" s="117">
        <f t="shared" si="49"/>
        <v>5267.0992467771712</v>
      </c>
      <c r="P143" s="117">
        <f t="shared" si="49"/>
        <v>4951.1125162615745</v>
      </c>
      <c r="Q143" s="117">
        <f t="shared" si="49"/>
        <v>5039.7035354944774</v>
      </c>
      <c r="R143" s="117">
        <f t="shared" ref="R143:V143" si="50">R144+R146+R148+R157</f>
        <v>5109.6585129915438</v>
      </c>
      <c r="S143" s="117">
        <f t="shared" si="50"/>
        <v>5087.3071848555946</v>
      </c>
      <c r="T143" s="117">
        <f t="shared" si="50"/>
        <v>5603.2582190336379</v>
      </c>
      <c r="U143" s="117">
        <f t="shared" si="50"/>
        <v>5610.9970143878481</v>
      </c>
      <c r="V143" s="117">
        <f t="shared" si="50"/>
        <v>5471.7785534103004</v>
      </c>
      <c r="W143" s="117">
        <f t="shared" ref="W143" si="51">W144+W146+W148+W157</f>
        <v>5389.1807864200609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1931.8766530891235</v>
      </c>
      <c r="D144" s="122">
        <f t="shared" si="52"/>
        <v>1870.7274082658053</v>
      </c>
      <c r="E144" s="122">
        <f t="shared" si="52"/>
        <v>2014.6742315276829</v>
      </c>
      <c r="F144" s="122">
        <f t="shared" si="52"/>
        <v>1503.9042767943167</v>
      </c>
      <c r="G144" s="122">
        <f t="shared" si="52"/>
        <v>1012.4558666843433</v>
      </c>
      <c r="H144" s="122">
        <f t="shared" si="52"/>
        <v>973.17004783765492</v>
      </c>
      <c r="I144" s="122">
        <f t="shared" si="52"/>
        <v>1145.2397189068204</v>
      </c>
      <c r="J144" s="122">
        <f t="shared" si="52"/>
        <v>797.40734683845039</v>
      </c>
      <c r="K144" s="122">
        <f t="shared" si="52"/>
        <v>651.71743709546263</v>
      </c>
      <c r="L144" s="122">
        <f t="shared" si="52"/>
        <v>781.64499882911753</v>
      </c>
      <c r="M144" s="122">
        <f t="shared" si="52"/>
        <v>722.76990344788771</v>
      </c>
      <c r="N144" s="122">
        <f t="shared" si="52"/>
        <v>704.97743175071889</v>
      </c>
      <c r="O144" s="122">
        <f t="shared" si="52"/>
        <v>555.95378730863456</v>
      </c>
      <c r="P144" s="122">
        <f t="shared" si="52"/>
        <v>506.75086743756873</v>
      </c>
      <c r="Q144" s="122">
        <f t="shared" si="52"/>
        <v>446.03752876394526</v>
      </c>
      <c r="R144" s="122">
        <f t="shared" si="52"/>
        <v>342.6849518637793</v>
      </c>
      <c r="S144" s="122">
        <f t="shared" si="52"/>
        <v>197.22439833668884</v>
      </c>
      <c r="T144" s="122">
        <f t="shared" si="52"/>
        <v>776.1444492421216</v>
      </c>
      <c r="U144" s="122">
        <f t="shared" si="52"/>
        <v>677.36034994129511</v>
      </c>
      <c r="V144" s="122">
        <f t="shared" si="52"/>
        <v>605.07935380714468</v>
      </c>
      <c r="W144" s="122">
        <f t="shared" si="52"/>
        <v>583.78473319756347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1931.8766530891235</v>
      </c>
      <c r="D145" s="98">
        <v>1870.7274082658053</v>
      </c>
      <c r="E145" s="98">
        <v>2014.6742315276829</v>
      </c>
      <c r="F145" s="98">
        <v>1503.9042767943167</v>
      </c>
      <c r="G145" s="98">
        <v>1012.4558666843433</v>
      </c>
      <c r="H145" s="98">
        <v>973.17004783765492</v>
      </c>
      <c r="I145" s="98">
        <v>1145.2397189068204</v>
      </c>
      <c r="J145" s="98">
        <v>797.40734683845039</v>
      </c>
      <c r="K145" s="98">
        <v>651.71743709546263</v>
      </c>
      <c r="L145" s="98">
        <v>781.64499882911753</v>
      </c>
      <c r="M145" s="98">
        <v>722.76990344788771</v>
      </c>
      <c r="N145" s="98">
        <v>704.97743175071889</v>
      </c>
      <c r="O145" s="98">
        <v>555.95378730863456</v>
      </c>
      <c r="P145" s="98">
        <v>506.75086743756873</v>
      </c>
      <c r="Q145" s="98">
        <v>446.03752876394526</v>
      </c>
      <c r="R145" s="98">
        <v>342.6849518637793</v>
      </c>
      <c r="S145" s="98">
        <v>197.22439833668884</v>
      </c>
      <c r="T145" s="98">
        <v>776.1444492421216</v>
      </c>
      <c r="U145" s="98">
        <v>677.36034994129511</v>
      </c>
      <c r="V145" s="98">
        <v>605.07935380714468</v>
      </c>
      <c r="W145" s="98">
        <v>583.78473319756347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1757.6796138568086</v>
      </c>
      <c r="E146" s="122">
        <f t="shared" si="53"/>
        <v>1876.0060534631323</v>
      </c>
      <c r="F146" s="122">
        <f t="shared" si="53"/>
        <v>1653.8101759044166</v>
      </c>
      <c r="G146" s="122">
        <f t="shared" si="53"/>
        <v>1510.7018553810087</v>
      </c>
      <c r="H146" s="122">
        <f t="shared" si="53"/>
        <v>1684.2247792538724</v>
      </c>
      <c r="I146" s="122">
        <f t="shared" si="53"/>
        <v>1858.7564698082656</v>
      </c>
      <c r="J146" s="122">
        <f t="shared" si="53"/>
        <v>1874.2938498402191</v>
      </c>
      <c r="K146" s="122">
        <f t="shared" si="53"/>
        <v>1739.0024473897502</v>
      </c>
      <c r="L146" s="122">
        <f t="shared" si="53"/>
        <v>1764.7201688565617</v>
      </c>
      <c r="M146" s="122">
        <f t="shared" si="53"/>
        <v>1467.2376574924515</v>
      </c>
      <c r="N146" s="122">
        <f t="shared" si="53"/>
        <v>1718.8446601496853</v>
      </c>
      <c r="O146" s="122">
        <f t="shared" si="53"/>
        <v>1377.5983515224978</v>
      </c>
      <c r="P146" s="122">
        <f t="shared" si="53"/>
        <v>1164.3739816459042</v>
      </c>
      <c r="Q146" s="122">
        <f t="shared" si="53"/>
        <v>1190.5799577789344</v>
      </c>
      <c r="R146" s="122">
        <f t="shared" si="53"/>
        <v>1309.2944069292428</v>
      </c>
      <c r="S146" s="122">
        <f t="shared" si="53"/>
        <v>1222.2034488706424</v>
      </c>
      <c r="T146" s="122">
        <f t="shared" si="53"/>
        <v>1348.0005691728747</v>
      </c>
      <c r="U146" s="122">
        <f t="shared" si="53"/>
        <v>1341.3453137211727</v>
      </c>
      <c r="V146" s="122">
        <f t="shared" si="53"/>
        <v>1275.1168681943861</v>
      </c>
      <c r="W146" s="122">
        <f t="shared" si="53"/>
        <v>1235.5790438555277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1757.6796138568086</v>
      </c>
      <c r="E147" s="98">
        <f>IF(RES_hhdet_in_fec!E147=0,0,RES_hhdet_in_fec!E147*1000*11630/RES_hhdet_in_new!E145)</f>
        <v>1876.0060534631323</v>
      </c>
      <c r="F147" s="98">
        <f>IF(RES_hhdet_in_fec!F147=0,0,RES_hhdet_in_fec!F147*1000*11630/RES_hhdet_in_new!F145)</f>
        <v>1653.8101759044166</v>
      </c>
      <c r="G147" s="98">
        <f>IF(RES_hhdet_in_fec!G147=0,0,RES_hhdet_in_fec!G147*1000*11630/RES_hhdet_in_new!G145)</f>
        <v>1510.7018553810087</v>
      </c>
      <c r="H147" s="98">
        <f>IF(RES_hhdet_in_fec!H147=0,0,RES_hhdet_in_fec!H147*1000*11630/RES_hhdet_in_new!H145)</f>
        <v>1684.2247792538724</v>
      </c>
      <c r="I147" s="98">
        <f>IF(RES_hhdet_in_fec!I147=0,0,RES_hhdet_in_fec!I147*1000*11630/RES_hhdet_in_new!I145)</f>
        <v>1858.7564698082656</v>
      </c>
      <c r="J147" s="98">
        <f>IF(RES_hhdet_in_fec!J147=0,0,RES_hhdet_in_fec!J147*1000*11630/RES_hhdet_in_new!J145)</f>
        <v>1874.2938498402191</v>
      </c>
      <c r="K147" s="98">
        <f>IF(RES_hhdet_in_fec!K147=0,0,RES_hhdet_in_fec!K147*1000*11630/RES_hhdet_in_new!K145)</f>
        <v>1739.0024473897502</v>
      </c>
      <c r="L147" s="98">
        <f>IF(RES_hhdet_in_fec!L147=0,0,RES_hhdet_in_fec!L147*1000*11630/RES_hhdet_in_new!L145)</f>
        <v>1764.7201688565617</v>
      </c>
      <c r="M147" s="98">
        <f>IF(RES_hhdet_in_fec!M147=0,0,RES_hhdet_in_fec!M147*1000*11630/RES_hhdet_in_new!M145)</f>
        <v>1467.2376574924515</v>
      </c>
      <c r="N147" s="98">
        <f>IF(RES_hhdet_in_fec!N147=0,0,RES_hhdet_in_fec!N147*1000*11630/RES_hhdet_in_new!N145)</f>
        <v>1718.8446601496853</v>
      </c>
      <c r="O147" s="98">
        <f>IF(RES_hhdet_in_fec!O147=0,0,RES_hhdet_in_fec!O147*1000*11630/RES_hhdet_in_new!O145)</f>
        <v>1377.5983515224978</v>
      </c>
      <c r="P147" s="98">
        <f>IF(RES_hhdet_in_fec!P147=0,0,RES_hhdet_in_fec!P147*1000*11630/RES_hhdet_in_new!P145)</f>
        <v>1164.3739816459042</v>
      </c>
      <c r="Q147" s="98">
        <f>IF(RES_hhdet_in_fec!Q147=0,0,RES_hhdet_in_fec!Q147*1000*11630/RES_hhdet_in_new!Q145)</f>
        <v>1190.5799577789344</v>
      </c>
      <c r="R147" s="98">
        <f>IF(RES_hhdet_in_fec!R147=0,0,RES_hhdet_in_fec!R147*1000*11630/RES_hhdet_in_new!R145)</f>
        <v>1309.2944069292428</v>
      </c>
      <c r="S147" s="98">
        <f>IF(RES_hhdet_in_fec!S147=0,0,RES_hhdet_in_fec!S147*1000*11630/RES_hhdet_in_new!S145)</f>
        <v>1222.2034488706424</v>
      </c>
      <c r="T147" s="98">
        <f>IF(RES_hhdet_in_fec!T147=0,0,RES_hhdet_in_fec!T147*1000*11630/RES_hhdet_in_new!T145)</f>
        <v>1348.0005691728747</v>
      </c>
      <c r="U147" s="98">
        <f>IF(RES_hhdet_in_fec!U147=0,0,RES_hhdet_in_fec!U147*1000*11630/RES_hhdet_in_new!U145)</f>
        <v>1341.3453137211727</v>
      </c>
      <c r="V147" s="98">
        <f>IF(RES_hhdet_in_fec!V147=0,0,RES_hhdet_in_fec!V147*1000*11630/RES_hhdet_in_new!V145)</f>
        <v>1275.1168681943861</v>
      </c>
      <c r="W147" s="98">
        <f>IF(RES_hhdet_in_fec!W147=0,0,RES_hhdet_in_fec!W147*1000*11630/RES_hhdet_in_new!W145)</f>
        <v>1235.5790438555277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2287.5648949655051</v>
      </c>
      <c r="D148" s="122">
        <v>2460.5060695419947</v>
      </c>
      <c r="E148" s="122">
        <v>2717.6579912665698</v>
      </c>
      <c r="F148" s="122">
        <v>2809.5659605198366</v>
      </c>
      <c r="G148" s="122">
        <v>3170.6834834133015</v>
      </c>
      <c r="H148" s="122">
        <v>3179.7041699641754</v>
      </c>
      <c r="I148" s="122">
        <v>3335.284482175146</v>
      </c>
      <c r="J148" s="122">
        <v>3197.584736893235</v>
      </c>
      <c r="K148" s="122">
        <v>3195.8097537161102</v>
      </c>
      <c r="L148" s="122">
        <v>3103.8396656141235</v>
      </c>
      <c r="M148" s="122">
        <v>3098.8627025980654</v>
      </c>
      <c r="N148" s="122">
        <v>2798.4822612677408</v>
      </c>
      <c r="O148" s="122">
        <v>2475.1676240025895</v>
      </c>
      <c r="P148" s="122">
        <v>2354.7650263938676</v>
      </c>
      <c r="Q148" s="122">
        <v>2487.5436341319887</v>
      </c>
      <c r="R148" s="122">
        <v>2544.5283341796189</v>
      </c>
      <c r="S148" s="122">
        <v>2720.5638985261926</v>
      </c>
      <c r="T148" s="122">
        <v>2605.4565023106256</v>
      </c>
      <c r="U148" s="122">
        <v>2569.7954964157211</v>
      </c>
      <c r="V148" s="122">
        <v>2591.3119121935283</v>
      </c>
      <c r="W148" s="122">
        <v>2620.4035602184526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4405.840311517004</v>
      </c>
      <c r="D149" s="98">
        <v>4675.7817382719895</v>
      </c>
      <c r="E149" s="98">
        <v>4906.6194106611192</v>
      </c>
      <c r="F149" s="98">
        <v>4999.6083400932503</v>
      </c>
      <c r="G149" s="98">
        <v>5431.2060814050546</v>
      </c>
      <c r="H149" s="98">
        <v>5476.4755562266128</v>
      </c>
      <c r="I149" s="98">
        <v>5632.7641709745521</v>
      </c>
      <c r="J149" s="98">
        <v>5779.3690307030329</v>
      </c>
      <c r="K149" s="98">
        <v>5738.8604651314763</v>
      </c>
      <c r="L149" s="98">
        <v>5527.5425207451044</v>
      </c>
      <c r="M149" s="98">
        <v>5196.3047506941803</v>
      </c>
      <c r="N149" s="98">
        <v>4713.7833927332422</v>
      </c>
      <c r="O149" s="98">
        <v>4698.6239772980462</v>
      </c>
      <c r="P149" s="98">
        <v>0</v>
      </c>
      <c r="Q149" s="98">
        <v>4268.2580052634266</v>
      </c>
      <c r="R149" s="98">
        <v>4154.3670049644998</v>
      </c>
      <c r="S149" s="98">
        <v>4096.050417965047</v>
      </c>
      <c r="T149" s="98">
        <v>3943.3664910992929</v>
      </c>
      <c r="U149" s="98">
        <v>3752.6087801175981</v>
      </c>
      <c r="V149" s="98">
        <v>3483.4403954151503</v>
      </c>
      <c r="W149" s="98">
        <v>4367.331752526442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3195.0742571976275</v>
      </c>
      <c r="I150" s="98">
        <v>3140.0163677390588</v>
      </c>
      <c r="J150" s="98">
        <v>3246.9240669944775</v>
      </c>
      <c r="K150" s="98">
        <v>3244.0245727955885</v>
      </c>
      <c r="L150" s="98">
        <v>3067.230066388564</v>
      </c>
      <c r="M150" s="98">
        <v>2924.1257915423494</v>
      </c>
      <c r="N150" s="98">
        <v>2593.1676509015911</v>
      </c>
      <c r="O150" s="98">
        <v>2643.9082710734929</v>
      </c>
      <c r="P150" s="98">
        <v>3124.7863007744113</v>
      </c>
      <c r="Q150" s="98">
        <v>0</v>
      </c>
      <c r="R150" s="98">
        <v>0</v>
      </c>
      <c r="S150" s="98">
        <v>0</v>
      </c>
      <c r="T150" s="98">
        <v>0</v>
      </c>
      <c r="U150" s="98">
        <v>2509.8732110045753</v>
      </c>
      <c r="V150" s="98">
        <v>2373.2497783539875</v>
      </c>
      <c r="W150" s="98">
        <v>3216.1509931920755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1391.6046336417292</v>
      </c>
      <c r="I151" s="101">
        <v>1139.6961301599808</v>
      </c>
      <c r="J151" s="101">
        <v>1178.9549903458581</v>
      </c>
      <c r="K151" s="101">
        <v>1165.9951361232729</v>
      </c>
      <c r="L151" s="101">
        <v>975.94696153208008</v>
      </c>
      <c r="M151" s="101">
        <v>906.68004039333061</v>
      </c>
      <c r="N151" s="101">
        <v>553.46530850788793</v>
      </c>
      <c r="O151" s="101">
        <v>369.68330763067462</v>
      </c>
      <c r="P151" s="101">
        <v>498.75180981857454</v>
      </c>
      <c r="Q151" s="101">
        <v>0</v>
      </c>
      <c r="R151" s="101">
        <v>0</v>
      </c>
      <c r="S151" s="101">
        <v>0</v>
      </c>
      <c r="T151" s="101">
        <v>0</v>
      </c>
      <c r="U151" s="101">
        <v>247.5575305681632</v>
      </c>
      <c r="V151" s="101">
        <v>188.85836968852533</v>
      </c>
      <c r="W151" s="101">
        <v>756.48698773002195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1803.4696235558988</v>
      </c>
      <c r="I152" s="104">
        <v>2000.3202375790781</v>
      </c>
      <c r="J152" s="104">
        <v>2067.9690766486192</v>
      </c>
      <c r="K152" s="104">
        <v>2078.0294366723151</v>
      </c>
      <c r="L152" s="104">
        <v>2091.2831048564835</v>
      </c>
      <c r="M152" s="104">
        <v>2017.4457511490189</v>
      </c>
      <c r="N152" s="104">
        <v>2039.7023423937032</v>
      </c>
      <c r="O152" s="104">
        <v>2274.2249634428176</v>
      </c>
      <c r="P152" s="104">
        <v>2626.0344909558366</v>
      </c>
      <c r="Q152" s="104">
        <v>0</v>
      </c>
      <c r="R152" s="104">
        <v>0</v>
      </c>
      <c r="S152" s="104">
        <v>0</v>
      </c>
      <c r="T152" s="104">
        <v>0</v>
      </c>
      <c r="U152" s="104">
        <v>2262.3156804364125</v>
      </c>
      <c r="V152" s="104">
        <v>2184.3914086654622</v>
      </c>
      <c r="W152" s="104">
        <v>2459.6640054620539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4826.294557425691</v>
      </c>
      <c r="I153" s="101">
        <v>0</v>
      </c>
      <c r="J153" s="101">
        <v>0</v>
      </c>
      <c r="K153" s="101">
        <v>5158.6941374731632</v>
      </c>
      <c r="L153" s="101">
        <v>0</v>
      </c>
      <c r="M153" s="101">
        <v>0</v>
      </c>
      <c r="N153" s="101">
        <v>0</v>
      </c>
      <c r="O153" s="101">
        <v>4171.1276629680679</v>
      </c>
      <c r="P153" s="101">
        <v>4061.184559579739</v>
      </c>
      <c r="Q153" s="101">
        <v>0</v>
      </c>
      <c r="R153" s="101">
        <v>0</v>
      </c>
      <c r="S153" s="101">
        <v>0</v>
      </c>
      <c r="T153" s="101">
        <v>0</v>
      </c>
      <c r="U153" s="101">
        <v>3795.8631201200669</v>
      </c>
      <c r="V153" s="101">
        <v>3796.1951811022609</v>
      </c>
      <c r="W153" s="101">
        <v>3762.494678216769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2094.9944025517329</v>
      </c>
      <c r="D154" s="104">
        <v>2376.9107612880316</v>
      </c>
      <c r="E154" s="104">
        <v>2638.0593941976776</v>
      </c>
      <c r="F154" s="104">
        <v>2737.7612923371021</v>
      </c>
      <c r="G154" s="104">
        <v>3072.3998921962684</v>
      </c>
      <c r="H154" s="104">
        <v>2999.9255251662244</v>
      </c>
      <c r="I154" s="104">
        <v>3264.8434471685237</v>
      </c>
      <c r="J154" s="104">
        <v>3119.1993360805091</v>
      </c>
      <c r="K154" s="104">
        <v>3105.6263773686032</v>
      </c>
      <c r="L154" s="104">
        <v>3014.5739741461111</v>
      </c>
      <c r="M154" s="104">
        <v>3019.7924256675515</v>
      </c>
      <c r="N154" s="104">
        <v>2715.8199132752411</v>
      </c>
      <c r="O154" s="104">
        <v>2266.9318118937026</v>
      </c>
      <c r="P154" s="104">
        <v>2203.6217495831884</v>
      </c>
      <c r="Q154" s="104">
        <v>2367.2775219204973</v>
      </c>
      <c r="R154" s="104">
        <v>2490.4451193641148</v>
      </c>
      <c r="S154" s="104">
        <v>2678.3155192542663</v>
      </c>
      <c r="T154" s="104">
        <v>2568.2671399103983</v>
      </c>
      <c r="U154" s="104">
        <v>2502.8098875468845</v>
      </c>
      <c r="V154" s="104">
        <v>2559.7556606964836</v>
      </c>
      <c r="W154" s="104">
        <v>2554.6676220280588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490.55501168599824</v>
      </c>
      <c r="D155" s="98">
        <v>781.68456037258545</v>
      </c>
      <c r="E155" s="98">
        <v>1047.4433133347652</v>
      </c>
      <c r="F155" s="98">
        <v>1046.5354174394884</v>
      </c>
      <c r="G155" s="98">
        <v>1362.2224784218911</v>
      </c>
      <c r="H155" s="98">
        <v>1228.705834796192</v>
      </c>
      <c r="I155" s="98">
        <v>1146.2047872456217</v>
      </c>
      <c r="J155" s="98">
        <v>1057.0458552163182</v>
      </c>
      <c r="K155" s="98">
        <v>1049.527365997626</v>
      </c>
      <c r="L155" s="98">
        <v>919.843829497245</v>
      </c>
      <c r="M155" s="98">
        <v>926.41420169888954</v>
      </c>
      <c r="N155" s="98">
        <v>621.18609972604304</v>
      </c>
      <c r="O155" s="98">
        <v>138.02294550365707</v>
      </c>
      <c r="P155" s="98">
        <v>51.496900963900138</v>
      </c>
      <c r="Q155" s="98">
        <v>167.96457621553702</v>
      </c>
      <c r="R155" s="98">
        <v>253.21393391389552</v>
      </c>
      <c r="S155" s="98">
        <v>434.56548395752191</v>
      </c>
      <c r="T155" s="98">
        <v>328.28768407269814</v>
      </c>
      <c r="U155" s="98">
        <v>258.30028057845732</v>
      </c>
      <c r="V155" s="98">
        <v>325.27336803260056</v>
      </c>
      <c r="W155" s="98">
        <v>337.19740912203986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1604.4393908657346</v>
      </c>
      <c r="D156" s="98">
        <v>1595.2262009154463</v>
      </c>
      <c r="E156" s="98">
        <v>1590.616080862912</v>
      </c>
      <c r="F156" s="98">
        <v>1691.2258748976135</v>
      </c>
      <c r="G156" s="98">
        <v>1710.1774137743773</v>
      </c>
      <c r="H156" s="98">
        <v>1771.2196903700321</v>
      </c>
      <c r="I156" s="98">
        <v>2118.6386599229022</v>
      </c>
      <c r="J156" s="98">
        <v>2062.1534808641914</v>
      </c>
      <c r="K156" s="98">
        <v>2056.0990113709772</v>
      </c>
      <c r="L156" s="98">
        <v>2094.7301446488659</v>
      </c>
      <c r="M156" s="98">
        <v>2093.3782239686616</v>
      </c>
      <c r="N156" s="98">
        <v>2094.6338135491969</v>
      </c>
      <c r="O156" s="98">
        <v>2128.9088663900452</v>
      </c>
      <c r="P156" s="98">
        <v>2152.1248486192885</v>
      </c>
      <c r="Q156" s="98">
        <v>2199.3129457049604</v>
      </c>
      <c r="R156" s="98">
        <v>2237.2311854502195</v>
      </c>
      <c r="S156" s="98">
        <v>2243.7500352967445</v>
      </c>
      <c r="T156" s="98">
        <v>2239.9794558376998</v>
      </c>
      <c r="U156" s="98">
        <v>2244.5096069684278</v>
      </c>
      <c r="V156" s="98">
        <v>2234.4822926638835</v>
      </c>
      <c r="W156" s="98">
        <v>2217.4702129060192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1128.8409717253339</v>
      </c>
      <c r="D157" s="122">
        <v>1156.1535248054327</v>
      </c>
      <c r="E157" s="122">
        <v>1177.9992295093371</v>
      </c>
      <c r="F157" s="122">
        <v>1202.3391941882278</v>
      </c>
      <c r="G157" s="122">
        <v>1165.8058103517931</v>
      </c>
      <c r="H157" s="122">
        <v>1076.9672648049043</v>
      </c>
      <c r="I157" s="122">
        <v>1060.1026980632143</v>
      </c>
      <c r="J157" s="122">
        <v>965.00487019301818</v>
      </c>
      <c r="K157" s="122">
        <v>939.36560218275667</v>
      </c>
      <c r="L157" s="122">
        <v>920.32055470941418</v>
      </c>
      <c r="M157" s="122">
        <v>975.01805448432094</v>
      </c>
      <c r="N157" s="122">
        <v>880.0228709636757</v>
      </c>
      <c r="O157" s="122">
        <v>858.37948394344937</v>
      </c>
      <c r="P157" s="122">
        <v>925.22264078423359</v>
      </c>
      <c r="Q157" s="122">
        <v>915.54241481960912</v>
      </c>
      <c r="R157" s="122">
        <v>913.15082001890232</v>
      </c>
      <c r="S157" s="122">
        <v>947.31543912207064</v>
      </c>
      <c r="T157" s="122">
        <v>873.65669830801608</v>
      </c>
      <c r="U157" s="122">
        <v>1022.4958543096589</v>
      </c>
      <c r="V157" s="122">
        <v>1000.270419215241</v>
      </c>
      <c r="W157" s="122">
        <v>949.41344914851732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1251.8686587751813</v>
      </c>
      <c r="D158" s="98">
        <v>1255.7261739268258</v>
      </c>
      <c r="E158" s="98">
        <v>1306.7290223676364</v>
      </c>
      <c r="F158" s="98">
        <v>1335.0943640748355</v>
      </c>
      <c r="G158" s="98">
        <v>1282.6258918473934</v>
      </c>
      <c r="H158" s="98">
        <v>1153.2662469258089</v>
      </c>
      <c r="I158" s="98">
        <v>1166.211417440192</v>
      </c>
      <c r="J158" s="98">
        <v>1055.950240908367</v>
      </c>
      <c r="K158" s="98">
        <v>1040.7294577048913</v>
      </c>
      <c r="L158" s="98">
        <v>1015.0481985338646</v>
      </c>
      <c r="M158" s="98">
        <v>1041.9161859889932</v>
      </c>
      <c r="N158" s="98">
        <v>991.26490597589827</v>
      </c>
      <c r="O158" s="98">
        <v>996.61467758594335</v>
      </c>
      <c r="P158" s="98">
        <v>1012.8173914170443</v>
      </c>
      <c r="Q158" s="98">
        <v>1057.0751894620175</v>
      </c>
      <c r="R158" s="98">
        <v>1061.9487547220672</v>
      </c>
      <c r="S158" s="98">
        <v>1072.5812603963266</v>
      </c>
      <c r="T158" s="98">
        <v>1086.4524369775081</v>
      </c>
      <c r="U158" s="98">
        <v>1177.2504348680745</v>
      </c>
      <c r="V158" s="98">
        <v>1113.1862777646991</v>
      </c>
      <c r="W158" s="98">
        <v>1190.649070387147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983.44461430278727</v>
      </c>
      <c r="D159" s="33">
        <v>1006.7945511233426</v>
      </c>
      <c r="E159" s="33">
        <v>957.31958460939518</v>
      </c>
      <c r="F159" s="33">
        <v>1000.5513359605843</v>
      </c>
      <c r="G159" s="33">
        <v>964.02566958666478</v>
      </c>
      <c r="H159" s="33">
        <v>916.42148992550085</v>
      </c>
      <c r="I159" s="33">
        <v>835.29608921368595</v>
      </c>
      <c r="J159" s="33">
        <v>777.8123806937125</v>
      </c>
      <c r="K159" s="33">
        <v>805.3134027200523</v>
      </c>
      <c r="L159" s="33">
        <v>767.38912148354905</v>
      </c>
      <c r="M159" s="33">
        <v>855.51500459381577</v>
      </c>
      <c r="N159" s="33">
        <v>642.22104893980463</v>
      </c>
      <c r="O159" s="33">
        <v>697.77096416228562</v>
      </c>
      <c r="P159" s="33">
        <v>852.27059473481791</v>
      </c>
      <c r="Q159" s="33">
        <v>748.84825801855027</v>
      </c>
      <c r="R159" s="33">
        <v>727.84655972086148</v>
      </c>
      <c r="S159" s="33">
        <v>797.96678146657666</v>
      </c>
      <c r="T159" s="33">
        <v>661.10145209134362</v>
      </c>
      <c r="U159" s="33">
        <v>811.53470853436556</v>
      </c>
      <c r="V159" s="33">
        <v>894.01708212905794</v>
      </c>
      <c r="W159" s="33">
        <v>795.84540880703889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9073.4750573923684</v>
      </c>
      <c r="D161" s="117">
        <f t="shared" si="54"/>
        <v>11507.450425752655</v>
      </c>
      <c r="E161" s="117">
        <f t="shared" si="54"/>
        <v>11827.102181153426</v>
      </c>
      <c r="F161" s="117">
        <f t="shared" si="54"/>
        <v>10992.296651299053</v>
      </c>
      <c r="G161" s="117">
        <f t="shared" si="54"/>
        <v>10261.807094096584</v>
      </c>
      <c r="H161" s="117">
        <f t="shared" si="54"/>
        <v>10508.918554422515</v>
      </c>
      <c r="I161" s="117">
        <f t="shared" si="54"/>
        <v>11540.884385663043</v>
      </c>
      <c r="J161" s="117">
        <f t="shared" si="54"/>
        <v>10241.425061810229</v>
      </c>
      <c r="K161" s="117">
        <f t="shared" si="54"/>
        <v>9638.0906232444831</v>
      </c>
      <c r="L161" s="117">
        <f t="shared" si="54"/>
        <v>0</v>
      </c>
      <c r="M161" s="117">
        <f t="shared" si="54"/>
        <v>8876.0342103746971</v>
      </c>
      <c r="N161" s="117">
        <f t="shared" si="54"/>
        <v>6892.7049514715764</v>
      </c>
      <c r="O161" s="117">
        <f t="shared" si="54"/>
        <v>5354.2212159970713</v>
      </c>
      <c r="P161" s="117">
        <f t="shared" si="54"/>
        <v>5813.2314591172108</v>
      </c>
      <c r="Q161" s="117">
        <f t="shared" si="54"/>
        <v>7247.8056912875345</v>
      </c>
      <c r="R161" s="117">
        <f t="shared" ref="R161:V161" si="55">R162+R164+R166+R175</f>
        <v>7338.0298430469738</v>
      </c>
      <c r="S161" s="117">
        <f t="shared" si="55"/>
        <v>7781.2408534219667</v>
      </c>
      <c r="T161" s="117">
        <f t="shared" si="55"/>
        <v>7152.1458646785841</v>
      </c>
      <c r="U161" s="117">
        <f t="shared" si="55"/>
        <v>7914.8566426325369</v>
      </c>
      <c r="V161" s="117">
        <f t="shared" si="55"/>
        <v>7816.3312393647548</v>
      </c>
      <c r="W161" s="117">
        <f t="shared" ref="W161" si="56">W162+W164+W166+W175</f>
        <v>7433.2157957760055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5697.3071811052678</v>
      </c>
      <c r="D162" s="122">
        <f t="shared" si="57"/>
        <v>6192.1928748280852</v>
      </c>
      <c r="E162" s="122">
        <f t="shared" si="57"/>
        <v>6072.879455933934</v>
      </c>
      <c r="F162" s="122">
        <f t="shared" si="57"/>
        <v>5402.1833361446579</v>
      </c>
      <c r="G162" s="122">
        <f t="shared" si="57"/>
        <v>4440.0503804567979</v>
      </c>
      <c r="H162" s="122">
        <f t="shared" si="57"/>
        <v>4564.34042207113</v>
      </c>
      <c r="I162" s="122">
        <f t="shared" si="57"/>
        <v>5289.6779347465563</v>
      </c>
      <c r="J162" s="122">
        <f t="shared" si="57"/>
        <v>4225.6566758745648</v>
      </c>
      <c r="K162" s="122">
        <f t="shared" si="57"/>
        <v>3788.9903703828541</v>
      </c>
      <c r="L162" s="122">
        <f t="shared" si="57"/>
        <v>0</v>
      </c>
      <c r="M162" s="122">
        <f t="shared" si="57"/>
        <v>3334.3560327620203</v>
      </c>
      <c r="N162" s="122">
        <f t="shared" si="57"/>
        <v>1497.0882770680819</v>
      </c>
      <c r="O162" s="122">
        <f t="shared" si="57"/>
        <v>642.79948944798934</v>
      </c>
      <c r="P162" s="122">
        <f t="shared" si="57"/>
        <v>1369.5403966431568</v>
      </c>
      <c r="Q162" s="122">
        <f t="shared" si="57"/>
        <v>2654.6370500520147</v>
      </c>
      <c r="R162" s="122">
        <f t="shared" si="57"/>
        <v>2571.0985393542119</v>
      </c>
      <c r="S162" s="122">
        <f t="shared" si="57"/>
        <v>2891.3829825133153</v>
      </c>
      <c r="T162" s="122">
        <f t="shared" si="57"/>
        <v>2428.7794392653168</v>
      </c>
      <c r="U162" s="122">
        <f t="shared" si="57"/>
        <v>2980.8624439307155</v>
      </c>
      <c r="V162" s="122">
        <f t="shared" si="57"/>
        <v>2949.8610130076358</v>
      </c>
      <c r="W162" s="122">
        <f t="shared" si="57"/>
        <v>2628.2584074006736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5697.3071811052678</v>
      </c>
      <c r="D163" s="33">
        <v>6192.1928748280852</v>
      </c>
      <c r="E163" s="33">
        <v>6072.879455933934</v>
      </c>
      <c r="F163" s="33">
        <v>5402.1833361446579</v>
      </c>
      <c r="G163" s="33">
        <v>4440.0503804567979</v>
      </c>
      <c r="H163" s="33">
        <v>4564.34042207113</v>
      </c>
      <c r="I163" s="33">
        <v>5289.6779347465563</v>
      </c>
      <c r="J163" s="33">
        <v>4225.6566758745648</v>
      </c>
      <c r="K163" s="33">
        <v>3788.9903703828541</v>
      </c>
      <c r="L163" s="33">
        <v>0</v>
      </c>
      <c r="M163" s="33">
        <v>3334.3560327620203</v>
      </c>
      <c r="N163" s="33">
        <v>1497.0882770680819</v>
      </c>
      <c r="O163" s="33">
        <v>642.79948944798934</v>
      </c>
      <c r="P163" s="33">
        <v>1369.5403966431568</v>
      </c>
      <c r="Q163" s="33">
        <v>2654.6370500520147</v>
      </c>
      <c r="R163" s="33">
        <v>2571.0985393542119</v>
      </c>
      <c r="S163" s="33">
        <v>2891.3829825133153</v>
      </c>
      <c r="T163" s="33">
        <v>2428.7794392653168</v>
      </c>
      <c r="U163" s="33">
        <v>2980.8624439307155</v>
      </c>
      <c r="V163" s="33">
        <v>2949.8610130076358</v>
      </c>
      <c r="W163" s="33">
        <v>2628.2584074006736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1695.5190064662431</v>
      </c>
      <c r="E164" s="122">
        <f t="shared" si="58"/>
        <v>1848.7751381717292</v>
      </c>
      <c r="F164" s="122">
        <f t="shared" si="58"/>
        <v>1565.8964101624838</v>
      </c>
      <c r="G164" s="122">
        <f t="shared" si="58"/>
        <v>1482.9737833518634</v>
      </c>
      <c r="H164" s="122">
        <f t="shared" si="58"/>
        <v>1684.2247792538722</v>
      </c>
      <c r="I164" s="122">
        <f t="shared" si="58"/>
        <v>1858.756469808266</v>
      </c>
      <c r="J164" s="122">
        <f t="shared" si="58"/>
        <v>1852.8558482897595</v>
      </c>
      <c r="K164" s="122">
        <f t="shared" si="58"/>
        <v>1712.3656484144146</v>
      </c>
      <c r="L164" s="122">
        <f t="shared" si="58"/>
        <v>0</v>
      </c>
      <c r="M164" s="122">
        <f t="shared" si="58"/>
        <v>1467.2376574924517</v>
      </c>
      <c r="N164" s="122">
        <f t="shared" si="58"/>
        <v>1718.8446601496853</v>
      </c>
      <c r="O164" s="122">
        <f t="shared" si="58"/>
        <v>1377.5983515224978</v>
      </c>
      <c r="P164" s="122">
        <f t="shared" si="58"/>
        <v>1164.3739816459045</v>
      </c>
      <c r="Q164" s="122">
        <f t="shared" si="58"/>
        <v>1190.5799577789344</v>
      </c>
      <c r="R164" s="122">
        <f t="shared" si="58"/>
        <v>1309.294406929243</v>
      </c>
      <c r="S164" s="122">
        <f t="shared" si="58"/>
        <v>1222.2034488706427</v>
      </c>
      <c r="T164" s="122">
        <f t="shared" si="58"/>
        <v>1244.5479133787478</v>
      </c>
      <c r="U164" s="122">
        <f t="shared" si="58"/>
        <v>1341.3453137211727</v>
      </c>
      <c r="V164" s="122">
        <f t="shared" si="58"/>
        <v>1275.1168681943861</v>
      </c>
      <c r="W164" s="122">
        <f t="shared" si="58"/>
        <v>1235.5790438555277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1695.5190064662431</v>
      </c>
      <c r="E165" s="98">
        <f>IF(RES_hhdet_in_fec!E165=0,0,RES_hhdet_in_fec!E165*1000*11630/RES_hhdet_in_new!E163)</f>
        <v>1848.7751381717292</v>
      </c>
      <c r="F165" s="98">
        <f>IF(RES_hhdet_in_fec!F165=0,0,RES_hhdet_in_fec!F165*1000*11630/RES_hhdet_in_new!F163)</f>
        <v>1565.8964101624838</v>
      </c>
      <c r="G165" s="98">
        <f>IF(RES_hhdet_in_fec!G165=0,0,RES_hhdet_in_fec!G165*1000*11630/RES_hhdet_in_new!G163)</f>
        <v>1482.9737833518634</v>
      </c>
      <c r="H165" s="98">
        <f>IF(RES_hhdet_in_fec!H165=0,0,RES_hhdet_in_fec!H165*1000*11630/RES_hhdet_in_new!H163)</f>
        <v>1684.2247792538722</v>
      </c>
      <c r="I165" s="98">
        <f>IF(RES_hhdet_in_fec!I165=0,0,RES_hhdet_in_fec!I165*1000*11630/RES_hhdet_in_new!I163)</f>
        <v>1858.756469808266</v>
      </c>
      <c r="J165" s="98">
        <f>IF(RES_hhdet_in_fec!J165=0,0,RES_hhdet_in_fec!J165*1000*11630/RES_hhdet_in_new!J163)</f>
        <v>1852.8558482897595</v>
      </c>
      <c r="K165" s="98">
        <f>IF(RES_hhdet_in_fec!K165=0,0,RES_hhdet_in_fec!K165*1000*11630/RES_hhdet_in_new!K163)</f>
        <v>1712.3656484144146</v>
      </c>
      <c r="L165" s="98">
        <f>IF(RES_hhdet_in_fec!L165=0,0,RES_hhdet_in_fec!L165*1000*11630/RES_hhdet_in_new!L163)</f>
        <v>0</v>
      </c>
      <c r="M165" s="98">
        <f>IF(RES_hhdet_in_fec!M165=0,0,RES_hhdet_in_fec!M165*1000*11630/RES_hhdet_in_new!M163)</f>
        <v>1467.2376574924517</v>
      </c>
      <c r="N165" s="98">
        <f>IF(RES_hhdet_in_fec!N165=0,0,RES_hhdet_in_fec!N165*1000*11630/RES_hhdet_in_new!N163)</f>
        <v>1718.8446601496853</v>
      </c>
      <c r="O165" s="98">
        <f>IF(RES_hhdet_in_fec!O165=0,0,RES_hhdet_in_fec!O165*1000*11630/RES_hhdet_in_new!O163)</f>
        <v>1377.5983515224978</v>
      </c>
      <c r="P165" s="98">
        <f>IF(RES_hhdet_in_fec!P165=0,0,RES_hhdet_in_fec!P165*1000*11630/RES_hhdet_in_new!P163)</f>
        <v>1164.3739816459045</v>
      </c>
      <c r="Q165" s="98">
        <f>IF(RES_hhdet_in_fec!Q165=0,0,RES_hhdet_in_fec!Q165*1000*11630/RES_hhdet_in_new!Q163)</f>
        <v>1190.5799577789344</v>
      </c>
      <c r="R165" s="98">
        <f>IF(RES_hhdet_in_fec!R165=0,0,RES_hhdet_in_fec!R165*1000*11630/RES_hhdet_in_new!R163)</f>
        <v>1309.294406929243</v>
      </c>
      <c r="S165" s="98">
        <f>IF(RES_hhdet_in_fec!S165=0,0,RES_hhdet_in_fec!S165*1000*11630/RES_hhdet_in_new!S163)</f>
        <v>1222.2034488706427</v>
      </c>
      <c r="T165" s="98">
        <f>IF(RES_hhdet_in_fec!T165=0,0,RES_hhdet_in_fec!T165*1000*11630/RES_hhdet_in_new!T163)</f>
        <v>1244.5479133787478</v>
      </c>
      <c r="U165" s="98">
        <f>IF(RES_hhdet_in_fec!U165=0,0,RES_hhdet_in_fec!U165*1000*11630/RES_hhdet_in_new!U163)</f>
        <v>1341.3453137211727</v>
      </c>
      <c r="V165" s="98">
        <f>IF(RES_hhdet_in_fec!V165=0,0,RES_hhdet_in_fec!V165*1000*11630/RES_hhdet_in_new!V163)</f>
        <v>1275.1168681943861</v>
      </c>
      <c r="W165" s="98">
        <f>IF(RES_hhdet_in_fec!W165=0,0,RES_hhdet_in_fec!W165*1000*11630/RES_hhdet_in_new!W163)</f>
        <v>1235.5790438555277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2242.8903630507921</v>
      </c>
      <c r="D166" s="122">
        <v>2464.9305959923727</v>
      </c>
      <c r="E166" s="122">
        <v>2729.2308369397074</v>
      </c>
      <c r="F166" s="122">
        <v>2823.1736983362853</v>
      </c>
      <c r="G166" s="122">
        <v>3173.9181332508242</v>
      </c>
      <c r="H166" s="122">
        <v>3182.5762855936232</v>
      </c>
      <c r="I166" s="122">
        <v>3332.3950295813988</v>
      </c>
      <c r="J166" s="122">
        <v>3197.8570222978833</v>
      </c>
      <c r="K166" s="122">
        <v>3197.486465849574</v>
      </c>
      <c r="L166" s="122">
        <v>0</v>
      </c>
      <c r="M166" s="122">
        <v>3099.4209253636477</v>
      </c>
      <c r="N166" s="122">
        <v>2796.840062677355</v>
      </c>
      <c r="O166" s="122">
        <v>2475.6170619635886</v>
      </c>
      <c r="P166" s="122">
        <v>2354.1161844819667</v>
      </c>
      <c r="Q166" s="122">
        <v>2486.7910719211004</v>
      </c>
      <c r="R166" s="122">
        <v>2544.5878419635465</v>
      </c>
      <c r="S166" s="122">
        <v>2720.3871595855489</v>
      </c>
      <c r="T166" s="122">
        <v>2605.1398918146774</v>
      </c>
      <c r="U166" s="122">
        <v>2570.1329531967817</v>
      </c>
      <c r="V166" s="122">
        <v>2591.133066939452</v>
      </c>
      <c r="W166" s="122">
        <v>2620.0484847085718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4405.8403115170031</v>
      </c>
      <c r="D167" s="98">
        <v>4675.7817382719895</v>
      </c>
      <c r="E167" s="98">
        <v>4906.6194106611192</v>
      </c>
      <c r="F167" s="98">
        <v>4999.6083400932503</v>
      </c>
      <c r="G167" s="98">
        <v>5431.2060814050556</v>
      </c>
      <c r="H167" s="98">
        <v>5476.4755562266128</v>
      </c>
      <c r="I167" s="98">
        <v>5632.7641709745521</v>
      </c>
      <c r="J167" s="98">
        <v>5779.3690307030338</v>
      </c>
      <c r="K167" s="98">
        <v>5738.8604651314754</v>
      </c>
      <c r="L167" s="98">
        <v>0</v>
      </c>
      <c r="M167" s="98">
        <v>5196.3047506941812</v>
      </c>
      <c r="N167" s="98">
        <v>4713.7833927332413</v>
      </c>
      <c r="O167" s="98">
        <v>4698.6239772980452</v>
      </c>
      <c r="P167" s="98">
        <v>0</v>
      </c>
      <c r="Q167" s="98">
        <v>4268.2580052634257</v>
      </c>
      <c r="R167" s="98">
        <v>4154.3670049644998</v>
      </c>
      <c r="S167" s="98">
        <v>4096.050417965047</v>
      </c>
      <c r="T167" s="98">
        <v>3943.3664910992929</v>
      </c>
      <c r="U167" s="98">
        <v>3752.6087801175986</v>
      </c>
      <c r="V167" s="98">
        <v>3483.4403954151503</v>
      </c>
      <c r="W167" s="98">
        <v>4367.331752526442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2231.710598152205</v>
      </c>
      <c r="D168" s="98">
        <v>0</v>
      </c>
      <c r="E168" s="98">
        <v>0</v>
      </c>
      <c r="F168" s="98">
        <v>0</v>
      </c>
      <c r="G168" s="98">
        <v>0</v>
      </c>
      <c r="H168" s="98">
        <v>3195.074257197628</v>
      </c>
      <c r="I168" s="98">
        <v>3140.0163677390588</v>
      </c>
      <c r="J168" s="98">
        <v>3246.9240669944775</v>
      </c>
      <c r="K168" s="98">
        <v>3244.0245727955885</v>
      </c>
      <c r="L168" s="98">
        <v>0</v>
      </c>
      <c r="M168" s="98">
        <v>0</v>
      </c>
      <c r="N168" s="98">
        <v>2593.1676509015911</v>
      </c>
      <c r="O168" s="98">
        <v>2643.908271073492</v>
      </c>
      <c r="P168" s="98">
        <v>3124.7863007744099</v>
      </c>
      <c r="Q168" s="98">
        <v>0</v>
      </c>
      <c r="R168" s="98">
        <v>0</v>
      </c>
      <c r="S168" s="98">
        <v>0</v>
      </c>
      <c r="T168" s="98">
        <v>0</v>
      </c>
      <c r="U168" s="98">
        <v>2509.8732110045758</v>
      </c>
      <c r="V168" s="98">
        <v>2373.2497783539875</v>
      </c>
      <c r="W168" s="98">
        <v>3216.1509931920746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592.80423366322611</v>
      </c>
      <c r="D169" s="101">
        <v>0</v>
      </c>
      <c r="E169" s="101">
        <v>0</v>
      </c>
      <c r="F169" s="101">
        <v>0</v>
      </c>
      <c r="G169" s="101">
        <v>0</v>
      </c>
      <c r="H169" s="101">
        <v>1391.6046336417292</v>
      </c>
      <c r="I169" s="101">
        <v>1139.6961301599808</v>
      </c>
      <c r="J169" s="101">
        <v>1178.9549903458581</v>
      </c>
      <c r="K169" s="101">
        <v>1165.9951361232729</v>
      </c>
      <c r="L169" s="101">
        <v>0</v>
      </c>
      <c r="M169" s="101">
        <v>0</v>
      </c>
      <c r="N169" s="101">
        <v>553.46530850788804</v>
      </c>
      <c r="O169" s="101">
        <v>369.68330763067462</v>
      </c>
      <c r="P169" s="101">
        <v>498.75180981857443</v>
      </c>
      <c r="Q169" s="101">
        <v>0</v>
      </c>
      <c r="R169" s="101">
        <v>0</v>
      </c>
      <c r="S169" s="101">
        <v>0</v>
      </c>
      <c r="T169" s="101">
        <v>0</v>
      </c>
      <c r="U169" s="101">
        <v>247.55753056816317</v>
      </c>
      <c r="V169" s="101">
        <v>188.85836968852533</v>
      </c>
      <c r="W169" s="101">
        <v>756.48698773002184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1638.9063644889789</v>
      </c>
      <c r="D170" s="104">
        <v>0</v>
      </c>
      <c r="E170" s="104">
        <v>0</v>
      </c>
      <c r="F170" s="104">
        <v>0</v>
      </c>
      <c r="G170" s="104">
        <v>0</v>
      </c>
      <c r="H170" s="104">
        <v>1803.4696235558986</v>
      </c>
      <c r="I170" s="104">
        <v>2000.3202375790781</v>
      </c>
      <c r="J170" s="104">
        <v>2067.9690766486192</v>
      </c>
      <c r="K170" s="104">
        <v>2078.0294366723151</v>
      </c>
      <c r="L170" s="104">
        <v>0</v>
      </c>
      <c r="M170" s="104">
        <v>0</v>
      </c>
      <c r="N170" s="104">
        <v>2039.7023423937032</v>
      </c>
      <c r="O170" s="104">
        <v>2274.2249634428181</v>
      </c>
      <c r="P170" s="104">
        <v>2626.0344909558353</v>
      </c>
      <c r="Q170" s="104">
        <v>0</v>
      </c>
      <c r="R170" s="104">
        <v>0</v>
      </c>
      <c r="S170" s="104">
        <v>0</v>
      </c>
      <c r="T170" s="104">
        <v>0</v>
      </c>
      <c r="U170" s="104">
        <v>2262.3156804364125</v>
      </c>
      <c r="V170" s="104">
        <v>2184.3914086654622</v>
      </c>
      <c r="W170" s="104">
        <v>2459.664005462053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3818.3170411693859</v>
      </c>
      <c r="D171" s="101">
        <v>0</v>
      </c>
      <c r="E171" s="101">
        <v>0</v>
      </c>
      <c r="F171" s="101">
        <v>0</v>
      </c>
      <c r="G171" s="101">
        <v>0</v>
      </c>
      <c r="H171" s="101">
        <v>4826.294557425691</v>
      </c>
      <c r="I171" s="101">
        <v>0</v>
      </c>
      <c r="J171" s="101">
        <v>0</v>
      </c>
      <c r="K171" s="101">
        <v>5158.6941374731632</v>
      </c>
      <c r="L171" s="101">
        <v>0</v>
      </c>
      <c r="M171" s="101">
        <v>0</v>
      </c>
      <c r="N171" s="101">
        <v>0</v>
      </c>
      <c r="O171" s="101">
        <v>4171.1276629680679</v>
      </c>
      <c r="P171" s="101">
        <v>4061.184559579739</v>
      </c>
      <c r="Q171" s="101">
        <v>0</v>
      </c>
      <c r="R171" s="101">
        <v>0</v>
      </c>
      <c r="S171" s="101">
        <v>0</v>
      </c>
      <c r="T171" s="101">
        <v>0</v>
      </c>
      <c r="U171" s="101">
        <v>3795.8631201200665</v>
      </c>
      <c r="V171" s="101">
        <v>3796.1951811022609</v>
      </c>
      <c r="W171" s="101">
        <v>3762.4946782167694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2094.9944025517329</v>
      </c>
      <c r="D172" s="104">
        <v>2376.9107612880316</v>
      </c>
      <c r="E172" s="104">
        <v>2638.0593941976776</v>
      </c>
      <c r="F172" s="104">
        <v>2737.7612923371021</v>
      </c>
      <c r="G172" s="104">
        <v>3072.3998921962689</v>
      </c>
      <c r="H172" s="104">
        <v>2999.9255251662235</v>
      </c>
      <c r="I172" s="104">
        <v>3264.8434471685232</v>
      </c>
      <c r="J172" s="104">
        <v>3119.1993360805086</v>
      </c>
      <c r="K172" s="104">
        <v>3105.6263773686032</v>
      </c>
      <c r="L172" s="104">
        <v>0</v>
      </c>
      <c r="M172" s="104">
        <v>3019.7924256675515</v>
      </c>
      <c r="N172" s="104">
        <v>2715.8199132752402</v>
      </c>
      <c r="O172" s="104">
        <v>2266.9318118937022</v>
      </c>
      <c r="P172" s="104">
        <v>2203.6217495831879</v>
      </c>
      <c r="Q172" s="104">
        <v>2367.2775219204968</v>
      </c>
      <c r="R172" s="104">
        <v>2490.4451193641153</v>
      </c>
      <c r="S172" s="104">
        <v>2678.3155192542663</v>
      </c>
      <c r="T172" s="104">
        <v>2568.2671399103983</v>
      </c>
      <c r="U172" s="104">
        <v>2502.8098875468854</v>
      </c>
      <c r="V172" s="104">
        <v>2559.755660696484</v>
      </c>
      <c r="W172" s="104">
        <v>2554.6676220280588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490.55501168599829</v>
      </c>
      <c r="D173" s="98">
        <v>781.68456037258534</v>
      </c>
      <c r="E173" s="98">
        <v>1047.4433133347654</v>
      </c>
      <c r="F173" s="98">
        <v>1046.5354174394884</v>
      </c>
      <c r="G173" s="98">
        <v>1362.2224784218915</v>
      </c>
      <c r="H173" s="98">
        <v>1228.7058347961922</v>
      </c>
      <c r="I173" s="98">
        <v>1146.2047872456212</v>
      </c>
      <c r="J173" s="98">
        <v>1057.0458552163182</v>
      </c>
      <c r="K173" s="98">
        <v>1049.5273659976256</v>
      </c>
      <c r="L173" s="98">
        <v>0</v>
      </c>
      <c r="M173" s="98">
        <v>926.41420169888977</v>
      </c>
      <c r="N173" s="98">
        <v>621.18609972604315</v>
      </c>
      <c r="O173" s="98">
        <v>138.02294550365704</v>
      </c>
      <c r="P173" s="98">
        <v>51.496900963900131</v>
      </c>
      <c r="Q173" s="98">
        <v>167.96457621553702</v>
      </c>
      <c r="R173" s="98">
        <v>253.21393391389557</v>
      </c>
      <c r="S173" s="98">
        <v>434.56548395752191</v>
      </c>
      <c r="T173" s="98">
        <v>328.28768407269814</v>
      </c>
      <c r="U173" s="98">
        <v>258.30028057845738</v>
      </c>
      <c r="V173" s="98">
        <v>325.27336803260056</v>
      </c>
      <c r="W173" s="98">
        <v>337.19740912203986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1604.4393908657346</v>
      </c>
      <c r="D174" s="33">
        <v>1595.2262009154465</v>
      </c>
      <c r="E174" s="33">
        <v>1590.6160808629122</v>
      </c>
      <c r="F174" s="33">
        <v>1691.2258748976135</v>
      </c>
      <c r="G174" s="33">
        <v>1710.1774137743773</v>
      </c>
      <c r="H174" s="33">
        <v>1771.2196903700317</v>
      </c>
      <c r="I174" s="33">
        <v>2118.6386599229022</v>
      </c>
      <c r="J174" s="33">
        <v>2062.15348086419</v>
      </c>
      <c r="K174" s="33">
        <v>2056.0990113709772</v>
      </c>
      <c r="L174" s="33">
        <v>0</v>
      </c>
      <c r="M174" s="33">
        <v>2093.3782239686616</v>
      </c>
      <c r="N174" s="33">
        <v>2094.6338135491974</v>
      </c>
      <c r="O174" s="33">
        <v>2128.9088663900452</v>
      </c>
      <c r="P174" s="33">
        <v>2152.1248486192885</v>
      </c>
      <c r="Q174" s="33">
        <v>2199.3129457049599</v>
      </c>
      <c r="R174" s="33">
        <v>2237.2311854502195</v>
      </c>
      <c r="S174" s="33">
        <v>2243.750035296744</v>
      </c>
      <c r="T174" s="33">
        <v>2239.9794558377002</v>
      </c>
      <c r="U174" s="33">
        <v>2244.5096069684282</v>
      </c>
      <c r="V174" s="33">
        <v>2234.4822926638835</v>
      </c>
      <c r="W174" s="33">
        <v>2217.4702129060192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1133.277513236309</v>
      </c>
      <c r="D175" s="122">
        <v>1154.8079484659545</v>
      </c>
      <c r="E175" s="122">
        <v>1176.2167501080569</v>
      </c>
      <c r="F175" s="122">
        <v>1201.0432066556284</v>
      </c>
      <c r="G175" s="122">
        <v>1164.8647970370992</v>
      </c>
      <c r="H175" s="122">
        <v>1077.7770675038894</v>
      </c>
      <c r="I175" s="122">
        <v>1060.0549515268217</v>
      </c>
      <c r="J175" s="122">
        <v>965.05551534802214</v>
      </c>
      <c r="K175" s="122">
        <v>939.24813859764117</v>
      </c>
      <c r="L175" s="122">
        <v>0</v>
      </c>
      <c r="M175" s="122">
        <v>975.0195947565777</v>
      </c>
      <c r="N175" s="122">
        <v>879.93195157645459</v>
      </c>
      <c r="O175" s="122">
        <v>858.20631306299538</v>
      </c>
      <c r="P175" s="122">
        <v>925.20089634618284</v>
      </c>
      <c r="Q175" s="122">
        <v>915.79761153548452</v>
      </c>
      <c r="R175" s="122">
        <v>913.04905479997285</v>
      </c>
      <c r="S175" s="122">
        <v>947.26726245245982</v>
      </c>
      <c r="T175" s="122">
        <v>873.67862021984286</v>
      </c>
      <c r="U175" s="122">
        <v>1022.5159317838674</v>
      </c>
      <c r="V175" s="122">
        <v>1000.2202912232808</v>
      </c>
      <c r="W175" s="122">
        <v>949.32985981123215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1251.8686587751813</v>
      </c>
      <c r="D176" s="98">
        <v>1255.726173926826</v>
      </c>
      <c r="E176" s="98">
        <v>1306.7290223676366</v>
      </c>
      <c r="F176" s="98">
        <v>1335.0943640748355</v>
      </c>
      <c r="G176" s="98">
        <v>1282.6258918473936</v>
      </c>
      <c r="H176" s="98">
        <v>1153.2662469258087</v>
      </c>
      <c r="I176" s="98">
        <v>1166.2114174401918</v>
      </c>
      <c r="J176" s="98">
        <v>1055.9502409083668</v>
      </c>
      <c r="K176" s="98">
        <v>1040.729457704891</v>
      </c>
      <c r="L176" s="98">
        <v>0</v>
      </c>
      <c r="M176" s="98">
        <v>1041.9161859889934</v>
      </c>
      <c r="N176" s="98">
        <v>991.26490597589816</v>
      </c>
      <c r="O176" s="98">
        <v>996.61467758594347</v>
      </c>
      <c r="P176" s="98">
        <v>1012.8173914170446</v>
      </c>
      <c r="Q176" s="98">
        <v>1057.0751894620173</v>
      </c>
      <c r="R176" s="98">
        <v>1061.9487547220674</v>
      </c>
      <c r="S176" s="98">
        <v>1072.5812603963266</v>
      </c>
      <c r="T176" s="98">
        <v>1086.4524369775079</v>
      </c>
      <c r="U176" s="98">
        <v>1177.2504348680745</v>
      </c>
      <c r="V176" s="98">
        <v>1113.1862777646991</v>
      </c>
      <c r="W176" s="98">
        <v>1190.649070387147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983.44461430278727</v>
      </c>
      <c r="D177" s="33">
        <v>1006.7945511233428</v>
      </c>
      <c r="E177" s="33">
        <v>957.31958460939506</v>
      </c>
      <c r="F177" s="33">
        <v>1000.551335960584</v>
      </c>
      <c r="G177" s="33">
        <v>964.02566958666489</v>
      </c>
      <c r="H177" s="33">
        <v>916.42148992550108</v>
      </c>
      <c r="I177" s="33">
        <v>835.29608921368606</v>
      </c>
      <c r="J177" s="33">
        <v>777.8123806937125</v>
      </c>
      <c r="K177" s="33">
        <v>805.3134027200523</v>
      </c>
      <c r="L177" s="33">
        <v>0</v>
      </c>
      <c r="M177" s="33">
        <v>855.51500459381566</v>
      </c>
      <c r="N177" s="33">
        <v>642.22104893980463</v>
      </c>
      <c r="O177" s="33">
        <v>697.77096416228551</v>
      </c>
      <c r="P177" s="33">
        <v>852.27059473481779</v>
      </c>
      <c r="Q177" s="33">
        <v>748.84825801855015</v>
      </c>
      <c r="R177" s="33">
        <v>727.84655972086159</v>
      </c>
      <c r="S177" s="33">
        <v>797.96678146657666</v>
      </c>
      <c r="T177" s="33">
        <v>661.10145209134373</v>
      </c>
      <c r="U177" s="33">
        <v>811.53470853436556</v>
      </c>
      <c r="V177" s="33">
        <v>894.01708212905794</v>
      </c>
      <c r="W177" s="33">
        <v>795.84540880703878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5789.283477465241</v>
      </c>
      <c r="D24" s="117">
        <f t="shared" si="7"/>
        <v>6816.6995970238577</v>
      </c>
      <c r="E24" s="117">
        <f t="shared" si="7"/>
        <v>9651.6669060027816</v>
      </c>
      <c r="F24" s="117">
        <f t="shared" si="7"/>
        <v>9622.3502741226057</v>
      </c>
      <c r="G24" s="117">
        <f t="shared" si="7"/>
        <v>10209.531708861972</v>
      </c>
      <c r="H24" s="117">
        <f t="shared" si="7"/>
        <v>0</v>
      </c>
      <c r="I24" s="117">
        <f t="shared" si="7"/>
        <v>0</v>
      </c>
      <c r="J24" s="117">
        <f t="shared" si="7"/>
        <v>8457.4093555078889</v>
      </c>
      <c r="K24" s="117">
        <f t="shared" si="7"/>
        <v>7952.1452562839468</v>
      </c>
      <c r="L24" s="117">
        <f t="shared" si="7"/>
        <v>8426.4301047518711</v>
      </c>
      <c r="M24" s="117">
        <f t="shared" si="7"/>
        <v>7888.2757908714284</v>
      </c>
      <c r="N24" s="117">
        <f t="shared" si="7"/>
        <v>7927.9953804024208</v>
      </c>
      <c r="O24" s="117">
        <f t="shared" si="7"/>
        <v>6331.8178591300202</v>
      </c>
      <c r="P24" s="117">
        <f t="shared" si="7"/>
        <v>5552.0316703743383</v>
      </c>
      <c r="Q24" s="117">
        <f t="shared" si="7"/>
        <v>6125.8416601312392</v>
      </c>
      <c r="R24" s="117">
        <f t="shared" ref="R24:V24" si="8">R25+R28+R30+R39</f>
        <v>6929.6307780793431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7328.6270103123388</v>
      </c>
      <c r="W24" s="117">
        <f t="shared" ref="W24" si="9">W25+W28+W30+W39</f>
        <v>7281.4673525509033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3241.2803516001072</v>
      </c>
      <c r="D25" s="122">
        <f t="shared" si="10"/>
        <v>3256.2080301360184</v>
      </c>
      <c r="E25" s="122">
        <f t="shared" si="10"/>
        <v>3493.1002373780598</v>
      </c>
      <c r="F25" s="122">
        <f t="shared" si="10"/>
        <v>3304.2113234466287</v>
      </c>
      <c r="G25" s="122">
        <f t="shared" si="10"/>
        <v>3199.1366543576146</v>
      </c>
      <c r="H25" s="122">
        <f t="shared" si="10"/>
        <v>0</v>
      </c>
      <c r="I25" s="122">
        <f t="shared" si="10"/>
        <v>0</v>
      </c>
      <c r="J25" s="122">
        <f t="shared" si="10"/>
        <v>2079.0433807563882</v>
      </c>
      <c r="K25" s="122">
        <f t="shared" si="10"/>
        <v>2307.2060582145991</v>
      </c>
      <c r="L25" s="122">
        <f t="shared" si="10"/>
        <v>1974.0399235406619</v>
      </c>
      <c r="M25" s="122">
        <f t="shared" si="10"/>
        <v>2247.4958051387162</v>
      </c>
      <c r="N25" s="122">
        <f t="shared" si="10"/>
        <v>2123.3344963907093</v>
      </c>
      <c r="O25" s="122">
        <f t="shared" si="10"/>
        <v>1741.7898587551338</v>
      </c>
      <c r="P25" s="122">
        <f t="shared" si="10"/>
        <v>1560.258381270291</v>
      </c>
      <c r="Q25" s="122">
        <f t="shared" si="10"/>
        <v>1894.9150383083972</v>
      </c>
      <c r="R25" s="122">
        <f t="shared" ref="R25:V25" si="11">SUM(R26:R27)</f>
        <v>2133.6086621538102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2175.1356336159151</v>
      </c>
      <c r="W25" s="122">
        <f t="shared" ref="W25" si="12">SUM(W26:W27)</f>
        <v>2182.2769854904836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3207.9538750163565</v>
      </c>
      <c r="D26" s="98">
        <v>3220.1471238818031</v>
      </c>
      <c r="E26" s="98">
        <v>3456.5759758991953</v>
      </c>
      <c r="F26" s="98">
        <v>3266.7030273870851</v>
      </c>
      <c r="G26" s="98">
        <v>3163.4594234321862</v>
      </c>
      <c r="H26" s="98">
        <v>0</v>
      </c>
      <c r="I26" s="98">
        <v>0</v>
      </c>
      <c r="J26" s="98">
        <v>2061.6599155964577</v>
      </c>
      <c r="K26" s="98">
        <v>2286.8980985805188</v>
      </c>
      <c r="L26" s="98">
        <v>1957.3883902792797</v>
      </c>
      <c r="M26" s="98">
        <v>2225.8858111031191</v>
      </c>
      <c r="N26" s="98">
        <v>2107.4897097214875</v>
      </c>
      <c r="O26" s="98">
        <v>1726.6547778973857</v>
      </c>
      <c r="P26" s="98">
        <v>1542.9533238640777</v>
      </c>
      <c r="Q26" s="98">
        <v>1875.9090809071843</v>
      </c>
      <c r="R26" s="98">
        <v>2112.335279847639</v>
      </c>
      <c r="S26" s="98">
        <v>0</v>
      </c>
      <c r="T26" s="98">
        <v>0</v>
      </c>
      <c r="U26" s="98">
        <v>0</v>
      </c>
      <c r="V26" s="98">
        <v>2153.7471476121145</v>
      </c>
      <c r="W26" s="98">
        <v>2160.8375819738849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33.326476583750924</v>
      </c>
      <c r="D27" s="98">
        <v>36.060906254215098</v>
      </c>
      <c r="E27" s="98">
        <v>36.524261478864531</v>
      </c>
      <c r="F27" s="98">
        <v>37.508296059543817</v>
      </c>
      <c r="G27" s="98">
        <v>35.677230925428574</v>
      </c>
      <c r="H27" s="98">
        <v>0</v>
      </c>
      <c r="I27" s="98">
        <v>0</v>
      </c>
      <c r="J27" s="98">
        <v>17.383465159930225</v>
      </c>
      <c r="K27" s="98">
        <v>20.307959634080166</v>
      </c>
      <c r="L27" s="98">
        <v>16.651533261382209</v>
      </c>
      <c r="M27" s="98">
        <v>21.609994035597204</v>
      </c>
      <c r="N27" s="98">
        <v>15.844786669221952</v>
      </c>
      <c r="O27" s="98">
        <v>15.135080857748216</v>
      </c>
      <c r="P27" s="98">
        <v>17.305057406213439</v>
      </c>
      <c r="Q27" s="98">
        <v>19.005957401213077</v>
      </c>
      <c r="R27" s="98">
        <v>21.273382306171229</v>
      </c>
      <c r="S27" s="98">
        <v>0</v>
      </c>
      <c r="T27" s="98">
        <v>0</v>
      </c>
      <c r="U27" s="98">
        <v>0</v>
      </c>
      <c r="V27" s="98">
        <v>21.388486003800772</v>
      </c>
      <c r="W27" s="98">
        <v>21.439403516598855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872.84016879009289</v>
      </c>
      <c r="E28" s="122">
        <f t="shared" si="13"/>
        <v>3340.9239749399831</v>
      </c>
      <c r="F28" s="122">
        <f t="shared" si="13"/>
        <v>3377.3190403903491</v>
      </c>
      <c r="G28" s="122">
        <f t="shared" si="13"/>
        <v>3919.2509466816587</v>
      </c>
      <c r="H28" s="122">
        <f t="shared" si="13"/>
        <v>0</v>
      </c>
      <c r="I28" s="122">
        <f t="shared" si="13"/>
        <v>0</v>
      </c>
      <c r="J28" s="122">
        <f t="shared" si="13"/>
        <v>3203.3289226372572</v>
      </c>
      <c r="K28" s="122">
        <f t="shared" si="13"/>
        <v>2472.3628988933974</v>
      </c>
      <c r="L28" s="122">
        <f t="shared" si="13"/>
        <v>3323.6534539500403</v>
      </c>
      <c r="M28" s="122">
        <f t="shared" si="13"/>
        <v>2473.5541158068791</v>
      </c>
      <c r="N28" s="122">
        <f t="shared" si="13"/>
        <v>2857.928000072432</v>
      </c>
      <c r="O28" s="122">
        <f t="shared" si="13"/>
        <v>1826.4192359484484</v>
      </c>
      <c r="P28" s="122">
        <f t="shared" si="13"/>
        <v>1178.9270087797313</v>
      </c>
      <c r="Q28" s="122">
        <f t="shared" si="13"/>
        <v>1333.4293037246807</v>
      </c>
      <c r="R28" s="122">
        <f t="shared" si="13"/>
        <v>1817.854288816847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2004.6148955379247</v>
      </c>
      <c r="W28" s="122">
        <f t="shared" si="13"/>
        <v>1950.741653884518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872.84016879009289</v>
      </c>
      <c r="E29" s="98">
        <f>IF(RES_hhdet_in_tes!E29=0,0,RES_hhdet_in_tes!E29*1000*11630/RES_hhdet_in_new!E26)</f>
        <v>3340.9239749399831</v>
      </c>
      <c r="F29" s="98">
        <f>IF(RES_hhdet_in_tes!F29=0,0,RES_hhdet_in_tes!F29*1000*11630/RES_hhdet_in_new!F26)</f>
        <v>3377.3190403903491</v>
      </c>
      <c r="G29" s="98">
        <f>IF(RES_hhdet_in_tes!G29=0,0,RES_hhdet_in_tes!G29*1000*11630/RES_hhdet_in_new!G26)</f>
        <v>3919.2509466816587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3203.3289226372572</v>
      </c>
      <c r="K29" s="98">
        <f>IF(RES_hhdet_in_tes!K29=0,0,RES_hhdet_in_tes!K29*1000*11630/RES_hhdet_in_new!K26)</f>
        <v>2472.3628988933974</v>
      </c>
      <c r="L29" s="98">
        <f>IF(RES_hhdet_in_tes!L29=0,0,RES_hhdet_in_tes!L29*1000*11630/RES_hhdet_in_new!L26)</f>
        <v>3323.6534539500403</v>
      </c>
      <c r="M29" s="98">
        <f>IF(RES_hhdet_in_tes!M29=0,0,RES_hhdet_in_tes!M29*1000*11630/RES_hhdet_in_new!M26)</f>
        <v>2473.5541158068791</v>
      </c>
      <c r="N29" s="98">
        <f>IF(RES_hhdet_in_tes!N29=0,0,RES_hhdet_in_tes!N29*1000*11630/RES_hhdet_in_new!N26)</f>
        <v>2857.928000072432</v>
      </c>
      <c r="O29" s="98">
        <f>IF(RES_hhdet_in_tes!O29=0,0,RES_hhdet_in_tes!O29*1000*11630/RES_hhdet_in_new!O26)</f>
        <v>1826.4192359484484</v>
      </c>
      <c r="P29" s="98">
        <f>IF(RES_hhdet_in_tes!P29=0,0,RES_hhdet_in_tes!P29*1000*11630/RES_hhdet_in_new!P26)</f>
        <v>1178.9270087797313</v>
      </c>
      <c r="Q29" s="98">
        <f>IF(RES_hhdet_in_tes!Q29=0,0,RES_hhdet_in_tes!Q29*1000*11630/RES_hhdet_in_new!Q26)</f>
        <v>1333.4293037246807</v>
      </c>
      <c r="R29" s="98">
        <f>IF(RES_hhdet_in_tes!R29=0,0,RES_hhdet_in_tes!R29*1000*11630/RES_hhdet_in_new!R26)</f>
        <v>1817.854288816847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2004.6148955379247</v>
      </c>
      <c r="W29" s="98">
        <f>IF(RES_hhdet_in_tes!W29=0,0,RES_hhdet_in_tes!W29*1000*11630/RES_hhdet_in_new!W26)</f>
        <v>1950.741653884518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1844.4420661458416</v>
      </c>
      <c r="D30" s="122">
        <v>1975.3352895249009</v>
      </c>
      <c r="E30" s="122">
        <v>2100.8787551491419</v>
      </c>
      <c r="F30" s="122">
        <v>2201.1544288485525</v>
      </c>
      <c r="G30" s="122">
        <v>2378.0824527343993</v>
      </c>
      <c r="H30" s="122">
        <v>0</v>
      </c>
      <c r="I30" s="122">
        <v>0</v>
      </c>
      <c r="J30" s="122">
        <v>2588.1025482031087</v>
      </c>
      <c r="K30" s="122">
        <v>2582.0203368383404</v>
      </c>
      <c r="L30" s="122">
        <v>2557.3539107736901</v>
      </c>
      <c r="M30" s="122">
        <v>2561.2926251426284</v>
      </c>
      <c r="N30" s="122">
        <v>2412.4599053294314</v>
      </c>
      <c r="O30" s="122">
        <v>2217.1075377057314</v>
      </c>
      <c r="P30" s="122">
        <v>2197.2102796483005</v>
      </c>
      <c r="Q30" s="122">
        <v>2308.6243144359537</v>
      </c>
      <c r="R30" s="122">
        <v>2386.0520604341987</v>
      </c>
      <c r="S30" s="122">
        <v>0</v>
      </c>
      <c r="T30" s="122">
        <v>0</v>
      </c>
      <c r="U30" s="122">
        <v>0</v>
      </c>
      <c r="V30" s="122">
        <v>2438.0182180842185</v>
      </c>
      <c r="W30" s="122">
        <v>2452.9969981681475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1893.1437524997182</v>
      </c>
      <c r="D31" s="98">
        <v>2018.3284451510137</v>
      </c>
      <c r="E31" s="98">
        <v>2129.2155152343225</v>
      </c>
      <c r="F31" s="98">
        <v>2181.2474955774042</v>
      </c>
      <c r="G31" s="98">
        <v>2383.8625486947612</v>
      </c>
      <c r="H31" s="98">
        <v>0</v>
      </c>
      <c r="I31" s="98">
        <v>0</v>
      </c>
      <c r="J31" s="98">
        <v>2594.2709411976452</v>
      </c>
      <c r="K31" s="98">
        <v>2602.6779227427219</v>
      </c>
      <c r="L31" s="98">
        <v>2537.2455113162191</v>
      </c>
      <c r="M31" s="98">
        <v>2445.316163425618</v>
      </c>
      <c r="N31" s="98">
        <v>2309.1670656269443</v>
      </c>
      <c r="O31" s="98">
        <v>2435.1127198985359</v>
      </c>
      <c r="P31" s="98">
        <v>0</v>
      </c>
      <c r="Q31" s="98">
        <v>2493.7282592352149</v>
      </c>
      <c r="R31" s="98">
        <v>0</v>
      </c>
      <c r="S31" s="98">
        <v>0</v>
      </c>
      <c r="T31" s="98">
        <v>0</v>
      </c>
      <c r="U31" s="98">
        <v>0</v>
      </c>
      <c r="V31" s="98">
        <v>2337.2073287478156</v>
      </c>
      <c r="W31" s="98">
        <v>2953.2085926631999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1893.6281773702333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2597.1840577625962</v>
      </c>
      <c r="K32" s="98">
        <v>2606.8295037329999</v>
      </c>
      <c r="L32" s="98">
        <v>2539.2610332282011</v>
      </c>
      <c r="M32" s="98">
        <v>2444.1180623780738</v>
      </c>
      <c r="N32" s="98">
        <v>2310.8314452590789</v>
      </c>
      <c r="O32" s="98">
        <v>2465.8173379539812</v>
      </c>
      <c r="P32" s="98">
        <v>2901.7679495371749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2311.1055520486379</v>
      </c>
      <c r="W32" s="98">
        <v>2971.203773676325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254.72181288125395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529.21498111397716</v>
      </c>
      <c r="K33" s="101">
        <v>528.8000670606848</v>
      </c>
      <c r="L33" s="101">
        <v>447.97792837171733</v>
      </c>
      <c r="M33" s="101">
        <v>426.67231122905474</v>
      </c>
      <c r="N33" s="101">
        <v>271.12910286537578</v>
      </c>
      <c r="O33" s="101">
        <v>191.59237451116343</v>
      </c>
      <c r="P33" s="101">
        <v>275.73345858133894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126.71414338317683</v>
      </c>
      <c r="W33" s="101">
        <v>511.53976821427096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1638.9063644889793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2067.9690766486192</v>
      </c>
      <c r="K34" s="104">
        <v>2078.0294366723151</v>
      </c>
      <c r="L34" s="104">
        <v>2091.2831048564835</v>
      </c>
      <c r="M34" s="104">
        <v>2017.4457511490189</v>
      </c>
      <c r="N34" s="104">
        <v>2039.702342393703</v>
      </c>
      <c r="O34" s="104">
        <v>2274.2249634428176</v>
      </c>
      <c r="P34" s="104">
        <v>2626.0344909558362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2184.3914086654613</v>
      </c>
      <c r="W34" s="104">
        <v>2459.6640054620539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1841.3318325217058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2581.225293738119</v>
      </c>
      <c r="L35" s="101">
        <v>0</v>
      </c>
      <c r="M35" s="101">
        <v>0</v>
      </c>
      <c r="N35" s="101">
        <v>0</v>
      </c>
      <c r="O35" s="101">
        <v>2231.5686747382069</v>
      </c>
      <c r="P35" s="101">
        <v>2252.5068147174725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2422.6423857000668</v>
      </c>
      <c r="W35" s="101">
        <v>2433.9046259054253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1841.0029210496639</v>
      </c>
      <c r="D36" s="104">
        <v>1973.6076129296839</v>
      </c>
      <c r="E36" s="104">
        <v>2099.6961432006924</v>
      </c>
      <c r="F36" s="104">
        <v>2201.9383744508232</v>
      </c>
      <c r="G36" s="104">
        <v>2377.8227737524467</v>
      </c>
      <c r="H36" s="104">
        <v>0</v>
      </c>
      <c r="I36" s="104">
        <v>0</v>
      </c>
      <c r="J36" s="104">
        <v>2587.8851439701948</v>
      </c>
      <c r="K36" s="104">
        <v>2581.2448159854707</v>
      </c>
      <c r="L36" s="104">
        <v>2558.1203592432898</v>
      </c>
      <c r="M36" s="104">
        <v>2565.7930130280333</v>
      </c>
      <c r="N36" s="104">
        <v>2417.5926847374781</v>
      </c>
      <c r="O36" s="104">
        <v>2202.7516509961365</v>
      </c>
      <c r="P36" s="104">
        <v>2180.6872344592512</v>
      </c>
      <c r="Q36" s="104">
        <v>2295.7100857290293</v>
      </c>
      <c r="R36" s="104">
        <v>2386.0520604341987</v>
      </c>
      <c r="S36" s="104">
        <v>0</v>
      </c>
      <c r="T36" s="104">
        <v>0</v>
      </c>
      <c r="U36" s="104">
        <v>0</v>
      </c>
      <c r="V36" s="104">
        <v>2442.0640977981461</v>
      </c>
      <c r="W36" s="104">
        <v>2435.598450709781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236.56353018392932</v>
      </c>
      <c r="D37" s="98">
        <v>378.3814120142373</v>
      </c>
      <c r="E37" s="98">
        <v>509.08006233778002</v>
      </c>
      <c r="F37" s="98">
        <v>510.71249955320934</v>
      </c>
      <c r="G37" s="98">
        <v>667.64535997806968</v>
      </c>
      <c r="H37" s="98">
        <v>0</v>
      </c>
      <c r="I37" s="98">
        <v>0</v>
      </c>
      <c r="J37" s="98">
        <v>525.73166310600402</v>
      </c>
      <c r="K37" s="98">
        <v>525.14580461449361</v>
      </c>
      <c r="L37" s="98">
        <v>463.39021459442392</v>
      </c>
      <c r="M37" s="98">
        <v>472.41478905937134</v>
      </c>
      <c r="N37" s="98">
        <v>322.95887118828091</v>
      </c>
      <c r="O37" s="98">
        <v>73.842784606091243</v>
      </c>
      <c r="P37" s="98">
        <v>28.56238583996279</v>
      </c>
      <c r="Q37" s="98">
        <v>96.397140024069159</v>
      </c>
      <c r="R37" s="98">
        <v>148.82087498397973</v>
      </c>
      <c r="S37" s="98">
        <v>0</v>
      </c>
      <c r="T37" s="98">
        <v>0</v>
      </c>
      <c r="U37" s="98">
        <v>0</v>
      </c>
      <c r="V37" s="98">
        <v>207.5818051342624</v>
      </c>
      <c r="W37" s="98">
        <v>218.12823780376223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1604.4393908657346</v>
      </c>
      <c r="D38" s="98">
        <v>1595.2262009154467</v>
      </c>
      <c r="E38" s="98">
        <v>1590.6160808629118</v>
      </c>
      <c r="F38" s="98">
        <v>1691.2258748976135</v>
      </c>
      <c r="G38" s="98">
        <v>1710.1774137743773</v>
      </c>
      <c r="H38" s="98">
        <v>0</v>
      </c>
      <c r="I38" s="98">
        <v>0</v>
      </c>
      <c r="J38" s="98">
        <v>2062.1534808641909</v>
      </c>
      <c r="K38" s="98">
        <v>2056.0990113709763</v>
      </c>
      <c r="L38" s="98">
        <v>2094.7301446488659</v>
      </c>
      <c r="M38" s="98">
        <v>2093.378223968662</v>
      </c>
      <c r="N38" s="98">
        <v>2094.6338135491974</v>
      </c>
      <c r="O38" s="98">
        <v>2128.9088663900452</v>
      </c>
      <c r="P38" s="98">
        <v>2152.1248486192885</v>
      </c>
      <c r="Q38" s="98">
        <v>2199.3129457049599</v>
      </c>
      <c r="R38" s="98">
        <v>2237.2311854502195</v>
      </c>
      <c r="S38" s="98">
        <v>0</v>
      </c>
      <c r="T38" s="98">
        <v>0</v>
      </c>
      <c r="U38" s="98">
        <v>0</v>
      </c>
      <c r="V38" s="98">
        <v>2234.482292663884</v>
      </c>
      <c r="W38" s="98">
        <v>2217.4702129060192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703.56105971929276</v>
      </c>
      <c r="D39" s="122">
        <v>712.31610857284488</v>
      </c>
      <c r="E39" s="122">
        <v>716.76393853559637</v>
      </c>
      <c r="F39" s="122">
        <v>739.6654814370753</v>
      </c>
      <c r="G39" s="122">
        <v>713.06165508830009</v>
      </c>
      <c r="H39" s="122">
        <v>0</v>
      </c>
      <c r="I39" s="122">
        <v>0</v>
      </c>
      <c r="J39" s="122">
        <v>586.93450391113436</v>
      </c>
      <c r="K39" s="122">
        <v>590.55596233760969</v>
      </c>
      <c r="L39" s="122">
        <v>571.38281648747954</v>
      </c>
      <c r="M39" s="122">
        <v>605.93324478320392</v>
      </c>
      <c r="N39" s="122">
        <v>534.27297860984777</v>
      </c>
      <c r="O39" s="122">
        <v>546.50122672070677</v>
      </c>
      <c r="P39" s="122">
        <v>615.63600067601612</v>
      </c>
      <c r="Q39" s="122">
        <v>588.87300366220825</v>
      </c>
      <c r="R39" s="122">
        <v>592.11576667448776</v>
      </c>
      <c r="S39" s="122">
        <v>0</v>
      </c>
      <c r="T39" s="122">
        <v>0</v>
      </c>
      <c r="U39" s="122">
        <v>0</v>
      </c>
      <c r="V39" s="122">
        <v>710.85826307428044</v>
      </c>
      <c r="W39" s="122">
        <v>695.45171500775416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693.48804824759668</v>
      </c>
      <c r="D40" s="98">
        <v>696.85223871940821</v>
      </c>
      <c r="E40" s="98">
        <v>726.4148497632209</v>
      </c>
      <c r="F40" s="98">
        <v>743.46716469853675</v>
      </c>
      <c r="G40" s="98">
        <v>715.46650661019635</v>
      </c>
      <c r="H40" s="98">
        <v>0</v>
      </c>
      <c r="I40" s="98">
        <v>0</v>
      </c>
      <c r="J40" s="98">
        <v>591.93791883268477</v>
      </c>
      <c r="K40" s="98">
        <v>584.30515026029195</v>
      </c>
      <c r="L40" s="98">
        <v>570.72684851951237</v>
      </c>
      <c r="M40" s="98">
        <v>586.2978689305811</v>
      </c>
      <c r="N40" s="98">
        <v>557.79582823899193</v>
      </c>
      <c r="O40" s="98">
        <v>560.80620444430781</v>
      </c>
      <c r="P40" s="98">
        <v>569.92365239051617</v>
      </c>
      <c r="Q40" s="98">
        <v>594.82800940719642</v>
      </c>
      <c r="R40" s="98">
        <v>600.55864938800767</v>
      </c>
      <c r="S40" s="98">
        <v>0</v>
      </c>
      <c r="T40" s="98">
        <v>0</v>
      </c>
      <c r="U40" s="98">
        <v>0</v>
      </c>
      <c r="V40" s="98">
        <v>652.58464119704263</v>
      </c>
      <c r="W40" s="98">
        <v>703.7026646873411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716.26370309622132</v>
      </c>
      <c r="D41" s="33">
        <v>734.99036630903936</v>
      </c>
      <c r="E41" s="33">
        <v>700.56850313173925</v>
      </c>
      <c r="F41" s="33">
        <v>733.9871710879496</v>
      </c>
      <c r="G41" s="33">
        <v>708.96521462013993</v>
      </c>
      <c r="H41" s="33">
        <v>0</v>
      </c>
      <c r="I41" s="33">
        <v>0</v>
      </c>
      <c r="J41" s="33">
        <v>576.62134254222451</v>
      </c>
      <c r="K41" s="33">
        <v>598.80195981968041</v>
      </c>
      <c r="L41" s="33">
        <v>572.4406387060933</v>
      </c>
      <c r="M41" s="33">
        <v>640.96644742623823</v>
      </c>
      <c r="N41" s="33">
        <v>483.93662800452239</v>
      </c>
      <c r="O41" s="33">
        <v>529.88346816754142</v>
      </c>
      <c r="P41" s="33">
        <v>653.72962424726632</v>
      </c>
      <c r="Q41" s="33">
        <v>581.78371110865089</v>
      </c>
      <c r="R41" s="33">
        <v>575.23000124744829</v>
      </c>
      <c r="S41" s="33">
        <v>0</v>
      </c>
      <c r="T41" s="33">
        <v>0</v>
      </c>
      <c r="U41" s="33">
        <v>0</v>
      </c>
      <c r="V41" s="33">
        <v>765.77243003176636</v>
      </c>
      <c r="W41" s="33">
        <v>690.19861037841736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5803.5340136218565</v>
      </c>
      <c r="D43" s="117">
        <f t="shared" si="14"/>
        <v>6912.0259143925032</v>
      </c>
      <c r="E43" s="117">
        <f t="shared" si="14"/>
        <v>9554.0990752397611</v>
      </c>
      <c r="F43" s="117">
        <f t="shared" si="14"/>
        <v>9262.3450452330162</v>
      </c>
      <c r="G43" s="117">
        <f t="shared" si="14"/>
        <v>9444.9979073312043</v>
      </c>
      <c r="H43" s="117">
        <f t="shared" si="14"/>
        <v>10474.914756540582</v>
      </c>
      <c r="I43" s="117">
        <f t="shared" si="14"/>
        <v>11272.634589105202</v>
      </c>
      <c r="J43" s="117">
        <f t="shared" si="14"/>
        <v>8518.4297309182366</v>
      </c>
      <c r="K43" s="117">
        <f t="shared" si="14"/>
        <v>8023.9352217449532</v>
      </c>
      <c r="L43" s="117">
        <f t="shared" si="14"/>
        <v>8392.5947790040791</v>
      </c>
      <c r="M43" s="117">
        <f t="shared" si="14"/>
        <v>7894.5875246583455</v>
      </c>
      <c r="N43" s="117">
        <f t="shared" si="14"/>
        <v>8010.3185904123138</v>
      </c>
      <c r="O43" s="117">
        <f t="shared" si="14"/>
        <v>6381.4479596014407</v>
      </c>
      <c r="P43" s="117">
        <f t="shared" si="14"/>
        <v>5577.3965595182972</v>
      </c>
      <c r="Q43" s="117">
        <f t="shared" si="14"/>
        <v>6182.580949828357</v>
      </c>
      <c r="R43" s="117">
        <f t="shared" ref="R43:V43" si="15">R44+R47+R49+R58</f>
        <v>7000.2934312527941</v>
      </c>
      <c r="S43" s="117">
        <f t="shared" si="15"/>
        <v>7263.7485401967215</v>
      </c>
      <c r="T43" s="117">
        <f t="shared" si="15"/>
        <v>0</v>
      </c>
      <c r="U43" s="117">
        <f t="shared" si="15"/>
        <v>6654.2130673657302</v>
      </c>
      <c r="V43" s="117">
        <f t="shared" si="15"/>
        <v>7486.083081741368</v>
      </c>
      <c r="W43" s="117">
        <f t="shared" ref="W43" si="16">W44+W47+W49+W58</f>
        <v>7086.1154252500537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3258.9842311721209</v>
      </c>
      <c r="D44" s="122">
        <f t="shared" si="17"/>
        <v>3352.1027392499232</v>
      </c>
      <c r="E44" s="122">
        <f t="shared" si="17"/>
        <v>3397.1797937781794</v>
      </c>
      <c r="F44" s="122">
        <f t="shared" si="17"/>
        <v>2943.0830675719303</v>
      </c>
      <c r="G44" s="122">
        <f t="shared" si="17"/>
        <v>2434.7547125775732</v>
      </c>
      <c r="H44" s="122">
        <f t="shared" si="17"/>
        <v>2824.2749355041333</v>
      </c>
      <c r="I44" s="122">
        <f t="shared" si="17"/>
        <v>2580.7445783080057</v>
      </c>
      <c r="J44" s="122">
        <f t="shared" si="17"/>
        <v>2141.2778738460202</v>
      </c>
      <c r="K44" s="122">
        <f t="shared" si="17"/>
        <v>2380.6314360780962</v>
      </c>
      <c r="L44" s="122">
        <f t="shared" si="17"/>
        <v>1939.1781498981081</v>
      </c>
      <c r="M44" s="122">
        <f t="shared" si="17"/>
        <v>2251.9097814192455</v>
      </c>
      <c r="N44" s="122">
        <f t="shared" si="17"/>
        <v>2203.5693873819455</v>
      </c>
      <c r="O44" s="122">
        <f t="shared" si="17"/>
        <v>1792.7515759242287</v>
      </c>
      <c r="P44" s="122">
        <f t="shared" si="17"/>
        <v>1596.0795744882653</v>
      </c>
      <c r="Q44" s="122">
        <f t="shared" si="17"/>
        <v>1971.1254672174707</v>
      </c>
      <c r="R44" s="122">
        <f t="shared" ref="R44:V44" si="18">SUM(R45:R46)</f>
        <v>2042.2065534089688</v>
      </c>
      <c r="S44" s="122">
        <f t="shared" si="18"/>
        <v>2154.6158338778746</v>
      </c>
      <c r="T44" s="122">
        <f t="shared" si="18"/>
        <v>0</v>
      </c>
      <c r="U44" s="122">
        <f t="shared" si="18"/>
        <v>2224.1817060113235</v>
      </c>
      <c r="V44" s="122">
        <f t="shared" si="18"/>
        <v>2313.7994924782329</v>
      </c>
      <c r="W44" s="122">
        <f t="shared" ref="W44" si="19">SUM(W45:W46)</f>
        <v>2007.1813549007518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3225.4757253085804</v>
      </c>
      <c r="D45" s="98">
        <v>3314.9798461436312</v>
      </c>
      <c r="E45" s="98">
        <v>3361.658487589782</v>
      </c>
      <c r="F45" s="98">
        <v>2909.6741780608409</v>
      </c>
      <c r="G45" s="98">
        <v>2407.6019787269938</v>
      </c>
      <c r="H45" s="98">
        <v>2795.9526241985313</v>
      </c>
      <c r="I45" s="98">
        <v>2557.6364118024067</v>
      </c>
      <c r="J45" s="98">
        <v>2123.3740486241581</v>
      </c>
      <c r="K45" s="98">
        <v>2359.6771884349932</v>
      </c>
      <c r="L45" s="98">
        <v>1922.8206846423611</v>
      </c>
      <c r="M45" s="98">
        <v>2230.2573463695749</v>
      </c>
      <c r="N45" s="98">
        <v>2187.1258703980484</v>
      </c>
      <c r="O45" s="98">
        <v>1777.1736691388137</v>
      </c>
      <c r="P45" s="98">
        <v>1578.3772189085971</v>
      </c>
      <c r="Q45" s="98">
        <v>1951.3551208404506</v>
      </c>
      <c r="R45" s="98">
        <v>2021.8445059869352</v>
      </c>
      <c r="S45" s="98">
        <v>2130.8022767434013</v>
      </c>
      <c r="T45" s="98">
        <v>0</v>
      </c>
      <c r="U45" s="98">
        <v>2202.2675868284937</v>
      </c>
      <c r="V45" s="98">
        <v>2291.0475006963675</v>
      </c>
      <c r="W45" s="98">
        <v>1987.4621481800527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33.50850586354062</v>
      </c>
      <c r="D46" s="98">
        <v>37.122893106292018</v>
      </c>
      <c r="E46" s="98">
        <v>35.52130618839729</v>
      </c>
      <c r="F46" s="98">
        <v>33.408889511089235</v>
      </c>
      <c r="G46" s="98">
        <v>27.152733850579459</v>
      </c>
      <c r="H46" s="98">
        <v>28.322311305601737</v>
      </c>
      <c r="I46" s="98">
        <v>23.108166505599034</v>
      </c>
      <c r="J46" s="98">
        <v>17.903825221862139</v>
      </c>
      <c r="K46" s="98">
        <v>20.954247643103031</v>
      </c>
      <c r="L46" s="98">
        <v>16.357465255747062</v>
      </c>
      <c r="M46" s="98">
        <v>21.652435049670469</v>
      </c>
      <c r="N46" s="98">
        <v>16.443516983897005</v>
      </c>
      <c r="O46" s="98">
        <v>15.577906785415061</v>
      </c>
      <c r="P46" s="98">
        <v>17.702355579668161</v>
      </c>
      <c r="Q46" s="98">
        <v>19.770346377020175</v>
      </c>
      <c r="R46" s="98">
        <v>20.362047422033477</v>
      </c>
      <c r="S46" s="98">
        <v>23.813557134473449</v>
      </c>
      <c r="T46" s="98">
        <v>0</v>
      </c>
      <c r="U46" s="98">
        <v>21.91411918282996</v>
      </c>
      <c r="V46" s="98">
        <v>22.751991781865456</v>
      </c>
      <c r="W46" s="98">
        <v>19.719206720699066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873.93271513953778</v>
      </c>
      <c r="E47" s="122">
        <f t="shared" si="20"/>
        <v>3340.2108376020392</v>
      </c>
      <c r="F47" s="122">
        <f t="shared" si="20"/>
        <v>3377.8412285517934</v>
      </c>
      <c r="G47" s="122">
        <f t="shared" si="20"/>
        <v>3920.2630970000496</v>
      </c>
      <c r="H47" s="122">
        <f t="shared" si="20"/>
        <v>4618.9182462802355</v>
      </c>
      <c r="I47" s="122">
        <f t="shared" si="20"/>
        <v>5364.7851969240901</v>
      </c>
      <c r="J47" s="122">
        <f t="shared" si="20"/>
        <v>3202.2970087912222</v>
      </c>
      <c r="K47" s="122">
        <f t="shared" si="20"/>
        <v>2471.4518516643793</v>
      </c>
      <c r="L47" s="122">
        <f t="shared" si="20"/>
        <v>3324.2103134979589</v>
      </c>
      <c r="M47" s="122">
        <f t="shared" si="20"/>
        <v>2473.8685746251062</v>
      </c>
      <c r="N47" s="122">
        <f t="shared" si="20"/>
        <v>2858.3623303187023</v>
      </c>
      <c r="O47" s="122">
        <f t="shared" si="20"/>
        <v>1826.9940969101833</v>
      </c>
      <c r="P47" s="122">
        <f t="shared" si="20"/>
        <v>1178.6312913026127</v>
      </c>
      <c r="Q47" s="122">
        <f t="shared" si="20"/>
        <v>1323.6206844877058</v>
      </c>
      <c r="R47" s="122">
        <f t="shared" si="20"/>
        <v>1982.8307910553629</v>
      </c>
      <c r="S47" s="122">
        <f t="shared" si="20"/>
        <v>1981.0065188530314</v>
      </c>
      <c r="T47" s="122">
        <f t="shared" si="20"/>
        <v>0</v>
      </c>
      <c r="U47" s="122">
        <f t="shared" si="20"/>
        <v>1292.3371582160389</v>
      </c>
      <c r="V47" s="122">
        <f t="shared" si="20"/>
        <v>2000.8035209287655</v>
      </c>
      <c r="W47" s="122">
        <f t="shared" si="20"/>
        <v>1950.9734833418686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873.93271513953778</v>
      </c>
      <c r="E48" s="98">
        <f>IF(RES_hhdet_in_tes!E48=0,0,RES_hhdet_in_tes!E48*1000*11630/RES_hhdet_in_new!E45)</f>
        <v>3340.2108376020392</v>
      </c>
      <c r="F48" s="98">
        <f>IF(RES_hhdet_in_tes!F48=0,0,RES_hhdet_in_tes!F48*1000*11630/RES_hhdet_in_new!F45)</f>
        <v>3377.8412285517934</v>
      </c>
      <c r="G48" s="98">
        <f>IF(RES_hhdet_in_tes!G48=0,0,RES_hhdet_in_tes!G48*1000*11630/RES_hhdet_in_new!G45)</f>
        <v>3920.2630970000496</v>
      </c>
      <c r="H48" s="98">
        <f>IF(RES_hhdet_in_tes!H48=0,0,RES_hhdet_in_tes!H48*1000*11630/RES_hhdet_in_new!H45)</f>
        <v>4618.9182462802355</v>
      </c>
      <c r="I48" s="98">
        <f>IF(RES_hhdet_in_tes!I48=0,0,RES_hhdet_in_tes!I48*1000*11630/RES_hhdet_in_new!I45)</f>
        <v>5364.7851969240901</v>
      </c>
      <c r="J48" s="98">
        <f>IF(RES_hhdet_in_tes!J48=0,0,RES_hhdet_in_tes!J48*1000*11630/RES_hhdet_in_new!J45)</f>
        <v>3202.2970087912222</v>
      </c>
      <c r="K48" s="98">
        <f>IF(RES_hhdet_in_tes!K48=0,0,RES_hhdet_in_tes!K48*1000*11630/RES_hhdet_in_new!K45)</f>
        <v>2471.4518516643793</v>
      </c>
      <c r="L48" s="98">
        <f>IF(RES_hhdet_in_tes!L48=0,0,RES_hhdet_in_tes!L48*1000*11630/RES_hhdet_in_new!L45)</f>
        <v>3324.2103134979589</v>
      </c>
      <c r="M48" s="98">
        <f>IF(RES_hhdet_in_tes!M48=0,0,RES_hhdet_in_tes!M48*1000*11630/RES_hhdet_in_new!M45)</f>
        <v>2473.8685746251062</v>
      </c>
      <c r="N48" s="98">
        <f>IF(RES_hhdet_in_tes!N48=0,0,RES_hhdet_in_tes!N48*1000*11630/RES_hhdet_in_new!N45)</f>
        <v>2858.3623303187023</v>
      </c>
      <c r="O48" s="98">
        <f>IF(RES_hhdet_in_tes!O48=0,0,RES_hhdet_in_tes!O48*1000*11630/RES_hhdet_in_new!O45)</f>
        <v>1826.9940969101833</v>
      </c>
      <c r="P48" s="98">
        <f>IF(RES_hhdet_in_tes!P48=0,0,RES_hhdet_in_tes!P48*1000*11630/RES_hhdet_in_new!P45)</f>
        <v>1178.6312913026127</v>
      </c>
      <c r="Q48" s="98">
        <f>IF(RES_hhdet_in_tes!Q48=0,0,RES_hhdet_in_tes!Q48*1000*11630/RES_hhdet_in_new!Q45)</f>
        <v>1323.6206844877058</v>
      </c>
      <c r="R48" s="98">
        <f>IF(RES_hhdet_in_tes!R48=0,0,RES_hhdet_in_tes!R48*1000*11630/RES_hhdet_in_new!R45)</f>
        <v>1982.8307910553629</v>
      </c>
      <c r="S48" s="98">
        <f>IF(RES_hhdet_in_tes!S48=0,0,RES_hhdet_in_tes!S48*1000*11630/RES_hhdet_in_new!S45)</f>
        <v>1981.0065188530314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1292.3371582160389</v>
      </c>
      <c r="V48" s="98">
        <f>IF(RES_hhdet_in_tes!V48=0,0,RES_hhdet_in_tes!V48*1000*11630/RES_hhdet_in_new!V45)</f>
        <v>2000.8035209287655</v>
      </c>
      <c r="W48" s="98">
        <f>IF(RES_hhdet_in_tes!W48=0,0,RES_hhdet_in_tes!W48*1000*11630/RES_hhdet_in_new!W45)</f>
        <v>1950.9734833418686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1840.9882641205131</v>
      </c>
      <c r="D49" s="122">
        <v>1973.6707079865382</v>
      </c>
      <c r="E49" s="122">
        <v>2099.9422822726151</v>
      </c>
      <c r="F49" s="122">
        <v>2201.7543992109422</v>
      </c>
      <c r="G49" s="122">
        <v>2376.9167770321087</v>
      </c>
      <c r="H49" s="122">
        <v>2377.3444692740263</v>
      </c>
      <c r="I49" s="122">
        <v>2685.6774568173037</v>
      </c>
      <c r="J49" s="122">
        <v>2587.9183547641242</v>
      </c>
      <c r="K49" s="122">
        <v>2581.2987680138322</v>
      </c>
      <c r="L49" s="122">
        <v>2557.8236108784149</v>
      </c>
      <c r="M49" s="122">
        <v>2562.8716828669885</v>
      </c>
      <c r="N49" s="122">
        <v>2414.1067931512071</v>
      </c>
      <c r="O49" s="122">
        <v>2215.1982856018049</v>
      </c>
      <c r="P49" s="122">
        <v>2187.0279252665059</v>
      </c>
      <c r="Q49" s="122">
        <v>2298.987387574884</v>
      </c>
      <c r="R49" s="122">
        <v>2385.9883473306922</v>
      </c>
      <c r="S49" s="122">
        <v>2501.7984258019246</v>
      </c>
      <c r="T49" s="122">
        <v>0</v>
      </c>
      <c r="U49" s="122">
        <v>2453.8740893749887</v>
      </c>
      <c r="V49" s="122">
        <v>2460.5545038053424</v>
      </c>
      <c r="W49" s="122">
        <v>2432.5101674695184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1835.2129888712652</v>
      </c>
      <c r="D50" s="98">
        <v>1987.7993270140253</v>
      </c>
      <c r="E50" s="98">
        <v>2161.0394696810777</v>
      </c>
      <c r="F50" s="98">
        <v>2164.6387086738605</v>
      </c>
      <c r="G50" s="98">
        <v>2226.2624652501472</v>
      </c>
      <c r="H50" s="98">
        <v>2514.6664617505021</v>
      </c>
      <c r="I50" s="98">
        <v>2684.2145854103678</v>
      </c>
      <c r="J50" s="98">
        <v>2589.5017944216816</v>
      </c>
      <c r="K50" s="98">
        <v>2585.0044136035217</v>
      </c>
      <c r="L50" s="98">
        <v>2538.8412230523236</v>
      </c>
      <c r="M50" s="98">
        <v>2427.7690720246783</v>
      </c>
      <c r="N50" s="98">
        <v>2301.4704413580162</v>
      </c>
      <c r="O50" s="98">
        <v>2483.5137601970018</v>
      </c>
      <c r="P50" s="98">
        <v>0</v>
      </c>
      <c r="Q50" s="98">
        <v>2467.4584175969485</v>
      </c>
      <c r="R50" s="98">
        <v>2382.4512424553582</v>
      </c>
      <c r="S50" s="98">
        <v>2392.9821287441155</v>
      </c>
      <c r="T50" s="98">
        <v>0</v>
      </c>
      <c r="U50" s="98">
        <v>2894.7660185333134</v>
      </c>
      <c r="V50" s="98">
        <v>2823.1650577386536</v>
      </c>
      <c r="W50" s="98">
        <v>2373.4061148810697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1835.4598066623587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2683.4548440323733</v>
      </c>
      <c r="J51" s="98">
        <v>2589.9089503182299</v>
      </c>
      <c r="K51" s="98">
        <v>2585.8764430529441</v>
      </c>
      <c r="L51" s="98">
        <v>2541.3668413937639</v>
      </c>
      <c r="M51" s="98">
        <v>2429.1969989991649</v>
      </c>
      <c r="N51" s="98">
        <v>2306.1084530643261</v>
      </c>
      <c r="O51" s="98">
        <v>2511.9603682417951</v>
      </c>
      <c r="P51" s="98">
        <v>2784.0004273028608</v>
      </c>
      <c r="Q51" s="98">
        <v>0</v>
      </c>
      <c r="R51" s="98">
        <v>0</v>
      </c>
      <c r="S51" s="98">
        <v>0</v>
      </c>
      <c r="T51" s="98">
        <v>0</v>
      </c>
      <c r="U51" s="98">
        <v>2868.4481317361851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234.5507773594961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568.54219623297945</v>
      </c>
      <c r="J52" s="101">
        <v>526.6600851934146</v>
      </c>
      <c r="K52" s="101">
        <v>526.55966920908202</v>
      </c>
      <c r="L52" s="101">
        <v>458.53653058905934</v>
      </c>
      <c r="M52" s="101">
        <v>428.2377751634358</v>
      </c>
      <c r="N52" s="101">
        <v>285.10254533635907</v>
      </c>
      <c r="O52" s="101">
        <v>221.23477231986183</v>
      </c>
      <c r="P52" s="101">
        <v>26.681366086410758</v>
      </c>
      <c r="Q52" s="101">
        <v>0</v>
      </c>
      <c r="R52" s="101">
        <v>0</v>
      </c>
      <c r="S52" s="101">
        <v>0</v>
      </c>
      <c r="T52" s="101">
        <v>0</v>
      </c>
      <c r="U52" s="101">
        <v>345.8666477708382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1600.9090293028628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2114.9126477993937</v>
      </c>
      <c r="J53" s="104">
        <v>2063.2488651248159</v>
      </c>
      <c r="K53" s="104">
        <v>2059.3167738438619</v>
      </c>
      <c r="L53" s="104">
        <v>2082.8303108047048</v>
      </c>
      <c r="M53" s="104">
        <v>2000.9592238357291</v>
      </c>
      <c r="N53" s="104">
        <v>2021.0059077279673</v>
      </c>
      <c r="O53" s="104">
        <v>2290.7255959219333</v>
      </c>
      <c r="P53" s="104">
        <v>2757.3190612164503</v>
      </c>
      <c r="Q53" s="104">
        <v>0</v>
      </c>
      <c r="R53" s="104">
        <v>0</v>
      </c>
      <c r="S53" s="104">
        <v>0</v>
      </c>
      <c r="T53" s="104">
        <v>0</v>
      </c>
      <c r="U53" s="104">
        <v>2522.5814839653467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1841.331832521706</v>
      </c>
      <c r="D54" s="101">
        <v>0</v>
      </c>
      <c r="E54" s="101">
        <v>0</v>
      </c>
      <c r="F54" s="101">
        <v>0</v>
      </c>
      <c r="G54" s="101">
        <v>0</v>
      </c>
      <c r="H54" s="101">
        <v>2376.1981540132274</v>
      </c>
      <c r="I54" s="101">
        <v>0</v>
      </c>
      <c r="J54" s="101">
        <v>0</v>
      </c>
      <c r="K54" s="101">
        <v>2581.2252937381195</v>
      </c>
      <c r="L54" s="101">
        <v>0</v>
      </c>
      <c r="M54" s="101">
        <v>0</v>
      </c>
      <c r="N54" s="101">
        <v>0</v>
      </c>
      <c r="O54" s="101">
        <v>2231.5686747382074</v>
      </c>
      <c r="P54" s="101">
        <v>2252.5068147174729</v>
      </c>
      <c r="Q54" s="101">
        <v>0</v>
      </c>
      <c r="R54" s="101">
        <v>0</v>
      </c>
      <c r="S54" s="101">
        <v>0</v>
      </c>
      <c r="T54" s="101">
        <v>0</v>
      </c>
      <c r="U54" s="101">
        <v>2380.4335114254905</v>
      </c>
      <c r="V54" s="101">
        <v>2422.6423857000677</v>
      </c>
      <c r="W54" s="101">
        <v>2433.9046259054253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1841.0029210496641</v>
      </c>
      <c r="D55" s="104">
        <v>1973.6076129296837</v>
      </c>
      <c r="E55" s="104">
        <v>2099.6961432006919</v>
      </c>
      <c r="F55" s="104">
        <v>2201.9383744508227</v>
      </c>
      <c r="G55" s="104">
        <v>2377.8227737524476</v>
      </c>
      <c r="H55" s="104">
        <v>2376.16588702847</v>
      </c>
      <c r="I55" s="104">
        <v>2685.6895189670772</v>
      </c>
      <c r="J55" s="104">
        <v>2587.8851439701943</v>
      </c>
      <c r="K55" s="104">
        <v>2581.2448159854707</v>
      </c>
      <c r="L55" s="104">
        <v>2558.1203592432898</v>
      </c>
      <c r="M55" s="104">
        <v>2565.7930130280333</v>
      </c>
      <c r="N55" s="104">
        <v>2417.5926847374781</v>
      </c>
      <c r="O55" s="104">
        <v>2202.751650996136</v>
      </c>
      <c r="P55" s="104">
        <v>2180.6872344592512</v>
      </c>
      <c r="Q55" s="104">
        <v>2295.7100857290293</v>
      </c>
      <c r="R55" s="104">
        <v>2386.0520604341996</v>
      </c>
      <c r="S55" s="104">
        <v>2505.1003036242942</v>
      </c>
      <c r="T55" s="104">
        <v>0</v>
      </c>
      <c r="U55" s="104">
        <v>2406.4929621216866</v>
      </c>
      <c r="V55" s="104">
        <v>2442.0640977981457</v>
      </c>
      <c r="W55" s="104">
        <v>2435.5984507097814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236.56353018392934</v>
      </c>
      <c r="D56" s="98">
        <v>378.38141201423724</v>
      </c>
      <c r="E56" s="98">
        <v>509.08006233777996</v>
      </c>
      <c r="F56" s="98">
        <v>510.71249955320923</v>
      </c>
      <c r="G56" s="98">
        <v>667.64535997806979</v>
      </c>
      <c r="H56" s="98">
        <v>604.94619665843857</v>
      </c>
      <c r="I56" s="98">
        <v>567.05085904417501</v>
      </c>
      <c r="J56" s="98">
        <v>525.73166310600413</v>
      </c>
      <c r="K56" s="98">
        <v>525.14580461449384</v>
      </c>
      <c r="L56" s="98">
        <v>463.39021459442404</v>
      </c>
      <c r="M56" s="98">
        <v>472.41478905937129</v>
      </c>
      <c r="N56" s="98">
        <v>322.95887118828091</v>
      </c>
      <c r="O56" s="98">
        <v>73.842784606091243</v>
      </c>
      <c r="P56" s="98">
        <v>28.562385839962786</v>
      </c>
      <c r="Q56" s="98">
        <v>96.397140024069131</v>
      </c>
      <c r="R56" s="98">
        <v>148.82087498397976</v>
      </c>
      <c r="S56" s="98">
        <v>261.35026832755005</v>
      </c>
      <c r="T56" s="98">
        <v>0</v>
      </c>
      <c r="U56" s="98">
        <v>161.98335515325903</v>
      </c>
      <c r="V56" s="98">
        <v>207.5818051342624</v>
      </c>
      <c r="W56" s="98">
        <v>218.12823780376226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1604.4393908657348</v>
      </c>
      <c r="D57" s="98">
        <v>1595.2262009154467</v>
      </c>
      <c r="E57" s="98">
        <v>1590.6160808629118</v>
      </c>
      <c r="F57" s="98">
        <v>1691.2258748976133</v>
      </c>
      <c r="G57" s="98">
        <v>1710.1774137743771</v>
      </c>
      <c r="H57" s="98">
        <v>1771.2196903700317</v>
      </c>
      <c r="I57" s="98">
        <v>2118.6386599229018</v>
      </c>
      <c r="J57" s="98">
        <v>2062.1534808641904</v>
      </c>
      <c r="K57" s="98">
        <v>2056.0990113709777</v>
      </c>
      <c r="L57" s="98">
        <v>2094.7301446488659</v>
      </c>
      <c r="M57" s="98">
        <v>2093.3782239686616</v>
      </c>
      <c r="N57" s="98">
        <v>2094.6338135491978</v>
      </c>
      <c r="O57" s="98">
        <v>2128.9088663900452</v>
      </c>
      <c r="P57" s="98">
        <v>2152.1248486192881</v>
      </c>
      <c r="Q57" s="98">
        <v>2199.3129457049599</v>
      </c>
      <c r="R57" s="98">
        <v>2237.2311854502195</v>
      </c>
      <c r="S57" s="98">
        <v>2243.750035296744</v>
      </c>
      <c r="T57" s="98">
        <v>0</v>
      </c>
      <c r="U57" s="98">
        <v>2244.5096069684282</v>
      </c>
      <c r="V57" s="98">
        <v>2234.4822926638831</v>
      </c>
      <c r="W57" s="98">
        <v>2217.4702129060192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703.5615183292233</v>
      </c>
      <c r="D58" s="122">
        <v>712.31975201650391</v>
      </c>
      <c r="E58" s="122">
        <v>716.76616158692696</v>
      </c>
      <c r="F58" s="122">
        <v>739.66634989835075</v>
      </c>
      <c r="G58" s="122">
        <v>713.06332072147222</v>
      </c>
      <c r="H58" s="122">
        <v>654.37710548218672</v>
      </c>
      <c r="I58" s="122">
        <v>641.42735705580344</v>
      </c>
      <c r="J58" s="122">
        <v>586.93649351687009</v>
      </c>
      <c r="K58" s="122">
        <v>590.5531659886459</v>
      </c>
      <c r="L58" s="122">
        <v>571.38270472959766</v>
      </c>
      <c r="M58" s="122">
        <v>605.93748574700612</v>
      </c>
      <c r="N58" s="122">
        <v>534.28007956045928</v>
      </c>
      <c r="O58" s="122">
        <v>546.50400116522337</v>
      </c>
      <c r="P58" s="122">
        <v>615.6577684609141</v>
      </c>
      <c r="Q58" s="122">
        <v>588.84741054829647</v>
      </c>
      <c r="R58" s="122">
        <v>589.26773945776961</v>
      </c>
      <c r="S58" s="122">
        <v>626.32776166389067</v>
      </c>
      <c r="T58" s="122">
        <v>0</v>
      </c>
      <c r="U58" s="122">
        <v>683.82011376337857</v>
      </c>
      <c r="V58" s="122">
        <v>710.92556452902727</v>
      </c>
      <c r="W58" s="122">
        <v>695.45041953791531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693.48804824759645</v>
      </c>
      <c r="D59" s="98">
        <v>696.85223871940832</v>
      </c>
      <c r="E59" s="98">
        <v>726.41484976322079</v>
      </c>
      <c r="F59" s="98">
        <v>743.46716469853675</v>
      </c>
      <c r="G59" s="98">
        <v>715.46650661019635</v>
      </c>
      <c r="H59" s="98">
        <v>644.38922135448831</v>
      </c>
      <c r="I59" s="98">
        <v>652.69944276821298</v>
      </c>
      <c r="J59" s="98">
        <v>591.93791883268477</v>
      </c>
      <c r="K59" s="98">
        <v>584.30515026029173</v>
      </c>
      <c r="L59" s="98">
        <v>570.72684851951249</v>
      </c>
      <c r="M59" s="98">
        <v>586.2978689305811</v>
      </c>
      <c r="N59" s="98">
        <v>557.79582823899182</v>
      </c>
      <c r="O59" s="98">
        <v>560.8062044443077</v>
      </c>
      <c r="P59" s="98">
        <v>569.92365239051605</v>
      </c>
      <c r="Q59" s="98">
        <v>594.82800940719619</v>
      </c>
      <c r="R59" s="98">
        <v>600.55864938800767</v>
      </c>
      <c r="S59" s="98">
        <v>611.50695596593243</v>
      </c>
      <c r="T59" s="98">
        <v>0</v>
      </c>
      <c r="U59" s="98">
        <v>684.04695176095481</v>
      </c>
      <c r="V59" s="98">
        <v>652.58464119704263</v>
      </c>
      <c r="W59" s="98">
        <v>703.70266468734087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716.26370309622121</v>
      </c>
      <c r="D60" s="33">
        <v>734.99036630903936</v>
      </c>
      <c r="E60" s="33">
        <v>700.56850313173936</v>
      </c>
      <c r="F60" s="33">
        <v>733.98717108794972</v>
      </c>
      <c r="G60" s="33">
        <v>708.96521462013982</v>
      </c>
      <c r="H60" s="33">
        <v>675.6889517827293</v>
      </c>
      <c r="I60" s="33">
        <v>617.50740206570299</v>
      </c>
      <c r="J60" s="33">
        <v>576.62134254222462</v>
      </c>
      <c r="K60" s="33">
        <v>598.80195981968041</v>
      </c>
      <c r="L60" s="33">
        <v>572.4406387060933</v>
      </c>
      <c r="M60" s="33">
        <v>640.96644742623846</v>
      </c>
      <c r="N60" s="33">
        <v>483.93662800452228</v>
      </c>
      <c r="O60" s="33">
        <v>529.88346816754142</v>
      </c>
      <c r="P60" s="33">
        <v>653.72962424726632</v>
      </c>
      <c r="Q60" s="33">
        <v>581.783711108651</v>
      </c>
      <c r="R60" s="33">
        <v>575.23000124744806</v>
      </c>
      <c r="S60" s="33">
        <v>644.00575972337367</v>
      </c>
      <c r="T60" s="33">
        <v>0</v>
      </c>
      <c r="U60" s="33">
        <v>683.51113653299592</v>
      </c>
      <c r="V60" s="33">
        <v>765.77243003176613</v>
      </c>
      <c r="W60" s="33">
        <v>690.19861037841736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0</v>
      </c>
      <c r="F67" s="98">
        <f>IF(RES_hhdet_in_tes!F67=0,0,RES_hhdet_in_tes!F67*1000*11630/RES_hhdet_in_new!F64)</f>
        <v>0</v>
      </c>
      <c r="G67" s="98">
        <f>IF(RES_hhdet_in_tes!G67=0,0,RES_hhdet_in_tes!G67*1000*11630/RES_hhdet_in_new!G64)</f>
        <v>0</v>
      </c>
      <c r="H67" s="98">
        <f>IF(RES_hhdet_in_tes!H67=0,0,RES_hhdet_in_tes!H67*1000*11630/RES_hhdet_in_new!H64)</f>
        <v>0</v>
      </c>
      <c r="I67" s="98">
        <f>IF(RES_hhdet_in_tes!I67=0,0,RES_hhdet_in_tes!I67*1000*11630/RES_hhdet_in_new!I64)</f>
        <v>0</v>
      </c>
      <c r="J67" s="98">
        <f>IF(RES_hhdet_in_tes!J67=0,0,RES_hhdet_in_tes!J67*1000*11630/RES_hhdet_in_new!J64)</f>
        <v>0</v>
      </c>
      <c r="K67" s="98">
        <f>IF(RES_hhdet_in_tes!K67=0,0,RES_hhdet_in_tes!K67*1000*11630/RES_hhdet_in_new!K64)</f>
        <v>0</v>
      </c>
      <c r="L67" s="98">
        <f>IF(RES_hhdet_in_tes!L67=0,0,RES_hhdet_in_tes!L67*1000*11630/RES_hhdet_in_new!L64)</f>
        <v>0</v>
      </c>
      <c r="M67" s="98">
        <f>IF(RES_hhdet_in_tes!M67=0,0,RES_hhdet_in_tes!M67*1000*11630/RES_hhdet_in_new!M64)</f>
        <v>0</v>
      </c>
      <c r="N67" s="98">
        <f>IF(RES_hhdet_in_tes!N67=0,0,RES_hhdet_in_tes!N67*1000*11630/RES_hhdet_in_new!N64)</f>
        <v>0</v>
      </c>
      <c r="O67" s="98">
        <f>IF(RES_hhdet_in_tes!O67=0,0,RES_hhdet_in_tes!O67*1000*11630/RES_hhdet_in_new!O64)</f>
        <v>0</v>
      </c>
      <c r="P67" s="98">
        <f>IF(RES_hhdet_in_tes!P67=0,0,RES_hhdet_in_tes!P67*1000*11630/RES_hhdet_in_new!P64)</f>
        <v>0</v>
      </c>
      <c r="Q67" s="98">
        <f>IF(RES_hhdet_in_tes!Q67=0,0,RES_hhdet_in_tes!Q67*1000*11630/RES_hhdet_in_new!Q64)</f>
        <v>0</v>
      </c>
      <c r="R67" s="98">
        <f>IF(RES_hhdet_in_tes!R67=0,0,RES_hhdet_in_tes!R67*1000*11630/RES_hhdet_in_new!R64)</f>
        <v>0</v>
      </c>
      <c r="S67" s="98">
        <f>IF(RES_hhdet_in_tes!S67=0,0,RES_hhdet_in_tes!S67*1000*11630/RES_hhdet_in_new!S64)</f>
        <v>0</v>
      </c>
      <c r="T67" s="98">
        <f>IF(RES_hhdet_in_tes!T67=0,0,RES_hhdet_in_tes!T67*1000*11630/RES_hhdet_in_new!T64)</f>
        <v>0</v>
      </c>
      <c r="U67" s="98">
        <f>IF(RES_hhdet_in_tes!U67=0,0,RES_hhdet_in_tes!U67*1000*11630/RES_hhdet_in_new!U64)</f>
        <v>0</v>
      </c>
      <c r="V67" s="98">
        <f>IF(RES_hhdet_in_tes!V67=0,0,RES_hhdet_in_tes!V67*1000*11630/RES_hhdet_in_new!V64)</f>
        <v>0</v>
      </c>
      <c r="W67" s="98">
        <f>IF(RES_hhdet_in_tes!W67=0,0,RES_hhdet_in_tes!W67*1000*11630/RES_hhdet_in_new!W64)</f>
        <v>0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5695.2214416108691</v>
      </c>
      <c r="D81" s="117">
        <f t="shared" si="28"/>
        <v>6984.7271669587362</v>
      </c>
      <c r="E81" s="117">
        <f t="shared" si="28"/>
        <v>9178.0859060750026</v>
      </c>
      <c r="F81" s="117">
        <f t="shared" si="28"/>
        <v>9149.3194158105889</v>
      </c>
      <c r="G81" s="117">
        <f t="shared" si="28"/>
        <v>9708.5937898219327</v>
      </c>
      <c r="H81" s="117">
        <f t="shared" si="28"/>
        <v>9951.9662004560141</v>
      </c>
      <c r="I81" s="117">
        <f t="shared" si="28"/>
        <v>10813.973244923869</v>
      </c>
      <c r="J81" s="117">
        <f t="shared" si="28"/>
        <v>8806.7828499571406</v>
      </c>
      <c r="K81" s="117">
        <f t="shared" si="28"/>
        <v>8439.6625480867606</v>
      </c>
      <c r="L81" s="117">
        <f t="shared" si="28"/>
        <v>8222.1655469781126</v>
      </c>
      <c r="M81" s="117">
        <f t="shared" si="28"/>
        <v>7718.9346930188358</v>
      </c>
      <c r="N81" s="117">
        <f t="shared" si="28"/>
        <v>8016.5880777522789</v>
      </c>
      <c r="O81" s="117">
        <f t="shared" si="28"/>
        <v>6385.1246777883352</v>
      </c>
      <c r="P81" s="117">
        <f t="shared" si="28"/>
        <v>5314.1692427124435</v>
      </c>
      <c r="Q81" s="117">
        <f t="shared" si="28"/>
        <v>6202.3387909891499</v>
      </c>
      <c r="R81" s="117">
        <f t="shared" ref="R81:V81" si="29">R82+R85+R87+R100</f>
        <v>6936.2735903179537</v>
      </c>
      <c r="S81" s="117">
        <f t="shared" si="29"/>
        <v>7272.3223632838171</v>
      </c>
      <c r="T81" s="117">
        <f t="shared" si="29"/>
        <v>6463.2572480363433</v>
      </c>
      <c r="U81" s="117">
        <f t="shared" si="29"/>
        <v>6616.1887806034028</v>
      </c>
      <c r="V81" s="117">
        <f t="shared" si="29"/>
        <v>7484.8176502023352</v>
      </c>
      <c r="W81" s="117">
        <f t="shared" ref="W81" si="30">W82+W85+W87+W100</f>
        <v>7204.7112000199822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3147.2565899573829</v>
      </c>
      <c r="D82" s="122">
        <f t="shared" si="31"/>
        <v>3428.1514320963888</v>
      </c>
      <c r="E82" s="122">
        <f t="shared" si="31"/>
        <v>3024.4666478728163</v>
      </c>
      <c r="F82" s="122">
        <f t="shared" si="31"/>
        <v>2827.6553683131028</v>
      </c>
      <c r="G82" s="122">
        <f t="shared" si="31"/>
        <v>2699.8377333762396</v>
      </c>
      <c r="H82" s="122">
        <f t="shared" si="31"/>
        <v>2300.2189327360315</v>
      </c>
      <c r="I82" s="122">
        <f t="shared" si="31"/>
        <v>2132.1209178511158</v>
      </c>
      <c r="J82" s="122">
        <f t="shared" si="31"/>
        <v>2428.1519264859812</v>
      </c>
      <c r="K82" s="122">
        <f t="shared" si="31"/>
        <v>2794.0555226196211</v>
      </c>
      <c r="L82" s="122">
        <f t="shared" si="31"/>
        <v>1768.0384609146256</v>
      </c>
      <c r="M82" s="122">
        <f t="shared" si="31"/>
        <v>2077.5900228838941</v>
      </c>
      <c r="N82" s="122">
        <f t="shared" si="31"/>
        <v>2208.9101538989394</v>
      </c>
      <c r="O82" s="122">
        <f t="shared" si="31"/>
        <v>1792.8912664307479</v>
      </c>
      <c r="P82" s="122">
        <f t="shared" si="31"/>
        <v>1321.6301969718243</v>
      </c>
      <c r="Q82" s="122">
        <f t="shared" si="31"/>
        <v>1980.6788393337035</v>
      </c>
      <c r="R82" s="122">
        <f t="shared" ref="R82:V82" si="32">SUM(R83:R84)</f>
        <v>1973.2358962439321</v>
      </c>
      <c r="S82" s="122">
        <f t="shared" si="32"/>
        <v>2157.5867191803663</v>
      </c>
      <c r="T82" s="122">
        <f t="shared" si="32"/>
        <v>2166.390379058631</v>
      </c>
      <c r="U82" s="122">
        <f t="shared" si="32"/>
        <v>2227.1005374967563</v>
      </c>
      <c r="V82" s="122">
        <f t="shared" si="32"/>
        <v>2332.0533050651015</v>
      </c>
      <c r="W82" s="122">
        <f t="shared" ref="W82" si="33">SUM(W83:W84)</f>
        <v>2104.4976860612032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3134.2323477128084</v>
      </c>
      <c r="D83" s="98">
        <v>3412.8638123373585</v>
      </c>
      <c r="E83" s="98">
        <v>3011.7371172917392</v>
      </c>
      <c r="F83" s="98">
        <v>2814.7278819955736</v>
      </c>
      <c r="G83" s="98">
        <v>2687.713012307765</v>
      </c>
      <c r="H83" s="98">
        <v>2290.9362846576905</v>
      </c>
      <c r="I83" s="98">
        <v>2124.4432061774005</v>
      </c>
      <c r="J83" s="98">
        <v>2419.989996098469</v>
      </c>
      <c r="K83" s="98">
        <v>2784.166016634987</v>
      </c>
      <c r="L83" s="98">
        <v>1762.0425715685651</v>
      </c>
      <c r="M83" s="98">
        <v>2069.5531270988772</v>
      </c>
      <c r="N83" s="98">
        <v>2202.2871521449301</v>
      </c>
      <c r="O83" s="98">
        <v>1786.6269584001761</v>
      </c>
      <c r="P83" s="98">
        <v>1315.7275580337414</v>
      </c>
      <c r="Q83" s="98">
        <v>1972.6842614682607</v>
      </c>
      <c r="R83" s="98">
        <v>1965.3187860601031</v>
      </c>
      <c r="S83" s="98">
        <v>2147.9844859112363</v>
      </c>
      <c r="T83" s="98">
        <v>2157.7753987035353</v>
      </c>
      <c r="U83" s="98">
        <v>2218.2711909542836</v>
      </c>
      <c r="V83" s="98">
        <v>2322.8262725835039</v>
      </c>
      <c r="W83" s="98">
        <v>2096.1785383563392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13.024242244574419</v>
      </c>
      <c r="D84" s="98">
        <v>15.287619759030363</v>
      </c>
      <c r="E84" s="98">
        <v>12.729530581077341</v>
      </c>
      <c r="F84" s="98">
        <v>12.927486317528988</v>
      </c>
      <c r="G84" s="98">
        <v>12.124721068474791</v>
      </c>
      <c r="H84" s="98">
        <v>9.2826480783411895</v>
      </c>
      <c r="I84" s="98">
        <v>7.6777116737152058</v>
      </c>
      <c r="J84" s="98">
        <v>8.1619303875123919</v>
      </c>
      <c r="K84" s="98">
        <v>9.8895059846341233</v>
      </c>
      <c r="L84" s="98">
        <v>5.9958893460605589</v>
      </c>
      <c r="M84" s="98">
        <v>8.0368957850167781</v>
      </c>
      <c r="N84" s="98">
        <v>6.623001754009274</v>
      </c>
      <c r="O84" s="98">
        <v>6.2643080305718053</v>
      </c>
      <c r="P84" s="98">
        <v>5.9026389380827871</v>
      </c>
      <c r="Q84" s="98">
        <v>7.9945778654427837</v>
      </c>
      <c r="R84" s="98">
        <v>7.9171101838288758</v>
      </c>
      <c r="S84" s="98">
        <v>9.6022332691302239</v>
      </c>
      <c r="T84" s="98">
        <v>8.6149803550958595</v>
      </c>
      <c r="U84" s="98">
        <v>8.8293465424728215</v>
      </c>
      <c r="V84" s="98">
        <v>9.2270324815976092</v>
      </c>
      <c r="W84" s="98">
        <v>8.3191477048642124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868.7872654179198</v>
      </c>
      <c r="E85" s="122">
        <f t="shared" si="34"/>
        <v>3336.5486597002814</v>
      </c>
      <c r="F85" s="122">
        <f t="shared" si="34"/>
        <v>3381.7344704574989</v>
      </c>
      <c r="G85" s="122">
        <f t="shared" si="34"/>
        <v>3917.7904438531227</v>
      </c>
      <c r="H85" s="122">
        <f t="shared" si="34"/>
        <v>4620.0827861085045</v>
      </c>
      <c r="I85" s="122">
        <f t="shared" si="34"/>
        <v>5363.6592250336598</v>
      </c>
      <c r="J85" s="122">
        <f t="shared" si="34"/>
        <v>3201.2438212977154</v>
      </c>
      <c r="K85" s="122">
        <f t="shared" si="34"/>
        <v>2470.9044647647856</v>
      </c>
      <c r="L85" s="122">
        <f t="shared" si="34"/>
        <v>3325.6633386784083</v>
      </c>
      <c r="M85" s="122">
        <f t="shared" si="34"/>
        <v>2474.2161041045688</v>
      </c>
      <c r="N85" s="122">
        <f t="shared" si="34"/>
        <v>2861.1479257809465</v>
      </c>
      <c r="O85" s="122">
        <f t="shared" si="34"/>
        <v>1827.6236748722079</v>
      </c>
      <c r="P85" s="122">
        <f t="shared" si="34"/>
        <v>1178.7898442266655</v>
      </c>
      <c r="Q85" s="122">
        <f t="shared" si="34"/>
        <v>1324.1208166923686</v>
      </c>
      <c r="R85" s="122">
        <f t="shared" si="34"/>
        <v>1983.3179617281005</v>
      </c>
      <c r="S85" s="122">
        <f t="shared" si="34"/>
        <v>1981.2971023030266</v>
      </c>
      <c r="T85" s="122">
        <f t="shared" si="34"/>
        <v>1266.6140402503793</v>
      </c>
      <c r="U85" s="122">
        <f t="shared" si="34"/>
        <v>1295.3677646172155</v>
      </c>
      <c r="V85" s="122">
        <f t="shared" si="34"/>
        <v>2003.2497189757014</v>
      </c>
      <c r="W85" s="122">
        <f t="shared" si="34"/>
        <v>1951.5642268480476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868.7872654179198</v>
      </c>
      <c r="E86" s="98">
        <f>IF(RES_hhdet_in_tes!E86=0,0,RES_hhdet_in_tes!E86*1000*11630/RES_hhdet_in_new!E83)</f>
        <v>3336.5486597002814</v>
      </c>
      <c r="F86" s="98">
        <f>IF(RES_hhdet_in_tes!F86=0,0,RES_hhdet_in_tes!F86*1000*11630/RES_hhdet_in_new!F83)</f>
        <v>3381.7344704574989</v>
      </c>
      <c r="G86" s="98">
        <f>IF(RES_hhdet_in_tes!G86=0,0,RES_hhdet_in_tes!G86*1000*11630/RES_hhdet_in_new!G83)</f>
        <v>3917.7904438531227</v>
      </c>
      <c r="H86" s="98">
        <f>IF(RES_hhdet_in_tes!H86=0,0,RES_hhdet_in_tes!H86*1000*11630/RES_hhdet_in_new!H83)</f>
        <v>4620.0827861085045</v>
      </c>
      <c r="I86" s="98">
        <f>IF(RES_hhdet_in_tes!I86=0,0,RES_hhdet_in_tes!I86*1000*11630/RES_hhdet_in_new!I83)</f>
        <v>5363.6592250336598</v>
      </c>
      <c r="J86" s="98">
        <f>IF(RES_hhdet_in_tes!J86=0,0,RES_hhdet_in_tes!J86*1000*11630/RES_hhdet_in_new!J83)</f>
        <v>3201.2438212977154</v>
      </c>
      <c r="K86" s="98">
        <f>IF(RES_hhdet_in_tes!K86=0,0,RES_hhdet_in_tes!K86*1000*11630/RES_hhdet_in_new!K83)</f>
        <v>2470.9044647647856</v>
      </c>
      <c r="L86" s="98">
        <f>IF(RES_hhdet_in_tes!L86=0,0,RES_hhdet_in_tes!L86*1000*11630/RES_hhdet_in_new!L83)</f>
        <v>3325.6633386784083</v>
      </c>
      <c r="M86" s="98">
        <f>IF(RES_hhdet_in_tes!M86=0,0,RES_hhdet_in_tes!M86*1000*11630/RES_hhdet_in_new!M83)</f>
        <v>2474.2161041045688</v>
      </c>
      <c r="N86" s="98">
        <f>IF(RES_hhdet_in_tes!N86=0,0,RES_hhdet_in_tes!N86*1000*11630/RES_hhdet_in_new!N83)</f>
        <v>2861.1479257809465</v>
      </c>
      <c r="O86" s="98">
        <f>IF(RES_hhdet_in_tes!O86=0,0,RES_hhdet_in_tes!O86*1000*11630/RES_hhdet_in_new!O83)</f>
        <v>1827.6236748722079</v>
      </c>
      <c r="P86" s="98">
        <f>IF(RES_hhdet_in_tes!P86=0,0,RES_hhdet_in_tes!P86*1000*11630/RES_hhdet_in_new!P83)</f>
        <v>1178.7898442266655</v>
      </c>
      <c r="Q86" s="98">
        <f>IF(RES_hhdet_in_tes!Q86=0,0,RES_hhdet_in_tes!Q86*1000*11630/RES_hhdet_in_new!Q83)</f>
        <v>1324.1208166923686</v>
      </c>
      <c r="R86" s="98">
        <f>IF(RES_hhdet_in_tes!R86=0,0,RES_hhdet_in_tes!R86*1000*11630/RES_hhdet_in_new!R83)</f>
        <v>1983.3179617281005</v>
      </c>
      <c r="S86" s="98">
        <f>IF(RES_hhdet_in_tes!S86=0,0,RES_hhdet_in_tes!S86*1000*11630/RES_hhdet_in_new!S83)</f>
        <v>1981.2971023030266</v>
      </c>
      <c r="T86" s="98">
        <f>IF(RES_hhdet_in_tes!T86=0,0,RES_hhdet_in_tes!T86*1000*11630/RES_hhdet_in_new!T83)</f>
        <v>1266.6140402503793</v>
      </c>
      <c r="U86" s="98">
        <f>IF(RES_hhdet_in_tes!U86=0,0,RES_hhdet_in_tes!U86*1000*11630/RES_hhdet_in_new!U83)</f>
        <v>1295.3677646172155</v>
      </c>
      <c r="V86" s="98">
        <f>IF(RES_hhdet_in_tes!V86=0,0,RES_hhdet_in_tes!V86*1000*11630/RES_hhdet_in_new!V83)</f>
        <v>2003.2497189757014</v>
      </c>
      <c r="W86" s="98">
        <f>IF(RES_hhdet_in_tes!W86=0,0,RES_hhdet_in_tes!W86*1000*11630/RES_hhdet_in_new!W83)</f>
        <v>1951.5642268480476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1844.4093037988889</v>
      </c>
      <c r="D87" s="122">
        <v>1975.4993695577873</v>
      </c>
      <c r="E87" s="122">
        <v>2100.2805389068931</v>
      </c>
      <c r="F87" s="122">
        <v>2200.26403414468</v>
      </c>
      <c r="G87" s="122">
        <v>2377.9006386436085</v>
      </c>
      <c r="H87" s="122">
        <v>2377.2960389215209</v>
      </c>
      <c r="I87" s="122">
        <v>2676.7680542059848</v>
      </c>
      <c r="J87" s="122">
        <v>2590.4505143743786</v>
      </c>
      <c r="K87" s="122">
        <v>2584.147945480745</v>
      </c>
      <c r="L87" s="122">
        <v>2557.0817594952996</v>
      </c>
      <c r="M87" s="122">
        <v>2561.1796707678936</v>
      </c>
      <c r="N87" s="122">
        <v>2412.2326084558526</v>
      </c>
      <c r="O87" s="122">
        <v>2218.1058442935509</v>
      </c>
      <c r="P87" s="122">
        <v>2198.1176930105289</v>
      </c>
      <c r="Q87" s="122">
        <v>2308.6942012864138</v>
      </c>
      <c r="R87" s="122">
        <v>2390.4483965032532</v>
      </c>
      <c r="S87" s="122">
        <v>2507.1043157792515</v>
      </c>
      <c r="T87" s="122">
        <v>2444.9057061504527</v>
      </c>
      <c r="U87" s="122">
        <v>2409.9002384982955</v>
      </c>
      <c r="V87" s="122">
        <v>2438.5659508647268</v>
      </c>
      <c r="W87" s="122">
        <v>2453.2017232217941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2017.8791350327926</v>
      </c>
      <c r="E88" s="98">
        <v>1818.1692221256226</v>
      </c>
      <c r="F88" s="98">
        <v>1969.0537761047863</v>
      </c>
      <c r="G88" s="98">
        <v>2343.2533419319511</v>
      </c>
      <c r="H88" s="98">
        <v>2002.6543020423696</v>
      </c>
      <c r="I88" s="98">
        <v>2241.7128970909926</v>
      </c>
      <c r="J88" s="98">
        <v>2891.7357586284925</v>
      </c>
      <c r="K88" s="98">
        <v>3041.3907904658959</v>
      </c>
      <c r="L88" s="98">
        <v>2355.4191698088275</v>
      </c>
      <c r="M88" s="98">
        <v>2457.1222892081969</v>
      </c>
      <c r="N88" s="98">
        <v>2328.9170700722852</v>
      </c>
      <c r="O88" s="98">
        <v>0</v>
      </c>
      <c r="P88" s="98">
        <v>0</v>
      </c>
      <c r="Q88" s="98">
        <v>2486.5688650364468</v>
      </c>
      <c r="R88" s="98">
        <v>2542.4498230906715</v>
      </c>
      <c r="S88" s="98">
        <v>2605.8996932634996</v>
      </c>
      <c r="T88" s="98">
        <v>2556.6185856084035</v>
      </c>
      <c r="U88" s="98">
        <v>2650.6956361823313</v>
      </c>
      <c r="V88" s="98">
        <v>2603.3391972617451</v>
      </c>
      <c r="W88" s="98">
        <v>2470.0071875729473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2243.3617457061464</v>
      </c>
      <c r="J89" s="98">
        <v>2897.3332233046744</v>
      </c>
      <c r="K89" s="98">
        <v>3046.7198573601963</v>
      </c>
      <c r="L89" s="98">
        <v>0</v>
      </c>
      <c r="M89" s="98">
        <v>0</v>
      </c>
      <c r="N89" s="98">
        <v>2335.019116893287</v>
      </c>
      <c r="O89" s="98">
        <v>2468.7149457898495</v>
      </c>
      <c r="P89" s="98">
        <v>2774.3124563806659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150.53547214367137</v>
      </c>
      <c r="J90" s="101">
        <v>515.44376142720387</v>
      </c>
      <c r="K90" s="101">
        <v>653.67553427441203</v>
      </c>
      <c r="L90" s="101">
        <v>0</v>
      </c>
      <c r="M90" s="101">
        <v>0</v>
      </c>
      <c r="N90" s="101">
        <v>266.60473320709673</v>
      </c>
      <c r="O90" s="101">
        <v>210.75685082685854</v>
      </c>
      <c r="P90" s="101">
        <v>111.34573252939154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2092.8262735624749</v>
      </c>
      <c r="J91" s="104">
        <v>2381.8894618774702</v>
      </c>
      <c r="K91" s="104">
        <v>2393.0443230857845</v>
      </c>
      <c r="L91" s="104">
        <v>0</v>
      </c>
      <c r="M91" s="104">
        <v>0</v>
      </c>
      <c r="N91" s="104">
        <v>2068.4143836861899</v>
      </c>
      <c r="O91" s="104">
        <v>2257.9580949629913</v>
      </c>
      <c r="P91" s="104">
        <v>2662.9667238512743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1893.1437524997184</v>
      </c>
      <c r="D92" s="101">
        <v>2018.328445151014</v>
      </c>
      <c r="E92" s="101">
        <v>2129.2155152343221</v>
      </c>
      <c r="F92" s="101">
        <v>2181.2474955774042</v>
      </c>
      <c r="G92" s="101">
        <v>2383.8625486947608</v>
      </c>
      <c r="H92" s="101">
        <v>2419.6380201007491</v>
      </c>
      <c r="I92" s="101">
        <v>2506.9167003424573</v>
      </c>
      <c r="J92" s="101">
        <v>2594.2709411976457</v>
      </c>
      <c r="K92" s="101">
        <v>2602.6779227427219</v>
      </c>
      <c r="L92" s="101">
        <v>2537.2455113162191</v>
      </c>
      <c r="M92" s="101">
        <v>2445.3161634256171</v>
      </c>
      <c r="N92" s="101">
        <v>2309.1670656269448</v>
      </c>
      <c r="O92" s="101">
        <v>2435.1127198985364</v>
      </c>
      <c r="P92" s="101">
        <v>0</v>
      </c>
      <c r="Q92" s="101">
        <v>2493.7282592352149</v>
      </c>
      <c r="R92" s="101">
        <v>2515.2306767341247</v>
      </c>
      <c r="S92" s="101">
        <v>2563.5739986980311</v>
      </c>
      <c r="T92" s="101">
        <v>2540.9496018169866</v>
      </c>
      <c r="U92" s="101">
        <v>2475.87196778917</v>
      </c>
      <c r="V92" s="101">
        <v>2337.2073287478147</v>
      </c>
      <c r="W92" s="101">
        <v>2953.2085926631999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1893.6281773702333</v>
      </c>
      <c r="D93" s="104">
        <v>0</v>
      </c>
      <c r="E93" s="104">
        <v>0</v>
      </c>
      <c r="F93" s="104">
        <v>0</v>
      </c>
      <c r="G93" s="104">
        <v>0</v>
      </c>
      <c r="H93" s="104">
        <v>2418.3138688989652</v>
      </c>
      <c r="I93" s="104">
        <v>2507.5531298660289</v>
      </c>
      <c r="J93" s="104">
        <v>2597.1840577625958</v>
      </c>
      <c r="K93" s="104">
        <v>2606.8295037329999</v>
      </c>
      <c r="L93" s="104">
        <v>2539.2610332282006</v>
      </c>
      <c r="M93" s="104">
        <v>2444.1180623780738</v>
      </c>
      <c r="N93" s="104">
        <v>2310.8314452590789</v>
      </c>
      <c r="O93" s="104">
        <v>2465.8173379539808</v>
      </c>
      <c r="P93" s="104">
        <v>2901.7679495371754</v>
      </c>
      <c r="Q93" s="104">
        <v>0</v>
      </c>
      <c r="R93" s="104">
        <v>0</v>
      </c>
      <c r="S93" s="104">
        <v>0</v>
      </c>
      <c r="T93" s="104">
        <v>0</v>
      </c>
      <c r="U93" s="104">
        <v>2425.6475879873028</v>
      </c>
      <c r="V93" s="104">
        <v>2311.1055520486384</v>
      </c>
      <c r="W93" s="104">
        <v>2971.2037736763236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254.72181288125395</v>
      </c>
      <c r="D94" s="98">
        <v>0</v>
      </c>
      <c r="E94" s="98">
        <v>0</v>
      </c>
      <c r="F94" s="98">
        <v>0</v>
      </c>
      <c r="G94" s="98">
        <v>0</v>
      </c>
      <c r="H94" s="98">
        <v>614.84424534306652</v>
      </c>
      <c r="I94" s="98">
        <v>507.23289228695029</v>
      </c>
      <c r="J94" s="98">
        <v>529.21498111397716</v>
      </c>
      <c r="K94" s="98">
        <v>528.8000670606848</v>
      </c>
      <c r="L94" s="98">
        <v>447.97792837171738</v>
      </c>
      <c r="M94" s="98">
        <v>426.67231122905474</v>
      </c>
      <c r="N94" s="98">
        <v>271.1291028653759</v>
      </c>
      <c r="O94" s="98">
        <v>191.59237451116337</v>
      </c>
      <c r="P94" s="98">
        <v>275.73345858133888</v>
      </c>
      <c r="Q94" s="98">
        <v>0</v>
      </c>
      <c r="R94" s="98">
        <v>0</v>
      </c>
      <c r="S94" s="98">
        <v>0</v>
      </c>
      <c r="T94" s="98">
        <v>0</v>
      </c>
      <c r="U94" s="98">
        <v>163.33190755089004</v>
      </c>
      <c r="V94" s="98">
        <v>126.71414338317685</v>
      </c>
      <c r="W94" s="98">
        <v>511.53976821427074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1638.9063644889793</v>
      </c>
      <c r="D95" s="98">
        <v>0</v>
      </c>
      <c r="E95" s="98">
        <v>0</v>
      </c>
      <c r="F95" s="98">
        <v>0</v>
      </c>
      <c r="G95" s="98">
        <v>0</v>
      </c>
      <c r="H95" s="98">
        <v>1803.4696235558986</v>
      </c>
      <c r="I95" s="98">
        <v>2000.3202375790788</v>
      </c>
      <c r="J95" s="98">
        <v>2067.9690766486187</v>
      </c>
      <c r="K95" s="98">
        <v>2078.0294366723151</v>
      </c>
      <c r="L95" s="98">
        <v>2091.2831048564835</v>
      </c>
      <c r="M95" s="98">
        <v>2017.4457511490189</v>
      </c>
      <c r="N95" s="98">
        <v>2039.7023423937035</v>
      </c>
      <c r="O95" s="98">
        <v>2274.2249634428172</v>
      </c>
      <c r="P95" s="98">
        <v>2626.0344909558366</v>
      </c>
      <c r="Q95" s="98">
        <v>0</v>
      </c>
      <c r="R95" s="98">
        <v>0</v>
      </c>
      <c r="S95" s="98">
        <v>0</v>
      </c>
      <c r="T95" s="98">
        <v>0</v>
      </c>
      <c r="U95" s="98">
        <v>2262.3156804364125</v>
      </c>
      <c r="V95" s="98">
        <v>2184.3914086654618</v>
      </c>
      <c r="W95" s="98">
        <v>2459.664005462053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1841.3318325217058</v>
      </c>
      <c r="D96" s="101">
        <v>0</v>
      </c>
      <c r="E96" s="101">
        <v>0</v>
      </c>
      <c r="F96" s="101">
        <v>0</v>
      </c>
      <c r="G96" s="101">
        <v>0</v>
      </c>
      <c r="H96" s="101">
        <v>2376.1981540132274</v>
      </c>
      <c r="I96" s="101">
        <v>0</v>
      </c>
      <c r="J96" s="101">
        <v>0</v>
      </c>
      <c r="K96" s="101">
        <v>2581.2252937381199</v>
      </c>
      <c r="L96" s="101">
        <v>0</v>
      </c>
      <c r="M96" s="101">
        <v>0</v>
      </c>
      <c r="N96" s="101">
        <v>0</v>
      </c>
      <c r="O96" s="101">
        <v>2231.5686747382069</v>
      </c>
      <c r="P96" s="101">
        <v>2252.5068147174729</v>
      </c>
      <c r="Q96" s="101">
        <v>0</v>
      </c>
      <c r="R96" s="101">
        <v>0</v>
      </c>
      <c r="S96" s="101">
        <v>0</v>
      </c>
      <c r="T96" s="101">
        <v>0</v>
      </c>
      <c r="U96" s="101">
        <v>2380.4335114254905</v>
      </c>
      <c r="V96" s="101">
        <v>2422.6423857000677</v>
      </c>
      <c r="W96" s="101">
        <v>2433.9046259054253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1841.0029210496641</v>
      </c>
      <c r="D97" s="104">
        <v>1973.6076129296841</v>
      </c>
      <c r="E97" s="104">
        <v>2099.6961432006924</v>
      </c>
      <c r="F97" s="104">
        <v>2201.9383744508227</v>
      </c>
      <c r="G97" s="104">
        <v>2377.8227737524471</v>
      </c>
      <c r="H97" s="104">
        <v>2376.1658870284705</v>
      </c>
      <c r="I97" s="104">
        <v>2685.6895189670772</v>
      </c>
      <c r="J97" s="104">
        <v>2587.8851439701953</v>
      </c>
      <c r="K97" s="104">
        <v>2581.2448159854703</v>
      </c>
      <c r="L97" s="104">
        <v>2558.1203592432894</v>
      </c>
      <c r="M97" s="104">
        <v>2565.7930130280333</v>
      </c>
      <c r="N97" s="104">
        <v>2417.592684737479</v>
      </c>
      <c r="O97" s="104">
        <v>2202.7516509961365</v>
      </c>
      <c r="P97" s="104">
        <v>2180.6872344592516</v>
      </c>
      <c r="Q97" s="104">
        <v>2295.7100857290293</v>
      </c>
      <c r="R97" s="104">
        <v>2386.0520604341996</v>
      </c>
      <c r="S97" s="104">
        <v>2505.1003036242942</v>
      </c>
      <c r="T97" s="104">
        <v>2441.7651194050145</v>
      </c>
      <c r="U97" s="104">
        <v>2406.4929621216861</v>
      </c>
      <c r="V97" s="104">
        <v>2442.0640977981457</v>
      </c>
      <c r="W97" s="104">
        <v>2435.598450709781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236.56353018392943</v>
      </c>
      <c r="D98" s="98">
        <v>378.38141201423718</v>
      </c>
      <c r="E98" s="98">
        <v>509.08006233777991</v>
      </c>
      <c r="F98" s="98">
        <v>510.71249955320923</v>
      </c>
      <c r="G98" s="98">
        <v>667.64535997806968</v>
      </c>
      <c r="H98" s="98">
        <v>604.94619665843868</v>
      </c>
      <c r="I98" s="98">
        <v>567.05085904417501</v>
      </c>
      <c r="J98" s="98">
        <v>525.73166310600413</v>
      </c>
      <c r="K98" s="98">
        <v>525.14580461449373</v>
      </c>
      <c r="L98" s="98">
        <v>463.39021459442415</v>
      </c>
      <c r="M98" s="98">
        <v>472.41478905937134</v>
      </c>
      <c r="N98" s="98">
        <v>322.95887118828102</v>
      </c>
      <c r="O98" s="98">
        <v>73.842784606091243</v>
      </c>
      <c r="P98" s="98">
        <v>28.562385839962786</v>
      </c>
      <c r="Q98" s="98">
        <v>96.397140024069159</v>
      </c>
      <c r="R98" s="98">
        <v>148.82087498397973</v>
      </c>
      <c r="S98" s="98">
        <v>261.35026832755005</v>
      </c>
      <c r="T98" s="98">
        <v>201.78566356731375</v>
      </c>
      <c r="U98" s="98">
        <v>161.983355153259</v>
      </c>
      <c r="V98" s="98">
        <v>207.5818051342624</v>
      </c>
      <c r="W98" s="98">
        <v>218.1282378037622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1604.4393908657346</v>
      </c>
      <c r="D99" s="98">
        <v>1595.2262009154467</v>
      </c>
      <c r="E99" s="98">
        <v>1590.6160808629124</v>
      </c>
      <c r="F99" s="98">
        <v>1691.2258748976135</v>
      </c>
      <c r="G99" s="98">
        <v>1710.1774137743776</v>
      </c>
      <c r="H99" s="98">
        <v>1771.2196903700319</v>
      </c>
      <c r="I99" s="98">
        <v>2118.6386599229022</v>
      </c>
      <c r="J99" s="98">
        <v>2062.1534808641909</v>
      </c>
      <c r="K99" s="98">
        <v>2056.0990113709768</v>
      </c>
      <c r="L99" s="98">
        <v>2094.7301446488655</v>
      </c>
      <c r="M99" s="98">
        <v>2093.378223968662</v>
      </c>
      <c r="N99" s="98">
        <v>2094.6338135491978</v>
      </c>
      <c r="O99" s="98">
        <v>2128.9088663900448</v>
      </c>
      <c r="P99" s="98">
        <v>2152.1248486192885</v>
      </c>
      <c r="Q99" s="98">
        <v>2199.3129457049604</v>
      </c>
      <c r="R99" s="98">
        <v>2237.2311854502195</v>
      </c>
      <c r="S99" s="98">
        <v>2243.750035296744</v>
      </c>
      <c r="T99" s="98">
        <v>2239.9794558377007</v>
      </c>
      <c r="U99" s="98">
        <v>2244.5096069684273</v>
      </c>
      <c r="V99" s="98">
        <v>2234.4822926638831</v>
      </c>
      <c r="W99" s="98">
        <v>2217.4702129060188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703.55554785459742</v>
      </c>
      <c r="D100" s="122">
        <v>712.28909988663975</v>
      </c>
      <c r="E100" s="122">
        <v>716.79005959501217</v>
      </c>
      <c r="F100" s="122">
        <v>739.66554289530643</v>
      </c>
      <c r="G100" s="122">
        <v>713.06497394896189</v>
      </c>
      <c r="H100" s="122">
        <v>654.36844268995765</v>
      </c>
      <c r="I100" s="122">
        <v>641.42504783310903</v>
      </c>
      <c r="J100" s="122">
        <v>586.93658779906502</v>
      </c>
      <c r="K100" s="122">
        <v>590.55461522160806</v>
      </c>
      <c r="L100" s="122">
        <v>571.38198788977945</v>
      </c>
      <c r="M100" s="122">
        <v>605.94889526247891</v>
      </c>
      <c r="N100" s="122">
        <v>534.29738961654004</v>
      </c>
      <c r="O100" s="122">
        <v>546.50389219182875</v>
      </c>
      <c r="P100" s="122">
        <v>615.63150850342515</v>
      </c>
      <c r="Q100" s="122">
        <v>588.84493367666448</v>
      </c>
      <c r="R100" s="122">
        <v>589.27133584266778</v>
      </c>
      <c r="S100" s="122">
        <v>626.33422602117287</v>
      </c>
      <c r="T100" s="122">
        <v>585.34712257688034</v>
      </c>
      <c r="U100" s="122">
        <v>683.82023999113494</v>
      </c>
      <c r="V100" s="122">
        <v>710.94867529680619</v>
      </c>
      <c r="W100" s="122">
        <v>695.44756388893722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693.48804824759668</v>
      </c>
      <c r="D102" s="98">
        <v>696.85223871940821</v>
      </c>
      <c r="E102" s="98">
        <v>726.41484976322079</v>
      </c>
      <c r="F102" s="98">
        <v>743.46716469853686</v>
      </c>
      <c r="G102" s="98">
        <v>715.46650661019657</v>
      </c>
      <c r="H102" s="98">
        <v>644.3892213544882</v>
      </c>
      <c r="I102" s="98">
        <v>652.69944276821286</v>
      </c>
      <c r="J102" s="98">
        <v>591.93791883268466</v>
      </c>
      <c r="K102" s="98">
        <v>584.30515026029173</v>
      </c>
      <c r="L102" s="98">
        <v>570.72684851951237</v>
      </c>
      <c r="M102" s="98">
        <v>586.2978689305811</v>
      </c>
      <c r="N102" s="98">
        <v>557.79582823899182</v>
      </c>
      <c r="O102" s="98">
        <v>560.80620444430781</v>
      </c>
      <c r="P102" s="98">
        <v>569.92365239051605</v>
      </c>
      <c r="Q102" s="98">
        <v>594.8280094071963</v>
      </c>
      <c r="R102" s="98">
        <v>600.55864938800767</v>
      </c>
      <c r="S102" s="98">
        <v>611.50695596593243</v>
      </c>
      <c r="T102" s="98">
        <v>625.24766280135054</v>
      </c>
      <c r="U102" s="98">
        <v>684.04695176095481</v>
      </c>
      <c r="V102" s="98">
        <v>652.58464119704252</v>
      </c>
      <c r="W102" s="98">
        <v>703.70266468734121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716.26370309622121</v>
      </c>
      <c r="D103" s="33">
        <v>734.99036630903925</v>
      </c>
      <c r="E103" s="33">
        <v>700.56850313173925</v>
      </c>
      <c r="F103" s="33">
        <v>733.98717108794972</v>
      </c>
      <c r="G103" s="33">
        <v>708.96521462013993</v>
      </c>
      <c r="H103" s="33">
        <v>675.68895178272942</v>
      </c>
      <c r="I103" s="33">
        <v>617.50740206570322</v>
      </c>
      <c r="J103" s="33">
        <v>576.62134254222451</v>
      </c>
      <c r="K103" s="33">
        <v>598.80195981968041</v>
      </c>
      <c r="L103" s="33">
        <v>572.44063870609318</v>
      </c>
      <c r="M103" s="33">
        <v>640.96644742623812</v>
      </c>
      <c r="N103" s="33">
        <v>483.93662800452233</v>
      </c>
      <c r="O103" s="33">
        <v>529.88346816754131</v>
      </c>
      <c r="P103" s="33">
        <v>653.7296242472662</v>
      </c>
      <c r="Q103" s="33">
        <v>581.783711108651</v>
      </c>
      <c r="R103" s="33">
        <v>575.23000124744806</v>
      </c>
      <c r="S103" s="33">
        <v>644.00575972337367</v>
      </c>
      <c r="T103" s="33">
        <v>545.44658235241013</v>
      </c>
      <c r="U103" s="33">
        <v>683.51113653299592</v>
      </c>
      <c r="V103" s="33">
        <v>765.77243003176636</v>
      </c>
      <c r="W103" s="33">
        <v>690.19861037841736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5590.0874696264373</v>
      </c>
      <c r="D143" s="117">
        <f t="shared" si="49"/>
        <v>10377.500786528462</v>
      </c>
      <c r="E143" s="117">
        <f t="shared" si="49"/>
        <v>11464.206555154929</v>
      </c>
      <c r="F143" s="117">
        <f t="shared" si="49"/>
        <v>10401.939097564811</v>
      </c>
      <c r="G143" s="117">
        <f t="shared" si="49"/>
        <v>9470.1458886570435</v>
      </c>
      <c r="H143" s="117">
        <f t="shared" si="49"/>
        <v>10102.447458831857</v>
      </c>
      <c r="I143" s="117">
        <f t="shared" si="49"/>
        <v>11599.661506847337</v>
      </c>
      <c r="J143" s="117">
        <f t="shared" si="49"/>
        <v>10973.982125074273</v>
      </c>
      <c r="K143" s="117">
        <f t="shared" si="49"/>
        <v>10448.003088937456</v>
      </c>
      <c r="L143" s="117">
        <f t="shared" si="49"/>
        <v>11109.244646972318</v>
      </c>
      <c r="M143" s="117">
        <f t="shared" si="49"/>
        <v>10287.826637344104</v>
      </c>
      <c r="N143" s="117">
        <f t="shared" si="49"/>
        <v>11241.764423120319</v>
      </c>
      <c r="O143" s="117">
        <f t="shared" si="49"/>
        <v>9721.0043017588541</v>
      </c>
      <c r="P143" s="117">
        <f t="shared" si="49"/>
        <v>9123.4292115069384</v>
      </c>
      <c r="Q143" s="117">
        <f t="shared" si="49"/>
        <v>9355.3949321017717</v>
      </c>
      <c r="R143" s="117">
        <f t="shared" ref="R143:V143" si="50">R144+R146+R148+R157</f>
        <v>9696.0730055140575</v>
      </c>
      <c r="S143" s="117">
        <f t="shared" si="50"/>
        <v>9054.0021791003073</v>
      </c>
      <c r="T143" s="117">
        <f t="shared" si="50"/>
        <v>11748.668755765173</v>
      </c>
      <c r="U143" s="117">
        <f t="shared" si="50"/>
        <v>11505.514831212917</v>
      </c>
      <c r="V143" s="117">
        <f t="shared" si="50"/>
        <v>11091.986033082241</v>
      </c>
      <c r="W143" s="117">
        <f t="shared" ref="W143" si="51">W144+W146+W148+W157</f>
        <v>10925.294415392103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3040.8125892360526</v>
      </c>
      <c r="D144" s="122">
        <f t="shared" si="52"/>
        <v>3163.803296567798</v>
      </c>
      <c r="E144" s="122">
        <f t="shared" si="52"/>
        <v>3650.1214207760772</v>
      </c>
      <c r="F144" s="122">
        <f t="shared" si="52"/>
        <v>2910.3178824859274</v>
      </c>
      <c r="G144" s="122">
        <f t="shared" si="52"/>
        <v>2087.536219859101</v>
      </c>
      <c r="H144" s="122">
        <f t="shared" si="52"/>
        <v>2132.9223697854677</v>
      </c>
      <c r="I144" s="122">
        <f t="shared" si="52"/>
        <v>2662.5283121994275</v>
      </c>
      <c r="J144" s="122">
        <f t="shared" si="52"/>
        <v>1962.9283789962171</v>
      </c>
      <c r="K144" s="122">
        <f t="shared" si="52"/>
        <v>1695.9744442908166</v>
      </c>
      <c r="L144" s="122">
        <f t="shared" si="52"/>
        <v>2147.098385067743</v>
      </c>
      <c r="M144" s="122">
        <f t="shared" si="52"/>
        <v>2100.2796277826455</v>
      </c>
      <c r="N144" s="122">
        <f t="shared" si="52"/>
        <v>2172.6822760098948</v>
      </c>
      <c r="O144" s="122">
        <f t="shared" si="52"/>
        <v>1819.771900795143</v>
      </c>
      <c r="P144" s="122">
        <f t="shared" si="52"/>
        <v>1756.0367847913269</v>
      </c>
      <c r="Q144" s="122">
        <f t="shared" si="52"/>
        <v>1615.8650982007432</v>
      </c>
      <c r="R144" s="122">
        <f t="shared" si="52"/>
        <v>1262.981209626111</v>
      </c>
      <c r="S144" s="122">
        <f t="shared" si="52"/>
        <v>734.72366116035209</v>
      </c>
      <c r="T144" s="122">
        <f t="shared" si="52"/>
        <v>2911.183402146854</v>
      </c>
      <c r="U144" s="122">
        <f t="shared" si="52"/>
        <v>2554.4126270809852</v>
      </c>
      <c r="V144" s="122">
        <f t="shared" si="52"/>
        <v>2296.6599191698629</v>
      </c>
      <c r="W144" s="122">
        <f t="shared" si="52"/>
        <v>2232.1883951427899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3040.8125892360526</v>
      </c>
      <c r="D145" s="98">
        <v>3163.803296567798</v>
      </c>
      <c r="E145" s="98">
        <v>3650.1214207760772</v>
      </c>
      <c r="F145" s="98">
        <v>2910.3178824859274</v>
      </c>
      <c r="G145" s="98">
        <v>2087.536219859101</v>
      </c>
      <c r="H145" s="98">
        <v>2132.9223697854677</v>
      </c>
      <c r="I145" s="98">
        <v>2662.5283121994275</v>
      </c>
      <c r="J145" s="98">
        <v>1962.9283789962171</v>
      </c>
      <c r="K145" s="98">
        <v>1695.9744442908166</v>
      </c>
      <c r="L145" s="98">
        <v>2147.098385067743</v>
      </c>
      <c r="M145" s="98">
        <v>2100.2796277826455</v>
      </c>
      <c r="N145" s="98">
        <v>2172.6822760098948</v>
      </c>
      <c r="O145" s="98">
        <v>1819.771900795143</v>
      </c>
      <c r="P145" s="98">
        <v>1756.0367847913269</v>
      </c>
      <c r="Q145" s="98">
        <v>1615.8650982007432</v>
      </c>
      <c r="R145" s="98">
        <v>1262.981209626111</v>
      </c>
      <c r="S145" s="98">
        <v>734.72366116035209</v>
      </c>
      <c r="T145" s="98">
        <v>2911.183402146854</v>
      </c>
      <c r="U145" s="98">
        <v>2554.4126270809852</v>
      </c>
      <c r="V145" s="98">
        <v>2296.6599191698629</v>
      </c>
      <c r="W145" s="98">
        <v>2232.1883951427899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4526.3561751949455</v>
      </c>
      <c r="E146" s="122">
        <f t="shared" si="53"/>
        <v>4996.4607122078132</v>
      </c>
      <c r="F146" s="122">
        <f t="shared" si="53"/>
        <v>4550.6344314535172</v>
      </c>
      <c r="G146" s="122">
        <f t="shared" si="53"/>
        <v>4291.452538209056</v>
      </c>
      <c r="H146" s="122">
        <f t="shared" si="53"/>
        <v>4935.6861642866943</v>
      </c>
      <c r="I146" s="122">
        <f t="shared" si="53"/>
        <v>5615.8564562736728</v>
      </c>
      <c r="J146" s="122">
        <f t="shared" si="53"/>
        <v>5836.0243529828576</v>
      </c>
      <c r="K146" s="122">
        <f t="shared" si="53"/>
        <v>5579.4616946301621</v>
      </c>
      <c r="L146" s="122">
        <f t="shared" si="53"/>
        <v>5833.4141161041207</v>
      </c>
      <c r="M146" s="122">
        <f t="shared" si="53"/>
        <v>5020.313104199945</v>
      </c>
      <c r="N146" s="122">
        <f t="shared" si="53"/>
        <v>6122.3716208448232</v>
      </c>
      <c r="O146" s="122">
        <f t="shared" si="53"/>
        <v>5137.6935909926478</v>
      </c>
      <c r="P146" s="122">
        <f t="shared" si="53"/>
        <v>4554.049147627391</v>
      </c>
      <c r="Q146" s="122">
        <f t="shared" si="53"/>
        <v>4842.4537872106821</v>
      </c>
      <c r="R146" s="122">
        <f t="shared" si="53"/>
        <v>5453.5628664505412</v>
      </c>
      <c r="S146" s="122">
        <f t="shared" si="53"/>
        <v>5186.1043673828217</v>
      </c>
      <c r="T146" s="122">
        <f t="shared" si="53"/>
        <v>5807.713241375317</v>
      </c>
      <c r="U146" s="122">
        <f t="shared" si="53"/>
        <v>5858.5951172460427</v>
      </c>
      <c r="V146" s="122">
        <f t="shared" si="53"/>
        <v>5646.439384216148</v>
      </c>
      <c r="W146" s="122">
        <f t="shared" si="53"/>
        <v>5544.5102868729282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4526.3561751949455</v>
      </c>
      <c r="E147" s="98">
        <f>IF(RES_hhdet_in_tes!E147=0,0,RES_hhdet_in_tes!E147*1000*11630/RES_hhdet_in_new!E145)</f>
        <v>4996.4607122078132</v>
      </c>
      <c r="F147" s="98">
        <f>IF(RES_hhdet_in_tes!F147=0,0,RES_hhdet_in_tes!F147*1000*11630/RES_hhdet_in_new!F145)</f>
        <v>4550.6344314535172</v>
      </c>
      <c r="G147" s="98">
        <f>IF(RES_hhdet_in_tes!G147=0,0,RES_hhdet_in_tes!G147*1000*11630/RES_hhdet_in_new!G145)</f>
        <v>4291.452538209056</v>
      </c>
      <c r="H147" s="98">
        <f>IF(RES_hhdet_in_tes!H147=0,0,RES_hhdet_in_tes!H147*1000*11630/RES_hhdet_in_new!H145)</f>
        <v>4935.6861642866943</v>
      </c>
      <c r="I147" s="98">
        <f>IF(RES_hhdet_in_tes!I147=0,0,RES_hhdet_in_tes!I147*1000*11630/RES_hhdet_in_new!I145)</f>
        <v>5615.8564562736728</v>
      </c>
      <c r="J147" s="98">
        <f>IF(RES_hhdet_in_tes!J147=0,0,RES_hhdet_in_tes!J147*1000*11630/RES_hhdet_in_new!J145)</f>
        <v>5836.0243529828576</v>
      </c>
      <c r="K147" s="98">
        <f>IF(RES_hhdet_in_tes!K147=0,0,RES_hhdet_in_tes!K147*1000*11630/RES_hhdet_in_new!K145)</f>
        <v>5579.4616946301621</v>
      </c>
      <c r="L147" s="98">
        <f>IF(RES_hhdet_in_tes!L147=0,0,RES_hhdet_in_tes!L147*1000*11630/RES_hhdet_in_new!L145)</f>
        <v>5833.4141161041207</v>
      </c>
      <c r="M147" s="98">
        <f>IF(RES_hhdet_in_tes!M147=0,0,RES_hhdet_in_tes!M147*1000*11630/RES_hhdet_in_new!M145)</f>
        <v>5020.313104199945</v>
      </c>
      <c r="N147" s="98">
        <f>IF(RES_hhdet_in_tes!N147=0,0,RES_hhdet_in_tes!N147*1000*11630/RES_hhdet_in_new!N145)</f>
        <v>6122.3716208448232</v>
      </c>
      <c r="O147" s="98">
        <f>IF(RES_hhdet_in_tes!O147=0,0,RES_hhdet_in_tes!O147*1000*11630/RES_hhdet_in_new!O145)</f>
        <v>5137.6935909926478</v>
      </c>
      <c r="P147" s="98">
        <f>IF(RES_hhdet_in_tes!P147=0,0,RES_hhdet_in_tes!P147*1000*11630/RES_hhdet_in_new!P145)</f>
        <v>4554.049147627391</v>
      </c>
      <c r="Q147" s="98">
        <f>IF(RES_hhdet_in_tes!Q147=0,0,RES_hhdet_in_tes!Q147*1000*11630/RES_hhdet_in_new!Q145)</f>
        <v>4842.4537872106821</v>
      </c>
      <c r="R147" s="98">
        <f>IF(RES_hhdet_in_tes!R147=0,0,RES_hhdet_in_tes!R147*1000*11630/RES_hhdet_in_new!R145)</f>
        <v>5453.5628664505412</v>
      </c>
      <c r="S147" s="98">
        <f>IF(RES_hhdet_in_tes!S147=0,0,RES_hhdet_in_tes!S147*1000*11630/RES_hhdet_in_new!S145)</f>
        <v>5186.1043673828217</v>
      </c>
      <c r="T147" s="98">
        <f>IF(RES_hhdet_in_tes!T147=0,0,RES_hhdet_in_tes!T147*1000*11630/RES_hhdet_in_new!T145)</f>
        <v>5807.713241375317</v>
      </c>
      <c r="U147" s="98">
        <f>IF(RES_hhdet_in_tes!U147=0,0,RES_hhdet_in_tes!U147*1000*11630/RES_hhdet_in_new!U145)</f>
        <v>5858.5951172460427</v>
      </c>
      <c r="V147" s="98">
        <f>IF(RES_hhdet_in_tes!V147=0,0,RES_hhdet_in_tes!V147*1000*11630/RES_hhdet_in_new!V145)</f>
        <v>5646.439384216148</v>
      </c>
      <c r="W147" s="98">
        <f>IF(RES_hhdet_in_tes!W147=0,0,RES_hhdet_in_tes!W147*1000*11630/RES_hhdet_in_new!W145)</f>
        <v>5544.5102868729282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1845.3479903371688</v>
      </c>
      <c r="D148" s="122">
        <v>1975.2338250104592</v>
      </c>
      <c r="E148" s="122">
        <v>2100.7319106404684</v>
      </c>
      <c r="F148" s="122">
        <v>2201.2815211532538</v>
      </c>
      <c r="G148" s="122">
        <v>2378.0744310417099</v>
      </c>
      <c r="H148" s="122">
        <v>2379.3665687706048</v>
      </c>
      <c r="I148" s="122">
        <v>2679.8616999617188</v>
      </c>
      <c r="J148" s="122">
        <v>2588.0996802929722</v>
      </c>
      <c r="K148" s="122">
        <v>2582.0198613726507</v>
      </c>
      <c r="L148" s="122">
        <v>2557.3497860502712</v>
      </c>
      <c r="M148" s="122">
        <v>2561.3158509471155</v>
      </c>
      <c r="N148" s="122">
        <v>2412.4539970941414</v>
      </c>
      <c r="O148" s="122">
        <v>2217.0364380825872</v>
      </c>
      <c r="P148" s="122">
        <v>2197.6948700657645</v>
      </c>
      <c r="Q148" s="122">
        <v>2308.2377660937063</v>
      </c>
      <c r="R148" s="122">
        <v>2390.2508121396604</v>
      </c>
      <c r="S148" s="122">
        <v>2506.8428147588888</v>
      </c>
      <c r="T148" s="122">
        <v>2444.4475493383193</v>
      </c>
      <c r="U148" s="122">
        <v>2408.6868682263262</v>
      </c>
      <c r="V148" s="122">
        <v>2437.9877970381067</v>
      </c>
      <c r="W148" s="122">
        <v>2453.1444078924742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1893.1437524997184</v>
      </c>
      <c r="D149" s="98">
        <v>2018.3284451510142</v>
      </c>
      <c r="E149" s="98">
        <v>2129.2155152343225</v>
      </c>
      <c r="F149" s="98">
        <v>2181.2474955774042</v>
      </c>
      <c r="G149" s="98">
        <v>2383.8625486947608</v>
      </c>
      <c r="H149" s="98">
        <v>2419.6380201007496</v>
      </c>
      <c r="I149" s="98">
        <v>2506.9167003424577</v>
      </c>
      <c r="J149" s="98">
        <v>2594.2709411976452</v>
      </c>
      <c r="K149" s="98">
        <v>2602.6779227427219</v>
      </c>
      <c r="L149" s="98">
        <v>2537.2455113162191</v>
      </c>
      <c r="M149" s="98">
        <v>2445.3161634256176</v>
      </c>
      <c r="N149" s="98">
        <v>2309.1670656269453</v>
      </c>
      <c r="O149" s="98">
        <v>2435.1127198985364</v>
      </c>
      <c r="P149" s="98">
        <v>0</v>
      </c>
      <c r="Q149" s="98">
        <v>2493.7282592352144</v>
      </c>
      <c r="R149" s="98">
        <v>2515.2306767341242</v>
      </c>
      <c r="S149" s="98">
        <v>2563.5739986980311</v>
      </c>
      <c r="T149" s="98">
        <v>2540.9496018169871</v>
      </c>
      <c r="U149" s="98">
        <v>2475.87196778917</v>
      </c>
      <c r="V149" s="98">
        <v>2337.2073287478152</v>
      </c>
      <c r="W149" s="98">
        <v>2953.2085926631999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2418.3138688989652</v>
      </c>
      <c r="I150" s="98">
        <v>2507.5531298660285</v>
      </c>
      <c r="J150" s="98">
        <v>2597.1840577625962</v>
      </c>
      <c r="K150" s="98">
        <v>2606.8295037329999</v>
      </c>
      <c r="L150" s="98">
        <v>2539.2610332282006</v>
      </c>
      <c r="M150" s="98">
        <v>2444.1180623780738</v>
      </c>
      <c r="N150" s="98">
        <v>2310.8314452590794</v>
      </c>
      <c r="O150" s="98">
        <v>2465.8173379539812</v>
      </c>
      <c r="P150" s="98">
        <v>2901.7679495371754</v>
      </c>
      <c r="Q150" s="98">
        <v>0</v>
      </c>
      <c r="R150" s="98">
        <v>0</v>
      </c>
      <c r="S150" s="98">
        <v>0</v>
      </c>
      <c r="T150" s="98">
        <v>0</v>
      </c>
      <c r="U150" s="98">
        <v>2425.6475879873024</v>
      </c>
      <c r="V150" s="98">
        <v>2311.1055520486389</v>
      </c>
      <c r="W150" s="98">
        <v>2971.203773676325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614.84424534306652</v>
      </c>
      <c r="I151" s="101">
        <v>507.23289228695023</v>
      </c>
      <c r="J151" s="101">
        <v>529.21498111397716</v>
      </c>
      <c r="K151" s="101">
        <v>528.80006706068468</v>
      </c>
      <c r="L151" s="101">
        <v>447.97792837171738</v>
      </c>
      <c r="M151" s="101">
        <v>426.67231122905474</v>
      </c>
      <c r="N151" s="101">
        <v>271.12910286537584</v>
      </c>
      <c r="O151" s="101">
        <v>191.59237451116346</v>
      </c>
      <c r="P151" s="101">
        <v>275.73345858133894</v>
      </c>
      <c r="Q151" s="101">
        <v>0</v>
      </c>
      <c r="R151" s="101">
        <v>0</v>
      </c>
      <c r="S151" s="101">
        <v>0</v>
      </c>
      <c r="T151" s="101">
        <v>0</v>
      </c>
      <c r="U151" s="101">
        <v>163.33190755089004</v>
      </c>
      <c r="V151" s="101">
        <v>126.71414338317685</v>
      </c>
      <c r="W151" s="101">
        <v>511.53976821427096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1803.4696235558988</v>
      </c>
      <c r="I152" s="104">
        <v>2000.3202375790781</v>
      </c>
      <c r="J152" s="104">
        <v>2067.9690766486192</v>
      </c>
      <c r="K152" s="104">
        <v>2078.0294366723151</v>
      </c>
      <c r="L152" s="104">
        <v>2091.2831048564835</v>
      </c>
      <c r="M152" s="104">
        <v>2017.4457511490189</v>
      </c>
      <c r="N152" s="104">
        <v>2039.7023423937032</v>
      </c>
      <c r="O152" s="104">
        <v>2274.2249634428176</v>
      </c>
      <c r="P152" s="104">
        <v>2626.0344909558366</v>
      </c>
      <c r="Q152" s="104">
        <v>0</v>
      </c>
      <c r="R152" s="104">
        <v>0</v>
      </c>
      <c r="S152" s="104">
        <v>0</v>
      </c>
      <c r="T152" s="104">
        <v>0</v>
      </c>
      <c r="U152" s="104">
        <v>2262.3156804364125</v>
      </c>
      <c r="V152" s="104">
        <v>2184.3914086654622</v>
      </c>
      <c r="W152" s="104">
        <v>2459.6640054620539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2376.1981540132278</v>
      </c>
      <c r="I153" s="101">
        <v>0</v>
      </c>
      <c r="J153" s="101">
        <v>0</v>
      </c>
      <c r="K153" s="101">
        <v>2581.225293738119</v>
      </c>
      <c r="L153" s="101">
        <v>0</v>
      </c>
      <c r="M153" s="101">
        <v>0</v>
      </c>
      <c r="N153" s="101">
        <v>0</v>
      </c>
      <c r="O153" s="101">
        <v>2231.5686747382069</v>
      </c>
      <c r="P153" s="101">
        <v>2252.5068147174729</v>
      </c>
      <c r="Q153" s="101">
        <v>0</v>
      </c>
      <c r="R153" s="101">
        <v>0</v>
      </c>
      <c r="S153" s="101">
        <v>0</v>
      </c>
      <c r="T153" s="101">
        <v>0</v>
      </c>
      <c r="U153" s="101">
        <v>2380.4335114254905</v>
      </c>
      <c r="V153" s="101">
        <v>2422.6423857000677</v>
      </c>
      <c r="W153" s="101">
        <v>2433.9046259054253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1841.0029210496641</v>
      </c>
      <c r="D154" s="104">
        <v>1973.6076129296837</v>
      </c>
      <c r="E154" s="104">
        <v>2099.6961432006919</v>
      </c>
      <c r="F154" s="104">
        <v>2201.9383744508223</v>
      </c>
      <c r="G154" s="104">
        <v>2377.8227737524471</v>
      </c>
      <c r="H154" s="104">
        <v>2376.1658870284705</v>
      </c>
      <c r="I154" s="104">
        <v>2685.6895189670772</v>
      </c>
      <c r="J154" s="104">
        <v>2587.8851439701953</v>
      </c>
      <c r="K154" s="104">
        <v>2581.2448159854707</v>
      </c>
      <c r="L154" s="104">
        <v>2558.1203592432903</v>
      </c>
      <c r="M154" s="104">
        <v>2565.7930130280333</v>
      </c>
      <c r="N154" s="104">
        <v>2417.5926847374785</v>
      </c>
      <c r="O154" s="104">
        <v>2202.751650996137</v>
      </c>
      <c r="P154" s="104">
        <v>2180.6872344592507</v>
      </c>
      <c r="Q154" s="104">
        <v>2295.7100857290288</v>
      </c>
      <c r="R154" s="104">
        <v>2386.0520604341996</v>
      </c>
      <c r="S154" s="104">
        <v>2505.1003036242946</v>
      </c>
      <c r="T154" s="104">
        <v>2441.7651194050136</v>
      </c>
      <c r="U154" s="104">
        <v>2406.4929621216861</v>
      </c>
      <c r="V154" s="104">
        <v>2442.0640977981452</v>
      </c>
      <c r="W154" s="104">
        <v>2435.598450709781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236.56353018392937</v>
      </c>
      <c r="D155" s="98">
        <v>378.3814120142373</v>
      </c>
      <c r="E155" s="98">
        <v>509.08006233777991</v>
      </c>
      <c r="F155" s="98">
        <v>510.71249955320928</v>
      </c>
      <c r="G155" s="98">
        <v>667.64535997806956</v>
      </c>
      <c r="H155" s="98">
        <v>604.94619665843857</v>
      </c>
      <c r="I155" s="98">
        <v>567.05085904417513</v>
      </c>
      <c r="J155" s="98">
        <v>525.73166310600413</v>
      </c>
      <c r="K155" s="98">
        <v>525.14580461449384</v>
      </c>
      <c r="L155" s="98">
        <v>463.39021459442398</v>
      </c>
      <c r="M155" s="98">
        <v>472.41478905937123</v>
      </c>
      <c r="N155" s="98">
        <v>322.95887118828091</v>
      </c>
      <c r="O155" s="98">
        <v>73.842784606091243</v>
      </c>
      <c r="P155" s="98">
        <v>28.562385839962797</v>
      </c>
      <c r="Q155" s="98">
        <v>96.397140024069131</v>
      </c>
      <c r="R155" s="98">
        <v>148.82087498397973</v>
      </c>
      <c r="S155" s="98">
        <v>261.35026832755017</v>
      </c>
      <c r="T155" s="98">
        <v>201.78566356731378</v>
      </c>
      <c r="U155" s="98">
        <v>161.983355153259</v>
      </c>
      <c r="V155" s="98">
        <v>207.5818051342624</v>
      </c>
      <c r="W155" s="98">
        <v>218.12823780376218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1604.4393908657346</v>
      </c>
      <c r="D156" s="98">
        <v>1595.2262009154463</v>
      </c>
      <c r="E156" s="98">
        <v>1590.616080862912</v>
      </c>
      <c r="F156" s="98">
        <v>1691.2258748976135</v>
      </c>
      <c r="G156" s="98">
        <v>1710.1774137743773</v>
      </c>
      <c r="H156" s="98">
        <v>1771.2196903700321</v>
      </c>
      <c r="I156" s="98">
        <v>2118.6386599229022</v>
      </c>
      <c r="J156" s="98">
        <v>2062.1534808641914</v>
      </c>
      <c r="K156" s="98">
        <v>2056.0990113709772</v>
      </c>
      <c r="L156" s="98">
        <v>2094.7301446488659</v>
      </c>
      <c r="M156" s="98">
        <v>2093.3782239686616</v>
      </c>
      <c r="N156" s="98">
        <v>2094.6338135491969</v>
      </c>
      <c r="O156" s="98">
        <v>2128.9088663900452</v>
      </c>
      <c r="P156" s="98">
        <v>2152.1248486192885</v>
      </c>
      <c r="Q156" s="98">
        <v>2199.3129457049604</v>
      </c>
      <c r="R156" s="98">
        <v>2237.2311854502195</v>
      </c>
      <c r="S156" s="98">
        <v>2243.7500352967445</v>
      </c>
      <c r="T156" s="98">
        <v>2239.9794558376998</v>
      </c>
      <c r="U156" s="98">
        <v>2244.5096069684278</v>
      </c>
      <c r="V156" s="98">
        <v>2234.4822926638835</v>
      </c>
      <c r="W156" s="98">
        <v>2217.4702129060192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703.9268900532162</v>
      </c>
      <c r="D157" s="122">
        <v>712.10748975526064</v>
      </c>
      <c r="E157" s="122">
        <v>716.89251153056978</v>
      </c>
      <c r="F157" s="122">
        <v>739.70526247211342</v>
      </c>
      <c r="G157" s="122">
        <v>713.08269954717571</v>
      </c>
      <c r="H157" s="122">
        <v>654.47235598908958</v>
      </c>
      <c r="I157" s="122">
        <v>641.41503841251688</v>
      </c>
      <c r="J157" s="122">
        <v>586.92971280222628</v>
      </c>
      <c r="K157" s="122">
        <v>590.54708864382485</v>
      </c>
      <c r="L157" s="122">
        <v>571.38235975018404</v>
      </c>
      <c r="M157" s="122">
        <v>605.91805441439794</v>
      </c>
      <c r="N157" s="122">
        <v>534.25652917145942</v>
      </c>
      <c r="O157" s="122">
        <v>546.50237188847723</v>
      </c>
      <c r="P157" s="122">
        <v>615.64840902245635</v>
      </c>
      <c r="Q157" s="122">
        <v>588.83828059663983</v>
      </c>
      <c r="R157" s="122">
        <v>589.27811729774453</v>
      </c>
      <c r="S157" s="122">
        <v>626.33133579824346</v>
      </c>
      <c r="T157" s="122">
        <v>585.32456290468406</v>
      </c>
      <c r="U157" s="122">
        <v>683.82021865956256</v>
      </c>
      <c r="V157" s="122">
        <v>710.89893265812407</v>
      </c>
      <c r="W157" s="122">
        <v>695.45132548391166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693.48804824759657</v>
      </c>
      <c r="D158" s="98">
        <v>696.85223871940809</v>
      </c>
      <c r="E158" s="98">
        <v>726.4148497632209</v>
      </c>
      <c r="F158" s="98">
        <v>743.46716469853675</v>
      </c>
      <c r="G158" s="98">
        <v>715.46650661019635</v>
      </c>
      <c r="H158" s="98">
        <v>644.38922135448843</v>
      </c>
      <c r="I158" s="98">
        <v>652.69944276821309</v>
      </c>
      <c r="J158" s="98">
        <v>591.93791883268466</v>
      </c>
      <c r="K158" s="98">
        <v>584.30515026029195</v>
      </c>
      <c r="L158" s="98">
        <v>570.72684851951237</v>
      </c>
      <c r="M158" s="98">
        <v>586.2978689305811</v>
      </c>
      <c r="N158" s="98">
        <v>557.7958282389917</v>
      </c>
      <c r="O158" s="98">
        <v>560.80620444430781</v>
      </c>
      <c r="P158" s="98">
        <v>569.92365239051617</v>
      </c>
      <c r="Q158" s="98">
        <v>594.8280094071963</v>
      </c>
      <c r="R158" s="98">
        <v>600.55864938800755</v>
      </c>
      <c r="S158" s="98">
        <v>611.50695596593255</v>
      </c>
      <c r="T158" s="98">
        <v>625.24766280135066</v>
      </c>
      <c r="U158" s="98">
        <v>684.04695176095481</v>
      </c>
      <c r="V158" s="98">
        <v>652.58464119704252</v>
      </c>
      <c r="W158" s="98">
        <v>703.7026646873411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716.26370309622109</v>
      </c>
      <c r="D159" s="33">
        <v>734.99036630903936</v>
      </c>
      <c r="E159" s="33">
        <v>700.56850313173936</v>
      </c>
      <c r="F159" s="33">
        <v>733.98717108794972</v>
      </c>
      <c r="G159" s="33">
        <v>708.96521462013993</v>
      </c>
      <c r="H159" s="33">
        <v>675.68895178272942</v>
      </c>
      <c r="I159" s="33">
        <v>617.5074020657031</v>
      </c>
      <c r="J159" s="33">
        <v>576.62134254222451</v>
      </c>
      <c r="K159" s="33">
        <v>598.80195981968041</v>
      </c>
      <c r="L159" s="33">
        <v>572.44063870609318</v>
      </c>
      <c r="M159" s="33">
        <v>640.96644742623823</v>
      </c>
      <c r="N159" s="33">
        <v>483.93662800452228</v>
      </c>
      <c r="O159" s="33">
        <v>529.88346816754131</v>
      </c>
      <c r="P159" s="33">
        <v>653.72962424726632</v>
      </c>
      <c r="Q159" s="33">
        <v>581.78371110865089</v>
      </c>
      <c r="R159" s="33">
        <v>575.23000124744829</v>
      </c>
      <c r="S159" s="33">
        <v>644.00575972337356</v>
      </c>
      <c r="T159" s="33">
        <v>545.44658235241025</v>
      </c>
      <c r="U159" s="33">
        <v>683.51113653299581</v>
      </c>
      <c r="V159" s="33">
        <v>765.77243003176625</v>
      </c>
      <c r="W159" s="33">
        <v>690.19861037841736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5647.0175761261535</v>
      </c>
      <c r="D161" s="117">
        <f t="shared" si="54"/>
        <v>10460.74065126311</v>
      </c>
      <c r="E161" s="117">
        <f t="shared" si="54"/>
        <v>11121.636750759904</v>
      </c>
      <c r="F161" s="117">
        <f t="shared" si="54"/>
        <v>10291.015966640076</v>
      </c>
      <c r="G161" s="117">
        <f t="shared" si="54"/>
        <v>9832.7790041132375</v>
      </c>
      <c r="H161" s="117">
        <f t="shared" si="54"/>
        <v>10599.680478782659</v>
      </c>
      <c r="I161" s="117">
        <f t="shared" si="54"/>
        <v>12021.669925632728</v>
      </c>
      <c r="J161" s="117">
        <f t="shared" si="54"/>
        <v>11438.707389384394</v>
      </c>
      <c r="K161" s="117">
        <f t="shared" si="54"/>
        <v>10931.828629837826</v>
      </c>
      <c r="L161" s="117">
        <f t="shared" si="54"/>
        <v>0</v>
      </c>
      <c r="M161" s="117">
        <f t="shared" si="54"/>
        <v>10243.013785784529</v>
      </c>
      <c r="N161" s="117">
        <f t="shared" si="54"/>
        <v>10012.712847758185</v>
      </c>
      <c r="O161" s="117">
        <f t="shared" si="54"/>
        <v>8318.0675099013297</v>
      </c>
      <c r="P161" s="117">
        <f t="shared" si="54"/>
        <v>8284.3842645081149</v>
      </c>
      <c r="Q161" s="117">
        <f t="shared" si="54"/>
        <v>9578.7222678440849</v>
      </c>
      <c r="R161" s="117">
        <f t="shared" ref="R161:V161" si="55">R162+R164+R166+R175</f>
        <v>10277.826923978773</v>
      </c>
      <c r="S161" s="117">
        <f t="shared" si="55"/>
        <v>10476.788232201443</v>
      </c>
      <c r="T161" s="117">
        <f t="shared" si="55"/>
        <v>10274.596498306077</v>
      </c>
      <c r="U161" s="117">
        <f t="shared" si="55"/>
        <v>11338.464364006415</v>
      </c>
      <c r="V161" s="117">
        <f t="shared" si="55"/>
        <v>11212.746236831594</v>
      </c>
      <c r="W161" s="117">
        <f t="shared" ref="W161" si="56">W162+W164+W166+W175</f>
        <v>10871.406878656153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3098.9900336604637</v>
      </c>
      <c r="D162" s="122">
        <f t="shared" si="57"/>
        <v>3406.8262131166343</v>
      </c>
      <c r="E162" s="122">
        <f t="shared" si="57"/>
        <v>3380.0583368793323</v>
      </c>
      <c r="F162" s="122">
        <f t="shared" si="57"/>
        <v>3041.4600248154857</v>
      </c>
      <c r="G162" s="122">
        <f t="shared" si="57"/>
        <v>2528.9474218922851</v>
      </c>
      <c r="H162" s="122">
        <f t="shared" si="57"/>
        <v>2630.3324733556296</v>
      </c>
      <c r="I162" s="122">
        <f t="shared" si="57"/>
        <v>3084.643899929486</v>
      </c>
      <c r="J162" s="122">
        <f t="shared" si="57"/>
        <v>2494.399097048482</v>
      </c>
      <c r="K162" s="122">
        <f t="shared" si="57"/>
        <v>2265.2471052810502</v>
      </c>
      <c r="L162" s="122">
        <f t="shared" si="57"/>
        <v>0</v>
      </c>
      <c r="M162" s="122">
        <f t="shared" si="57"/>
        <v>2055.3977554997432</v>
      </c>
      <c r="N162" s="122">
        <f t="shared" si="57"/>
        <v>943.64136073912721</v>
      </c>
      <c r="O162" s="122">
        <f t="shared" si="57"/>
        <v>416.75711768353972</v>
      </c>
      <c r="P162" s="122">
        <f t="shared" si="57"/>
        <v>917.48137518774786</v>
      </c>
      <c r="Q162" s="122">
        <f t="shared" si="57"/>
        <v>1839.2600255554446</v>
      </c>
      <c r="R162" s="122">
        <f t="shared" si="57"/>
        <v>1844.7382231336917</v>
      </c>
      <c r="S162" s="122">
        <f t="shared" si="57"/>
        <v>2157.5113023721642</v>
      </c>
      <c r="T162" s="122">
        <f t="shared" si="57"/>
        <v>1882.8443384017687</v>
      </c>
      <c r="U162" s="122">
        <f t="shared" si="57"/>
        <v>2387.3545151911858</v>
      </c>
      <c r="V162" s="122">
        <f t="shared" si="57"/>
        <v>2417.3711323475136</v>
      </c>
      <c r="W162" s="122">
        <f t="shared" si="57"/>
        <v>2178.3703372110949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3098.9900336604637</v>
      </c>
      <c r="D163" s="33">
        <v>3406.8262131166343</v>
      </c>
      <c r="E163" s="33">
        <v>3380.0583368793323</v>
      </c>
      <c r="F163" s="33">
        <v>3041.4600248154857</v>
      </c>
      <c r="G163" s="33">
        <v>2528.9474218922851</v>
      </c>
      <c r="H163" s="33">
        <v>2630.3324733556296</v>
      </c>
      <c r="I163" s="33">
        <v>3084.643899929486</v>
      </c>
      <c r="J163" s="33">
        <v>2494.399097048482</v>
      </c>
      <c r="K163" s="33">
        <v>2265.2471052810502</v>
      </c>
      <c r="L163" s="33">
        <v>0</v>
      </c>
      <c r="M163" s="33">
        <v>2055.3977554997432</v>
      </c>
      <c r="N163" s="33">
        <v>943.64136073912721</v>
      </c>
      <c r="O163" s="33">
        <v>416.75711768353972</v>
      </c>
      <c r="P163" s="33">
        <v>917.48137518774786</v>
      </c>
      <c r="Q163" s="33">
        <v>1839.2600255554446</v>
      </c>
      <c r="R163" s="33">
        <v>1844.7382231336917</v>
      </c>
      <c r="S163" s="33">
        <v>2157.5113023721642</v>
      </c>
      <c r="T163" s="33">
        <v>1882.8443384017687</v>
      </c>
      <c r="U163" s="33">
        <v>2387.3545151911858</v>
      </c>
      <c r="V163" s="33">
        <v>2417.3711323475136</v>
      </c>
      <c r="W163" s="33">
        <v>2178.3703372110949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4366.2808993039225</v>
      </c>
      <c r="E164" s="122">
        <f t="shared" si="58"/>
        <v>4923.9352541157195</v>
      </c>
      <c r="F164" s="122">
        <f t="shared" si="58"/>
        <v>4308.7303633731553</v>
      </c>
      <c r="G164" s="122">
        <f t="shared" si="58"/>
        <v>4212.6853713685095</v>
      </c>
      <c r="H164" s="122">
        <f t="shared" si="58"/>
        <v>4935.6861642866943</v>
      </c>
      <c r="I164" s="122">
        <f t="shared" si="58"/>
        <v>5615.8564562736747</v>
      </c>
      <c r="J164" s="122">
        <f t="shared" si="58"/>
        <v>5769.2724404487408</v>
      </c>
      <c r="K164" s="122">
        <f t="shared" si="58"/>
        <v>5493.9994804892176</v>
      </c>
      <c r="L164" s="122">
        <f t="shared" si="58"/>
        <v>0</v>
      </c>
      <c r="M164" s="122">
        <f t="shared" si="58"/>
        <v>5020.313104199945</v>
      </c>
      <c r="N164" s="122">
        <f t="shared" si="58"/>
        <v>6122.3716208448222</v>
      </c>
      <c r="O164" s="122">
        <f t="shared" si="58"/>
        <v>5137.6935909926478</v>
      </c>
      <c r="P164" s="122">
        <f t="shared" si="58"/>
        <v>4554.049147627391</v>
      </c>
      <c r="Q164" s="122">
        <f t="shared" si="58"/>
        <v>4842.4537872106821</v>
      </c>
      <c r="R164" s="122">
        <f t="shared" si="58"/>
        <v>5453.5628664505412</v>
      </c>
      <c r="S164" s="122">
        <f t="shared" si="58"/>
        <v>5186.1043673828235</v>
      </c>
      <c r="T164" s="122">
        <f t="shared" si="58"/>
        <v>5361.9987716257565</v>
      </c>
      <c r="U164" s="122">
        <f t="shared" si="58"/>
        <v>5858.5951172460427</v>
      </c>
      <c r="V164" s="122">
        <f t="shared" si="58"/>
        <v>5646.4393842161462</v>
      </c>
      <c r="W164" s="122">
        <f t="shared" si="58"/>
        <v>5544.5102868729291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4366.2808993039225</v>
      </c>
      <c r="E165" s="98">
        <f>IF(RES_hhdet_in_tes!E165=0,0,RES_hhdet_in_tes!E165*1000*11630/RES_hhdet_in_new!E163)</f>
        <v>4923.9352541157195</v>
      </c>
      <c r="F165" s="98">
        <f>IF(RES_hhdet_in_tes!F165=0,0,RES_hhdet_in_tes!F165*1000*11630/RES_hhdet_in_new!F163)</f>
        <v>4308.7303633731553</v>
      </c>
      <c r="G165" s="98">
        <f>IF(RES_hhdet_in_tes!G165=0,0,RES_hhdet_in_tes!G165*1000*11630/RES_hhdet_in_new!G163)</f>
        <v>4212.6853713685095</v>
      </c>
      <c r="H165" s="98">
        <f>IF(RES_hhdet_in_tes!H165=0,0,RES_hhdet_in_tes!H165*1000*11630/RES_hhdet_in_new!H163)</f>
        <v>4935.6861642866943</v>
      </c>
      <c r="I165" s="98">
        <f>IF(RES_hhdet_in_tes!I165=0,0,RES_hhdet_in_tes!I165*1000*11630/RES_hhdet_in_new!I163)</f>
        <v>5615.8564562736747</v>
      </c>
      <c r="J165" s="98">
        <f>IF(RES_hhdet_in_tes!J165=0,0,RES_hhdet_in_tes!J165*1000*11630/RES_hhdet_in_new!J163)</f>
        <v>5769.2724404487408</v>
      </c>
      <c r="K165" s="98">
        <f>IF(RES_hhdet_in_tes!K165=0,0,RES_hhdet_in_tes!K165*1000*11630/RES_hhdet_in_new!K163)</f>
        <v>5493.9994804892176</v>
      </c>
      <c r="L165" s="98">
        <f>IF(RES_hhdet_in_tes!L165=0,0,RES_hhdet_in_tes!L165*1000*11630/RES_hhdet_in_new!L163)</f>
        <v>0</v>
      </c>
      <c r="M165" s="98">
        <f>IF(RES_hhdet_in_tes!M165=0,0,RES_hhdet_in_tes!M165*1000*11630/RES_hhdet_in_new!M163)</f>
        <v>5020.313104199945</v>
      </c>
      <c r="N165" s="98">
        <f>IF(RES_hhdet_in_tes!N165=0,0,RES_hhdet_in_tes!N165*1000*11630/RES_hhdet_in_new!N163)</f>
        <v>6122.3716208448222</v>
      </c>
      <c r="O165" s="98">
        <f>IF(RES_hhdet_in_tes!O165=0,0,RES_hhdet_in_tes!O165*1000*11630/RES_hhdet_in_new!O163)</f>
        <v>5137.6935909926478</v>
      </c>
      <c r="P165" s="98">
        <f>IF(RES_hhdet_in_tes!P165=0,0,RES_hhdet_in_tes!P165*1000*11630/RES_hhdet_in_new!P163)</f>
        <v>4554.049147627391</v>
      </c>
      <c r="Q165" s="98">
        <f>IF(RES_hhdet_in_tes!Q165=0,0,RES_hhdet_in_tes!Q165*1000*11630/RES_hhdet_in_new!Q163)</f>
        <v>4842.4537872106821</v>
      </c>
      <c r="R165" s="98">
        <f>IF(RES_hhdet_in_tes!R165=0,0,RES_hhdet_in_tes!R165*1000*11630/RES_hhdet_in_new!R163)</f>
        <v>5453.5628664505412</v>
      </c>
      <c r="S165" s="98">
        <f>IF(RES_hhdet_in_tes!S165=0,0,RES_hhdet_in_tes!S165*1000*11630/RES_hhdet_in_new!S163)</f>
        <v>5186.1043673828235</v>
      </c>
      <c r="T165" s="98">
        <f>IF(RES_hhdet_in_tes!T165=0,0,RES_hhdet_in_tes!T165*1000*11630/RES_hhdet_in_new!T163)</f>
        <v>5361.9987716257565</v>
      </c>
      <c r="U165" s="98">
        <f>IF(RES_hhdet_in_tes!U165=0,0,RES_hhdet_in_tes!U165*1000*11630/RES_hhdet_in_new!U163)</f>
        <v>5858.5951172460427</v>
      </c>
      <c r="V165" s="98">
        <f>IF(RES_hhdet_in_tes!V165=0,0,RES_hhdet_in_tes!V165*1000*11630/RES_hhdet_in_new!V163)</f>
        <v>5646.4393842161462</v>
      </c>
      <c r="W165" s="98">
        <f>IF(RES_hhdet_in_tes!W165=0,0,RES_hhdet_in_tes!W165*1000*11630/RES_hhdet_in_new!W163)</f>
        <v>5544.5102868729291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1844.477090888297</v>
      </c>
      <c r="D166" s="122">
        <v>1975.3198970462663</v>
      </c>
      <c r="E166" s="122">
        <v>2100.8825009419966</v>
      </c>
      <c r="F166" s="122">
        <v>2201.1570405632947</v>
      </c>
      <c r="G166" s="122">
        <v>2378.0827134335091</v>
      </c>
      <c r="H166" s="122">
        <v>2379.2965029569132</v>
      </c>
      <c r="I166" s="122">
        <v>2679.7596087451252</v>
      </c>
      <c r="J166" s="122">
        <v>2588.1033501428728</v>
      </c>
      <c r="K166" s="122">
        <v>2582.0277220716007</v>
      </c>
      <c r="L166" s="122">
        <v>0</v>
      </c>
      <c r="M166" s="122">
        <v>2561.3853234084322</v>
      </c>
      <c r="N166" s="122">
        <v>2412.462575941066</v>
      </c>
      <c r="O166" s="122">
        <v>2217.1323481257386</v>
      </c>
      <c r="P166" s="122">
        <v>2197.1939820001799</v>
      </c>
      <c r="Q166" s="122">
        <v>2308.1593744448937</v>
      </c>
      <c r="R166" s="122">
        <v>2390.2554320279214</v>
      </c>
      <c r="S166" s="122">
        <v>2506.8355252586216</v>
      </c>
      <c r="T166" s="122">
        <v>2444.4247125533702</v>
      </c>
      <c r="U166" s="122">
        <v>2408.6944834938358</v>
      </c>
      <c r="V166" s="122">
        <v>2438.0108994983339</v>
      </c>
      <c r="W166" s="122">
        <v>2453.0777882181105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1893.1437524997184</v>
      </c>
      <c r="D167" s="98">
        <v>2018.3284451510142</v>
      </c>
      <c r="E167" s="98">
        <v>2129.2155152343225</v>
      </c>
      <c r="F167" s="98">
        <v>2181.2474955774042</v>
      </c>
      <c r="G167" s="98">
        <v>2383.8625486947612</v>
      </c>
      <c r="H167" s="98">
        <v>2419.6380201007491</v>
      </c>
      <c r="I167" s="98">
        <v>2506.9167003424577</v>
      </c>
      <c r="J167" s="98">
        <v>2594.2709411976448</v>
      </c>
      <c r="K167" s="98">
        <v>2602.6779227427214</v>
      </c>
      <c r="L167" s="98">
        <v>0</v>
      </c>
      <c r="M167" s="98">
        <v>2445.3161634256176</v>
      </c>
      <c r="N167" s="98">
        <v>2309.1670656269453</v>
      </c>
      <c r="O167" s="98">
        <v>2435.1127198985364</v>
      </c>
      <c r="P167" s="98">
        <v>0</v>
      </c>
      <c r="Q167" s="98">
        <v>2493.7282592352144</v>
      </c>
      <c r="R167" s="98">
        <v>2515.2306767341242</v>
      </c>
      <c r="S167" s="98">
        <v>2563.5739986980311</v>
      </c>
      <c r="T167" s="98">
        <v>2540.9496018169871</v>
      </c>
      <c r="U167" s="98">
        <v>2475.8719677891704</v>
      </c>
      <c r="V167" s="98">
        <v>2337.2073287478152</v>
      </c>
      <c r="W167" s="98">
        <v>2953.2085926631994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1893.6281773702328</v>
      </c>
      <c r="D168" s="98">
        <v>0</v>
      </c>
      <c r="E168" s="98">
        <v>0</v>
      </c>
      <c r="F168" s="98">
        <v>0</v>
      </c>
      <c r="G168" s="98">
        <v>0</v>
      </c>
      <c r="H168" s="98">
        <v>2418.3138688989652</v>
      </c>
      <c r="I168" s="98">
        <v>2507.5531298660285</v>
      </c>
      <c r="J168" s="98">
        <v>2597.1840577625962</v>
      </c>
      <c r="K168" s="98">
        <v>2606.8295037329999</v>
      </c>
      <c r="L168" s="98">
        <v>0</v>
      </c>
      <c r="M168" s="98">
        <v>0</v>
      </c>
      <c r="N168" s="98">
        <v>2310.8314452590789</v>
      </c>
      <c r="O168" s="98">
        <v>2465.8173379539812</v>
      </c>
      <c r="P168" s="98">
        <v>2901.7679495371749</v>
      </c>
      <c r="Q168" s="98">
        <v>0</v>
      </c>
      <c r="R168" s="98">
        <v>0</v>
      </c>
      <c r="S168" s="98">
        <v>0</v>
      </c>
      <c r="T168" s="98">
        <v>0</v>
      </c>
      <c r="U168" s="98">
        <v>2425.6475879873028</v>
      </c>
      <c r="V168" s="98">
        <v>2311.1055520486389</v>
      </c>
      <c r="W168" s="98">
        <v>2971.2037736763236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254.72181288125395</v>
      </c>
      <c r="D169" s="101">
        <v>0</v>
      </c>
      <c r="E169" s="101">
        <v>0</v>
      </c>
      <c r="F169" s="101">
        <v>0</v>
      </c>
      <c r="G169" s="101">
        <v>0</v>
      </c>
      <c r="H169" s="101">
        <v>614.84424534306652</v>
      </c>
      <c r="I169" s="101">
        <v>507.23289228695023</v>
      </c>
      <c r="J169" s="101">
        <v>529.21498111397716</v>
      </c>
      <c r="K169" s="101">
        <v>528.80006706068468</v>
      </c>
      <c r="L169" s="101">
        <v>0</v>
      </c>
      <c r="M169" s="101">
        <v>0</v>
      </c>
      <c r="N169" s="101">
        <v>271.1291028653759</v>
      </c>
      <c r="O169" s="101">
        <v>191.59237451116343</v>
      </c>
      <c r="P169" s="101">
        <v>275.73345858133888</v>
      </c>
      <c r="Q169" s="101">
        <v>0</v>
      </c>
      <c r="R169" s="101">
        <v>0</v>
      </c>
      <c r="S169" s="101">
        <v>0</v>
      </c>
      <c r="T169" s="101">
        <v>0</v>
      </c>
      <c r="U169" s="101">
        <v>163.33190755089004</v>
      </c>
      <c r="V169" s="101">
        <v>126.71414338317685</v>
      </c>
      <c r="W169" s="101">
        <v>511.53976821427074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1638.9063644889789</v>
      </c>
      <c r="D170" s="104">
        <v>0</v>
      </c>
      <c r="E170" s="104">
        <v>0</v>
      </c>
      <c r="F170" s="104">
        <v>0</v>
      </c>
      <c r="G170" s="104">
        <v>0</v>
      </c>
      <c r="H170" s="104">
        <v>1803.4696235558986</v>
      </c>
      <c r="I170" s="104">
        <v>2000.3202375790781</v>
      </c>
      <c r="J170" s="104">
        <v>2067.9690766486192</v>
      </c>
      <c r="K170" s="104">
        <v>2078.0294366723151</v>
      </c>
      <c r="L170" s="104">
        <v>0</v>
      </c>
      <c r="M170" s="104">
        <v>0</v>
      </c>
      <c r="N170" s="104">
        <v>2039.7023423937032</v>
      </c>
      <c r="O170" s="104">
        <v>2274.2249634428181</v>
      </c>
      <c r="P170" s="104">
        <v>2626.0344909558353</v>
      </c>
      <c r="Q170" s="104">
        <v>0</v>
      </c>
      <c r="R170" s="104">
        <v>0</v>
      </c>
      <c r="S170" s="104">
        <v>0</v>
      </c>
      <c r="T170" s="104">
        <v>0</v>
      </c>
      <c r="U170" s="104">
        <v>2262.3156804364125</v>
      </c>
      <c r="V170" s="104">
        <v>2184.3914086654622</v>
      </c>
      <c r="W170" s="104">
        <v>2459.664005462053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1841.331832521706</v>
      </c>
      <c r="D171" s="101">
        <v>0</v>
      </c>
      <c r="E171" s="101">
        <v>0</v>
      </c>
      <c r="F171" s="101">
        <v>0</v>
      </c>
      <c r="G171" s="101">
        <v>0</v>
      </c>
      <c r="H171" s="101">
        <v>2376.1981540132274</v>
      </c>
      <c r="I171" s="101">
        <v>0</v>
      </c>
      <c r="J171" s="101">
        <v>0</v>
      </c>
      <c r="K171" s="101">
        <v>2581.225293738119</v>
      </c>
      <c r="L171" s="101">
        <v>0</v>
      </c>
      <c r="M171" s="101">
        <v>0</v>
      </c>
      <c r="N171" s="101">
        <v>0</v>
      </c>
      <c r="O171" s="101">
        <v>2231.5686747382078</v>
      </c>
      <c r="P171" s="101">
        <v>2252.5068147174734</v>
      </c>
      <c r="Q171" s="101">
        <v>0</v>
      </c>
      <c r="R171" s="101">
        <v>0</v>
      </c>
      <c r="S171" s="101">
        <v>0</v>
      </c>
      <c r="T171" s="101">
        <v>0</v>
      </c>
      <c r="U171" s="101">
        <v>2380.4335114254905</v>
      </c>
      <c r="V171" s="101">
        <v>2422.6423857000677</v>
      </c>
      <c r="W171" s="101">
        <v>2433.9046259054253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1841.0029210496641</v>
      </c>
      <c r="D172" s="104">
        <v>1973.6076129296839</v>
      </c>
      <c r="E172" s="104">
        <v>2099.6961432006924</v>
      </c>
      <c r="F172" s="104">
        <v>2201.9383744508227</v>
      </c>
      <c r="G172" s="104">
        <v>2377.8227737524471</v>
      </c>
      <c r="H172" s="104">
        <v>2376.16588702847</v>
      </c>
      <c r="I172" s="104">
        <v>2685.6895189670772</v>
      </c>
      <c r="J172" s="104">
        <v>2587.8851439701943</v>
      </c>
      <c r="K172" s="104">
        <v>2581.2448159854707</v>
      </c>
      <c r="L172" s="104">
        <v>0</v>
      </c>
      <c r="M172" s="104">
        <v>2565.7930130280329</v>
      </c>
      <c r="N172" s="104">
        <v>2417.5926847374785</v>
      </c>
      <c r="O172" s="104">
        <v>2202.7516509961365</v>
      </c>
      <c r="P172" s="104">
        <v>2180.6872344592512</v>
      </c>
      <c r="Q172" s="104">
        <v>2295.7100857290293</v>
      </c>
      <c r="R172" s="104">
        <v>2386.0520604341991</v>
      </c>
      <c r="S172" s="104">
        <v>2505.1003036242946</v>
      </c>
      <c r="T172" s="104">
        <v>2441.765119405014</v>
      </c>
      <c r="U172" s="104">
        <v>2406.492962121687</v>
      </c>
      <c r="V172" s="104">
        <v>2442.0640977981457</v>
      </c>
      <c r="W172" s="104">
        <v>2435.598450709781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236.56353018392946</v>
      </c>
      <c r="D173" s="98">
        <v>378.38141201423724</v>
      </c>
      <c r="E173" s="98">
        <v>509.08006233778008</v>
      </c>
      <c r="F173" s="98">
        <v>510.71249955320928</v>
      </c>
      <c r="G173" s="98">
        <v>667.64535997806968</v>
      </c>
      <c r="H173" s="98">
        <v>604.94619665843857</v>
      </c>
      <c r="I173" s="98">
        <v>567.0508590441749</v>
      </c>
      <c r="J173" s="98">
        <v>525.73166310600402</v>
      </c>
      <c r="K173" s="98">
        <v>525.14580461449373</v>
      </c>
      <c r="L173" s="98">
        <v>0</v>
      </c>
      <c r="M173" s="98">
        <v>472.4147890593714</v>
      </c>
      <c r="N173" s="98">
        <v>322.95887118828097</v>
      </c>
      <c r="O173" s="98">
        <v>73.842784606091243</v>
      </c>
      <c r="P173" s="98">
        <v>28.562385839962786</v>
      </c>
      <c r="Q173" s="98">
        <v>96.397140024069131</v>
      </c>
      <c r="R173" s="98">
        <v>148.82087498397979</v>
      </c>
      <c r="S173" s="98">
        <v>261.35026832755017</v>
      </c>
      <c r="T173" s="98">
        <v>201.78566356731375</v>
      </c>
      <c r="U173" s="98">
        <v>161.98335515325905</v>
      </c>
      <c r="V173" s="98">
        <v>207.5818051342624</v>
      </c>
      <c r="W173" s="98">
        <v>218.12823780376218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1604.4393908657346</v>
      </c>
      <c r="D174" s="33">
        <v>1595.2262009154465</v>
      </c>
      <c r="E174" s="33">
        <v>1590.6160808629122</v>
      </c>
      <c r="F174" s="33">
        <v>1691.2258748976135</v>
      </c>
      <c r="G174" s="33">
        <v>1710.1774137743773</v>
      </c>
      <c r="H174" s="33">
        <v>1771.2196903700317</v>
      </c>
      <c r="I174" s="33">
        <v>2118.6386599229022</v>
      </c>
      <c r="J174" s="33">
        <v>2062.15348086419</v>
      </c>
      <c r="K174" s="33">
        <v>2056.0990113709772</v>
      </c>
      <c r="L174" s="33">
        <v>0</v>
      </c>
      <c r="M174" s="33">
        <v>2093.3782239686616</v>
      </c>
      <c r="N174" s="33">
        <v>2094.6338135491974</v>
      </c>
      <c r="O174" s="33">
        <v>2128.9088663900452</v>
      </c>
      <c r="P174" s="33">
        <v>2152.1248486192885</v>
      </c>
      <c r="Q174" s="33">
        <v>2199.3129457049599</v>
      </c>
      <c r="R174" s="33">
        <v>2237.2311854502195</v>
      </c>
      <c r="S174" s="33">
        <v>2243.750035296744</v>
      </c>
      <c r="T174" s="33">
        <v>2239.9794558377002</v>
      </c>
      <c r="U174" s="33">
        <v>2244.5096069684282</v>
      </c>
      <c r="V174" s="33">
        <v>2234.4822926638835</v>
      </c>
      <c r="W174" s="33">
        <v>2217.4702129060192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703.55045157739278</v>
      </c>
      <c r="D175" s="122">
        <v>712.31364179628565</v>
      </c>
      <c r="E175" s="122">
        <v>716.7606588228565</v>
      </c>
      <c r="F175" s="122">
        <v>739.66853788814069</v>
      </c>
      <c r="G175" s="122">
        <v>713.06349741893507</v>
      </c>
      <c r="H175" s="122">
        <v>654.36533818342104</v>
      </c>
      <c r="I175" s="122">
        <v>641.40996068444326</v>
      </c>
      <c r="J175" s="122">
        <v>586.93250174429897</v>
      </c>
      <c r="K175" s="122">
        <v>590.55432199595828</v>
      </c>
      <c r="L175" s="122">
        <v>0</v>
      </c>
      <c r="M175" s="122">
        <v>605.91760267640939</v>
      </c>
      <c r="N175" s="122">
        <v>534.23729023316969</v>
      </c>
      <c r="O175" s="122">
        <v>546.4844530994028</v>
      </c>
      <c r="P175" s="122">
        <v>615.65975969279668</v>
      </c>
      <c r="Q175" s="122">
        <v>588.84908063306455</v>
      </c>
      <c r="R175" s="122">
        <v>589.27040236661935</v>
      </c>
      <c r="S175" s="122">
        <v>626.33703718783306</v>
      </c>
      <c r="T175" s="122">
        <v>585.32867572518171</v>
      </c>
      <c r="U175" s="122">
        <v>683.82024807535083</v>
      </c>
      <c r="V175" s="122">
        <v>710.92482076960016</v>
      </c>
      <c r="W175" s="122">
        <v>695.44846635401962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693.48804824759668</v>
      </c>
      <c r="D176" s="98">
        <v>696.85223871940832</v>
      </c>
      <c r="E176" s="98">
        <v>726.41484976322079</v>
      </c>
      <c r="F176" s="98">
        <v>743.46716469853664</v>
      </c>
      <c r="G176" s="98">
        <v>715.46650661019646</v>
      </c>
      <c r="H176" s="98">
        <v>644.38922135448843</v>
      </c>
      <c r="I176" s="98">
        <v>652.69944276821298</v>
      </c>
      <c r="J176" s="98">
        <v>591.93791883268466</v>
      </c>
      <c r="K176" s="98">
        <v>584.30515026029184</v>
      </c>
      <c r="L176" s="98">
        <v>0</v>
      </c>
      <c r="M176" s="98">
        <v>586.29786893058099</v>
      </c>
      <c r="N176" s="98">
        <v>557.79582823899182</v>
      </c>
      <c r="O176" s="98">
        <v>560.8062044443077</v>
      </c>
      <c r="P176" s="98">
        <v>569.92365239051628</v>
      </c>
      <c r="Q176" s="98">
        <v>594.8280094071963</v>
      </c>
      <c r="R176" s="98">
        <v>600.55864938800755</v>
      </c>
      <c r="S176" s="98">
        <v>611.50695596593243</v>
      </c>
      <c r="T176" s="98">
        <v>625.24766280135066</v>
      </c>
      <c r="U176" s="98">
        <v>684.04695176095481</v>
      </c>
      <c r="V176" s="98">
        <v>652.58464119704263</v>
      </c>
      <c r="W176" s="98">
        <v>703.7026646873411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716.26370309622109</v>
      </c>
      <c r="D177" s="33">
        <v>734.99036630903936</v>
      </c>
      <c r="E177" s="33">
        <v>700.56850313173925</v>
      </c>
      <c r="F177" s="33">
        <v>733.9871710879496</v>
      </c>
      <c r="G177" s="33">
        <v>708.96521462014016</v>
      </c>
      <c r="H177" s="33">
        <v>675.68895178272953</v>
      </c>
      <c r="I177" s="33">
        <v>617.50740206570322</v>
      </c>
      <c r="J177" s="33">
        <v>576.62134254222462</v>
      </c>
      <c r="K177" s="33">
        <v>598.80195981968052</v>
      </c>
      <c r="L177" s="33">
        <v>0</v>
      </c>
      <c r="M177" s="33">
        <v>640.96644742623835</v>
      </c>
      <c r="N177" s="33">
        <v>483.93662800452239</v>
      </c>
      <c r="O177" s="33">
        <v>529.88346816754131</v>
      </c>
      <c r="P177" s="33">
        <v>653.7296242472662</v>
      </c>
      <c r="Q177" s="33">
        <v>581.78371110865089</v>
      </c>
      <c r="R177" s="33">
        <v>575.23000124744817</v>
      </c>
      <c r="S177" s="33">
        <v>644.00575972337367</v>
      </c>
      <c r="T177" s="33">
        <v>545.44658235241025</v>
      </c>
      <c r="U177" s="33">
        <v>683.51113653299581</v>
      </c>
      <c r="V177" s="33">
        <v>765.77243003176636</v>
      </c>
      <c r="W177" s="33">
        <v>690.19861037841736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2019.104898461138</v>
      </c>
      <c r="D24" s="117">
        <f t="shared" si="7"/>
        <v>1996.7512973003224</v>
      </c>
      <c r="E24" s="117">
        <f t="shared" si="7"/>
        <v>2124.1514469448866</v>
      </c>
      <c r="F24" s="117">
        <f t="shared" si="7"/>
        <v>1992.3714073089488</v>
      </c>
      <c r="G24" s="117">
        <f t="shared" si="7"/>
        <v>1927.2561611104061</v>
      </c>
      <c r="H24" s="117">
        <f t="shared" si="7"/>
        <v>0</v>
      </c>
      <c r="I24" s="117">
        <f t="shared" si="7"/>
        <v>0</v>
      </c>
      <c r="J24" s="117">
        <f t="shared" si="7"/>
        <v>1261.5886515258412</v>
      </c>
      <c r="K24" s="117">
        <f t="shared" si="7"/>
        <v>1338.2526816756383</v>
      </c>
      <c r="L24" s="117">
        <f t="shared" si="7"/>
        <v>1164.3026106431762</v>
      </c>
      <c r="M24" s="117">
        <f t="shared" si="7"/>
        <v>1280.7415723515467</v>
      </c>
      <c r="N24" s="117">
        <f t="shared" si="7"/>
        <v>1192.4892289547786</v>
      </c>
      <c r="O24" s="117">
        <f t="shared" si="7"/>
        <v>919.21553865880344</v>
      </c>
      <c r="P24" s="117">
        <f t="shared" si="7"/>
        <v>769.80347777632858</v>
      </c>
      <c r="Q24" s="117">
        <f t="shared" si="7"/>
        <v>970.16419573893756</v>
      </c>
      <c r="R24" s="117">
        <f t="shared" ref="R24:V24" si="8">R25+R28+R30+R39</f>
        <v>1019.4056241586691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992.43601042536716</v>
      </c>
      <c r="W24" s="117">
        <f t="shared" ref="W24" si="9">W25+W28+W30+W39</f>
        <v>968.7091343438982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1801.2185918971918</v>
      </c>
      <c r="D25" s="122">
        <f t="shared" si="10"/>
        <v>1786.1276791502328</v>
      </c>
      <c r="E25" s="122">
        <f t="shared" si="10"/>
        <v>1893.4994690008421</v>
      </c>
      <c r="F25" s="122">
        <f t="shared" si="10"/>
        <v>1767.6829049639489</v>
      </c>
      <c r="G25" s="122">
        <f t="shared" si="10"/>
        <v>1690.6254985355654</v>
      </c>
      <c r="H25" s="122">
        <f t="shared" si="10"/>
        <v>0</v>
      </c>
      <c r="I25" s="122">
        <f t="shared" si="10"/>
        <v>0</v>
      </c>
      <c r="J25" s="122">
        <f t="shared" si="10"/>
        <v>1059.9472513285032</v>
      </c>
      <c r="K25" s="122">
        <f t="shared" si="10"/>
        <v>1159.1743178657123</v>
      </c>
      <c r="L25" s="122">
        <f t="shared" si="10"/>
        <v>977.33028793018696</v>
      </c>
      <c r="M25" s="122">
        <f t="shared" si="10"/>
        <v>1085.4803633837046</v>
      </c>
      <c r="N25" s="122">
        <f t="shared" si="10"/>
        <v>993.67643393020251</v>
      </c>
      <c r="O25" s="122">
        <f t="shared" si="10"/>
        <v>779.07131784445164</v>
      </c>
      <c r="P25" s="122">
        <f t="shared" si="10"/>
        <v>663.45981926279069</v>
      </c>
      <c r="Q25" s="122">
        <f t="shared" si="10"/>
        <v>776.42805516542194</v>
      </c>
      <c r="R25" s="122">
        <f t="shared" ref="R25:V25" si="11">SUM(R26:R27)</f>
        <v>858.58410474355912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845.11876979005069</v>
      </c>
      <c r="W25" s="122">
        <f t="shared" ref="W25" si="12">SUM(W26:W27)</f>
        <v>844.44491398403454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1801.2185918971918</v>
      </c>
      <c r="D26" s="98">
        <v>1786.1276791502328</v>
      </c>
      <c r="E26" s="98">
        <v>1893.4994690008421</v>
      </c>
      <c r="F26" s="98">
        <v>1767.6829049639489</v>
      </c>
      <c r="G26" s="98">
        <v>1690.6254985355654</v>
      </c>
      <c r="H26" s="98">
        <v>0</v>
      </c>
      <c r="I26" s="98">
        <v>0</v>
      </c>
      <c r="J26" s="98">
        <v>1059.9472513285032</v>
      </c>
      <c r="K26" s="98">
        <v>1159.1743178657123</v>
      </c>
      <c r="L26" s="98">
        <v>977.33028793018696</v>
      </c>
      <c r="M26" s="98">
        <v>1085.4803633837046</v>
      </c>
      <c r="N26" s="98">
        <v>993.67643393020251</v>
      </c>
      <c r="O26" s="98">
        <v>779.07131784445164</v>
      </c>
      <c r="P26" s="98">
        <v>663.45981926279069</v>
      </c>
      <c r="Q26" s="98">
        <v>776.42805516542194</v>
      </c>
      <c r="R26" s="98">
        <v>858.58410474355912</v>
      </c>
      <c r="S26" s="98">
        <v>0</v>
      </c>
      <c r="T26" s="98">
        <v>0</v>
      </c>
      <c r="U26" s="98">
        <v>0</v>
      </c>
      <c r="V26" s="98">
        <v>845.11876979005069</v>
      </c>
      <c r="W26" s="98">
        <v>844.44491398403454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59.282407512183084</v>
      </c>
      <c r="D30" s="122">
        <v>41.033509573416332</v>
      </c>
      <c r="E30" s="122">
        <v>44.652870295042916</v>
      </c>
      <c r="F30" s="122">
        <v>43.030345558819448</v>
      </c>
      <c r="G30" s="122">
        <v>53.044967279625205</v>
      </c>
      <c r="H30" s="122">
        <v>0</v>
      </c>
      <c r="I30" s="122">
        <v>0</v>
      </c>
      <c r="J30" s="122">
        <v>40.129164669343268</v>
      </c>
      <c r="K30" s="122">
        <v>44.603698668514895</v>
      </c>
      <c r="L30" s="122">
        <v>44.649824673566762</v>
      </c>
      <c r="M30" s="122">
        <v>43.588758103888175</v>
      </c>
      <c r="N30" s="122">
        <v>45.351550369686436</v>
      </c>
      <c r="O30" s="122">
        <v>18.482580672739452</v>
      </c>
      <c r="P30" s="122">
        <v>1.7656591343125307</v>
      </c>
      <c r="Q30" s="122">
        <v>63.233314465802614</v>
      </c>
      <c r="R30" s="122">
        <v>0</v>
      </c>
      <c r="S30" s="122">
        <v>0</v>
      </c>
      <c r="T30" s="122">
        <v>0</v>
      </c>
      <c r="U30" s="122">
        <v>0</v>
      </c>
      <c r="V30" s="122">
        <v>24.63420089303639</v>
      </c>
      <c r="W30" s="122">
        <v>19.051678648322721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1000.8306851642027</v>
      </c>
      <c r="D31" s="98">
        <v>1062.1505796658653</v>
      </c>
      <c r="E31" s="98">
        <v>1114.5876653257801</v>
      </c>
      <c r="F31" s="98">
        <v>1135.7110305355829</v>
      </c>
      <c r="G31" s="98">
        <v>1233.7527734519724</v>
      </c>
      <c r="H31" s="98">
        <v>0</v>
      </c>
      <c r="I31" s="98">
        <v>0</v>
      </c>
      <c r="J31" s="98">
        <v>1312.8414690145012</v>
      </c>
      <c r="K31" s="98">
        <v>1303.6395432592665</v>
      </c>
      <c r="L31" s="98">
        <v>1255.6365590124583</v>
      </c>
      <c r="M31" s="98">
        <v>1180.3925871676902</v>
      </c>
      <c r="N31" s="98">
        <v>1070.7830354932833</v>
      </c>
      <c r="O31" s="98">
        <v>1067.3394226830239</v>
      </c>
      <c r="P31" s="98">
        <v>0</v>
      </c>
      <c r="Q31" s="98">
        <v>969.57748847564005</v>
      </c>
      <c r="R31" s="98">
        <v>0</v>
      </c>
      <c r="S31" s="98">
        <v>0</v>
      </c>
      <c r="T31" s="98">
        <v>0</v>
      </c>
      <c r="U31" s="98">
        <v>0</v>
      </c>
      <c r="V31" s="98">
        <v>791.29832022250559</v>
      </c>
      <c r="W31" s="98">
        <v>992.08308090390653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134.6614097189385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267.81141560696517</v>
      </c>
      <c r="K32" s="98">
        <v>264.86745512176265</v>
      </c>
      <c r="L32" s="98">
        <v>221.69611178162731</v>
      </c>
      <c r="M32" s="98">
        <v>205.96143797574902</v>
      </c>
      <c r="N32" s="98">
        <v>125.72517948065183</v>
      </c>
      <c r="O32" s="98">
        <v>83.977260161384038</v>
      </c>
      <c r="P32" s="98">
        <v>113.2964611183874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42.901067258445408</v>
      </c>
      <c r="W32" s="98">
        <v>171.8435841327518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134.6614097189385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267.81141560696517</v>
      </c>
      <c r="K33" s="101">
        <v>264.86745512176265</v>
      </c>
      <c r="L33" s="101">
        <v>221.69611178162731</v>
      </c>
      <c r="M33" s="101">
        <v>205.96143797574902</v>
      </c>
      <c r="N33" s="101">
        <v>125.72517948065183</v>
      </c>
      <c r="O33" s="101">
        <v>83.977260161384038</v>
      </c>
      <c r="P33" s="101">
        <v>113.2964611183874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42.901067258445408</v>
      </c>
      <c r="W33" s="101">
        <v>171.8435841327518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158.60389905176328</v>
      </c>
      <c r="D39" s="122">
        <v>169.59010857667343</v>
      </c>
      <c r="E39" s="122">
        <v>185.99910764900162</v>
      </c>
      <c r="F39" s="122">
        <v>181.6581567861806</v>
      </c>
      <c r="G39" s="122">
        <v>183.58569529521563</v>
      </c>
      <c r="H39" s="122">
        <v>0</v>
      </c>
      <c r="I39" s="122">
        <v>0</v>
      </c>
      <c r="J39" s="122">
        <v>161.51223552799476</v>
      </c>
      <c r="K39" s="122">
        <v>134.47466514141118</v>
      </c>
      <c r="L39" s="122">
        <v>142.32249803942256</v>
      </c>
      <c r="M39" s="122">
        <v>151.67245086395386</v>
      </c>
      <c r="N39" s="122">
        <v>153.46124465488967</v>
      </c>
      <c r="O39" s="122">
        <v>121.66164014161235</v>
      </c>
      <c r="P39" s="122">
        <v>104.57799937922542</v>
      </c>
      <c r="Q39" s="122">
        <v>130.50282610771299</v>
      </c>
      <c r="R39" s="122">
        <v>160.82151941510992</v>
      </c>
      <c r="S39" s="122">
        <v>0</v>
      </c>
      <c r="T39" s="122">
        <v>0</v>
      </c>
      <c r="U39" s="122">
        <v>0</v>
      </c>
      <c r="V39" s="122">
        <v>122.68303974228009</v>
      </c>
      <c r="W39" s="122">
        <v>105.21254171154088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284.37448452737021</v>
      </c>
      <c r="D40" s="98">
        <v>285.25075766921782</v>
      </c>
      <c r="E40" s="98">
        <v>296.83656472103235</v>
      </c>
      <c r="F40" s="98">
        <v>303.28003574323964</v>
      </c>
      <c r="G40" s="98">
        <v>291.36129759205397</v>
      </c>
      <c r="H40" s="98">
        <v>0</v>
      </c>
      <c r="I40" s="98">
        <v>0</v>
      </c>
      <c r="J40" s="98">
        <v>239.86965672474469</v>
      </c>
      <c r="K40" s="98">
        <v>236.41210361224313</v>
      </c>
      <c r="L40" s="98">
        <v>230.57834877895274</v>
      </c>
      <c r="M40" s="98">
        <v>236.68168080925975</v>
      </c>
      <c r="N40" s="98">
        <v>225.1757360414851</v>
      </c>
      <c r="O40" s="98">
        <v>226.390990160423</v>
      </c>
      <c r="P40" s="98">
        <v>230.0715986342959</v>
      </c>
      <c r="Q40" s="98">
        <v>240.12520003819188</v>
      </c>
      <c r="R40" s="98">
        <v>241.23227912266486</v>
      </c>
      <c r="S40" s="98">
        <v>0</v>
      </c>
      <c r="T40" s="98">
        <v>0</v>
      </c>
      <c r="U40" s="98">
        <v>0</v>
      </c>
      <c r="V40" s="98">
        <v>252.87139485702909</v>
      </c>
      <c r="W40" s="98">
        <v>270.46784282914433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2374.2075663466226</v>
      </c>
      <c r="D43" s="117">
        <f t="shared" si="14"/>
        <v>2404.9151569228302</v>
      </c>
      <c r="E43" s="117">
        <f t="shared" si="14"/>
        <v>2411.8040816323942</v>
      </c>
      <c r="F43" s="117">
        <f t="shared" si="14"/>
        <v>2077.4158255474536</v>
      </c>
      <c r="G43" s="117">
        <f t="shared" si="14"/>
        <v>1730.335086992465</v>
      </c>
      <c r="H43" s="117">
        <f t="shared" si="14"/>
        <v>1945.5409910732433</v>
      </c>
      <c r="I43" s="117">
        <f t="shared" si="14"/>
        <v>1766.3339873246521</v>
      </c>
      <c r="J43" s="117">
        <f t="shared" si="14"/>
        <v>1473.9090612512455</v>
      </c>
      <c r="K43" s="117">
        <f t="shared" si="14"/>
        <v>1550.6055014425256</v>
      </c>
      <c r="L43" s="117">
        <f t="shared" si="14"/>
        <v>1277.3871557262098</v>
      </c>
      <c r="M43" s="117">
        <f t="shared" si="14"/>
        <v>1429.7982244301402</v>
      </c>
      <c r="N43" s="117">
        <f t="shared" si="14"/>
        <v>1356.1020873508951</v>
      </c>
      <c r="O43" s="117">
        <f t="shared" si="14"/>
        <v>1032.1960790851786</v>
      </c>
      <c r="P43" s="117">
        <f t="shared" si="14"/>
        <v>848.55850484825942</v>
      </c>
      <c r="Q43" s="117">
        <f t="shared" si="14"/>
        <v>1025.9709482066439</v>
      </c>
      <c r="R43" s="117">
        <f t="shared" ref="R43:V43" si="15">R44+R47+R49+R58</f>
        <v>1036.678943210954</v>
      </c>
      <c r="S43" s="117">
        <f t="shared" si="15"/>
        <v>1079.9708402964311</v>
      </c>
      <c r="T43" s="117">
        <f t="shared" si="15"/>
        <v>0</v>
      </c>
      <c r="U43" s="117">
        <f t="shared" si="15"/>
        <v>1200.5277301030944</v>
      </c>
      <c r="V43" s="117">
        <f t="shared" si="15"/>
        <v>1137.4469560018092</v>
      </c>
      <c r="W43" s="117">
        <f t="shared" ref="W43" si="16">W44+W47+W49+W58</f>
        <v>979.53595558493237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2212.5961490767077</v>
      </c>
      <c r="D44" s="122">
        <f t="shared" si="17"/>
        <v>2229.8814809431378</v>
      </c>
      <c r="E44" s="122">
        <f t="shared" si="17"/>
        <v>2220.4327430753492</v>
      </c>
      <c r="F44" s="122">
        <f t="shared" si="17"/>
        <v>1889.1685597339722</v>
      </c>
      <c r="G44" s="122">
        <f t="shared" si="17"/>
        <v>1538.5160054523669</v>
      </c>
      <c r="H44" s="122">
        <f t="shared" si="17"/>
        <v>1754.1159221829587</v>
      </c>
      <c r="I44" s="122">
        <f t="shared" si="17"/>
        <v>1574.6954583367681</v>
      </c>
      <c r="J44" s="122">
        <f t="shared" si="17"/>
        <v>1282.5019189752136</v>
      </c>
      <c r="K44" s="122">
        <f t="shared" si="17"/>
        <v>1395.1658728987093</v>
      </c>
      <c r="L44" s="122">
        <f t="shared" si="17"/>
        <v>1113.4737982786455</v>
      </c>
      <c r="M44" s="122">
        <f t="shared" si="17"/>
        <v>1249.1175763617746</v>
      </c>
      <c r="N44" s="122">
        <f t="shared" si="17"/>
        <v>1167.9024436193333</v>
      </c>
      <c r="O44" s="122">
        <f t="shared" si="17"/>
        <v>893.61268785423283</v>
      </c>
      <c r="P44" s="122">
        <f t="shared" si="17"/>
        <v>744.0175608654547</v>
      </c>
      <c r="Q44" s="122">
        <f t="shared" si="17"/>
        <v>872.98771304079116</v>
      </c>
      <c r="R44" s="122">
        <f t="shared" ref="R44:V44" si="18">SUM(R45:R46)</f>
        <v>883.02665504229401</v>
      </c>
      <c r="S44" s="122">
        <f t="shared" si="18"/>
        <v>914.98140324089786</v>
      </c>
      <c r="T44" s="122">
        <f t="shared" si="18"/>
        <v>0</v>
      </c>
      <c r="U44" s="122">
        <f t="shared" si="18"/>
        <v>925.7174447585852</v>
      </c>
      <c r="V44" s="122">
        <f t="shared" si="18"/>
        <v>955.16638689749129</v>
      </c>
      <c r="W44" s="122">
        <f t="shared" ref="W44" si="19">SUM(W45:W46)</f>
        <v>824.03368045577884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2212.5961490767077</v>
      </c>
      <c r="D45" s="98">
        <v>2229.8814809431378</v>
      </c>
      <c r="E45" s="98">
        <v>2220.4327430753492</v>
      </c>
      <c r="F45" s="98">
        <v>1889.1685597339722</v>
      </c>
      <c r="G45" s="98">
        <v>1538.5160054523669</v>
      </c>
      <c r="H45" s="98">
        <v>1754.1159221829587</v>
      </c>
      <c r="I45" s="98">
        <v>1574.6954583367681</v>
      </c>
      <c r="J45" s="98">
        <v>1282.5019189752136</v>
      </c>
      <c r="K45" s="98">
        <v>1395.1658728987093</v>
      </c>
      <c r="L45" s="98">
        <v>1113.4737982786455</v>
      </c>
      <c r="M45" s="98">
        <v>1249.1175763617746</v>
      </c>
      <c r="N45" s="98">
        <v>1167.9024436193333</v>
      </c>
      <c r="O45" s="98">
        <v>893.61268785423283</v>
      </c>
      <c r="P45" s="98">
        <v>744.0175608654547</v>
      </c>
      <c r="Q45" s="98">
        <v>872.98771304079116</v>
      </c>
      <c r="R45" s="98">
        <v>883.02665504229401</v>
      </c>
      <c r="S45" s="98">
        <v>914.98140324089786</v>
      </c>
      <c r="T45" s="98">
        <v>0</v>
      </c>
      <c r="U45" s="98">
        <v>925.7174447585852</v>
      </c>
      <c r="V45" s="98">
        <v>955.16638689749129</v>
      </c>
      <c r="W45" s="98">
        <v>824.03368045577884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3.013244374590228</v>
      </c>
      <c r="D49" s="122">
        <v>5.4708182181453138</v>
      </c>
      <c r="E49" s="122">
        <v>5.346699914067611</v>
      </c>
      <c r="F49" s="122">
        <v>6.5613255732738729</v>
      </c>
      <c r="G49" s="122">
        <v>8.158739383437922</v>
      </c>
      <c r="H49" s="122">
        <v>13.046810309254187</v>
      </c>
      <c r="I49" s="122">
        <v>11.575290913445931</v>
      </c>
      <c r="J49" s="122">
        <v>29.863747954076878</v>
      </c>
      <c r="K49" s="122">
        <v>20.919360903575551</v>
      </c>
      <c r="L49" s="122">
        <v>21.575823175536861</v>
      </c>
      <c r="M49" s="122">
        <v>29.026557997184824</v>
      </c>
      <c r="N49" s="122">
        <v>34.716750293914473</v>
      </c>
      <c r="O49" s="122">
        <v>16.901438875184887</v>
      </c>
      <c r="P49" s="122">
        <v>2.2703460367463534E-2</v>
      </c>
      <c r="Q49" s="122">
        <v>22.951538394268685</v>
      </c>
      <c r="R49" s="122">
        <v>19.955631189146604</v>
      </c>
      <c r="S49" s="122">
        <v>32.455294896933665</v>
      </c>
      <c r="T49" s="122">
        <v>0</v>
      </c>
      <c r="U49" s="122">
        <v>120.60042519864746</v>
      </c>
      <c r="V49" s="122">
        <v>59.747886683379249</v>
      </c>
      <c r="W49" s="122">
        <v>50.315679916703459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1141.8040519227475</v>
      </c>
      <c r="D50" s="98">
        <v>1230.5288532887589</v>
      </c>
      <c r="E50" s="98">
        <v>1332.5164341392945</v>
      </c>
      <c r="F50" s="98">
        <v>1330.2618933700401</v>
      </c>
      <c r="G50" s="98">
        <v>1364.8405454294009</v>
      </c>
      <c r="H50" s="98">
        <v>1533.5724398597026</v>
      </c>
      <c r="I50" s="98">
        <v>1627.1465309686835</v>
      </c>
      <c r="J50" s="98">
        <v>1559.3424751338559</v>
      </c>
      <c r="K50" s="98">
        <v>1542.6475457658769</v>
      </c>
      <c r="L50" s="98">
        <v>1501.8124731488783</v>
      </c>
      <c r="M50" s="98">
        <v>1408.3764355440367</v>
      </c>
      <c r="N50" s="98">
        <v>1292.8298389899699</v>
      </c>
      <c r="O50" s="98">
        <v>1334.68683745826</v>
      </c>
      <c r="P50" s="98">
        <v>0</v>
      </c>
      <c r="Q50" s="98">
        <v>1202.7846742293777</v>
      </c>
      <c r="R50" s="98">
        <v>1127.8150272059629</v>
      </c>
      <c r="S50" s="98">
        <v>1102.0481752502917</v>
      </c>
      <c r="T50" s="98">
        <v>0</v>
      </c>
      <c r="U50" s="98">
        <v>1276.0907498825661</v>
      </c>
      <c r="V50" s="98">
        <v>1226.9655301051096</v>
      </c>
      <c r="W50" s="98">
        <v>1024.4081961590034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145.92912626202485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344.64512164491418</v>
      </c>
      <c r="J51" s="98">
        <v>317.14341444706986</v>
      </c>
      <c r="K51" s="98">
        <v>314.23388568700113</v>
      </c>
      <c r="L51" s="98">
        <v>271.24023148054471</v>
      </c>
      <c r="M51" s="98">
        <v>248.42560122368073</v>
      </c>
      <c r="N51" s="98">
        <v>160.15373091880528</v>
      </c>
      <c r="O51" s="98">
        <v>118.89571273403048</v>
      </c>
      <c r="P51" s="98">
        <v>13.622076220478121</v>
      </c>
      <c r="Q51" s="98">
        <v>0</v>
      </c>
      <c r="R51" s="98">
        <v>0</v>
      </c>
      <c r="S51" s="98">
        <v>0</v>
      </c>
      <c r="T51" s="98">
        <v>0</v>
      </c>
      <c r="U51" s="98">
        <v>152.46732450482477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145.92912626202485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344.64512164491418</v>
      </c>
      <c r="J52" s="101">
        <v>317.14341444706986</v>
      </c>
      <c r="K52" s="101">
        <v>314.23388568700113</v>
      </c>
      <c r="L52" s="101">
        <v>271.24023148054471</v>
      </c>
      <c r="M52" s="101">
        <v>248.42560122368073</v>
      </c>
      <c r="N52" s="101">
        <v>160.15373091880528</v>
      </c>
      <c r="O52" s="101">
        <v>118.89571273403048</v>
      </c>
      <c r="P52" s="101">
        <v>13.622076220478121</v>
      </c>
      <c r="Q52" s="101">
        <v>0</v>
      </c>
      <c r="R52" s="101">
        <v>0</v>
      </c>
      <c r="S52" s="101">
        <v>0</v>
      </c>
      <c r="T52" s="101">
        <v>0</v>
      </c>
      <c r="U52" s="101">
        <v>152.46732450482477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158.59817289532486</v>
      </c>
      <c r="D58" s="122">
        <v>169.56285776154726</v>
      </c>
      <c r="E58" s="122">
        <v>186.02463864297721</v>
      </c>
      <c r="F58" s="122">
        <v>181.68594024020743</v>
      </c>
      <c r="G58" s="122">
        <v>183.66034215666008</v>
      </c>
      <c r="H58" s="122">
        <v>178.37825858103039</v>
      </c>
      <c r="I58" s="122">
        <v>180.06323807443803</v>
      </c>
      <c r="J58" s="122">
        <v>161.54339432195513</v>
      </c>
      <c r="K58" s="122">
        <v>134.52026764024066</v>
      </c>
      <c r="L58" s="122">
        <v>142.33753427202743</v>
      </c>
      <c r="M58" s="122">
        <v>151.6540900711808</v>
      </c>
      <c r="N58" s="122">
        <v>153.48289343764736</v>
      </c>
      <c r="O58" s="122">
        <v>121.68195235576074</v>
      </c>
      <c r="P58" s="122">
        <v>104.5182405224373</v>
      </c>
      <c r="Q58" s="122">
        <v>130.03169677158408</v>
      </c>
      <c r="R58" s="122">
        <v>133.69665697951348</v>
      </c>
      <c r="S58" s="122">
        <v>132.53414215859971</v>
      </c>
      <c r="T58" s="122">
        <v>0</v>
      </c>
      <c r="U58" s="122">
        <v>154.20986014586168</v>
      </c>
      <c r="V58" s="122">
        <v>122.53268242093868</v>
      </c>
      <c r="W58" s="122">
        <v>105.18659521245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284.37448452737016</v>
      </c>
      <c r="D59" s="98">
        <v>285.25075766921788</v>
      </c>
      <c r="E59" s="98">
        <v>296.8365647210324</v>
      </c>
      <c r="F59" s="98">
        <v>303.28003574323969</v>
      </c>
      <c r="G59" s="98">
        <v>291.36129759205392</v>
      </c>
      <c r="H59" s="98">
        <v>261.9759606516667</v>
      </c>
      <c r="I59" s="98">
        <v>264.91658558571396</v>
      </c>
      <c r="J59" s="98">
        <v>239.86965672474471</v>
      </c>
      <c r="K59" s="98">
        <v>236.4121036122431</v>
      </c>
      <c r="L59" s="98">
        <v>230.57834877895274</v>
      </c>
      <c r="M59" s="98">
        <v>236.68168080925977</v>
      </c>
      <c r="N59" s="98">
        <v>225.1757360414851</v>
      </c>
      <c r="O59" s="98">
        <v>226.39099016042294</v>
      </c>
      <c r="P59" s="98">
        <v>230.07159863429592</v>
      </c>
      <c r="Q59" s="98">
        <v>240.12520003819193</v>
      </c>
      <c r="R59" s="98">
        <v>241.23227912266489</v>
      </c>
      <c r="S59" s="98">
        <v>243.64755911162956</v>
      </c>
      <c r="T59" s="98">
        <v>0</v>
      </c>
      <c r="U59" s="98">
        <v>267.42420878463184</v>
      </c>
      <c r="V59" s="98">
        <v>252.87139485702914</v>
      </c>
      <c r="W59" s="98">
        <v>270.46784282914433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217.66769709884105</v>
      </c>
      <c r="D81" s="117">
        <f t="shared" si="28"/>
        <v>211.94095018667196</v>
      </c>
      <c r="E81" s="117">
        <f t="shared" si="28"/>
        <v>230.60279300732117</v>
      </c>
      <c r="F81" s="117">
        <f t="shared" si="28"/>
        <v>224.89785252141706</v>
      </c>
      <c r="G81" s="117">
        <f t="shared" si="28"/>
        <v>236.90407763645504</v>
      </c>
      <c r="H81" s="117">
        <f t="shared" si="28"/>
        <v>262.99731556192671</v>
      </c>
      <c r="I81" s="117">
        <f t="shared" si="28"/>
        <v>218.60651253587801</v>
      </c>
      <c r="J81" s="117">
        <f t="shared" si="28"/>
        <v>201.2267702581305</v>
      </c>
      <c r="K81" s="117">
        <f t="shared" si="28"/>
        <v>178.8728945492972</v>
      </c>
      <c r="L81" s="117">
        <f t="shared" si="28"/>
        <v>187.57139164667848</v>
      </c>
      <c r="M81" s="117">
        <f t="shared" si="28"/>
        <v>194.45684574973299</v>
      </c>
      <c r="N81" s="117">
        <f t="shared" si="28"/>
        <v>198.10337303416733</v>
      </c>
      <c r="O81" s="117">
        <f t="shared" si="28"/>
        <v>140.2646636249566</v>
      </c>
      <c r="P81" s="117">
        <f t="shared" si="28"/>
        <v>106.39398997478689</v>
      </c>
      <c r="Q81" s="117">
        <f t="shared" si="28"/>
        <v>191.11921324373813</v>
      </c>
      <c r="R81" s="117">
        <f t="shared" ref="R81:V81" si="29">R82+R85+R87+R100</f>
        <v>164.43633541930728</v>
      </c>
      <c r="S81" s="117">
        <f t="shared" si="29"/>
        <v>160.10203553280977</v>
      </c>
      <c r="T81" s="117">
        <f t="shared" si="29"/>
        <v>147.26440452119843</v>
      </c>
      <c r="U81" s="117">
        <f t="shared" si="29"/>
        <v>186.02824884342567</v>
      </c>
      <c r="V81" s="117">
        <f t="shared" si="29"/>
        <v>146.7924453716569</v>
      </c>
      <c r="W81" s="117">
        <f t="shared" ref="W81" si="30">W82+W85+W87+W100</f>
        <v>124.22135278100146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58.994977471250444</v>
      </c>
      <c r="D87" s="122">
        <v>42.148832526423227</v>
      </c>
      <c r="E87" s="122">
        <v>44.30369381002054</v>
      </c>
      <c r="F87" s="122">
        <v>43.237729588918135</v>
      </c>
      <c r="G87" s="122">
        <v>53.169644590278494</v>
      </c>
      <c r="H87" s="122">
        <v>84.546550180196391</v>
      </c>
      <c r="I87" s="122">
        <v>38.560657692970523</v>
      </c>
      <c r="J87" s="122">
        <v>39.681899402690206</v>
      </c>
      <c r="K87" s="122">
        <v>44.376260813592495</v>
      </c>
      <c r="L87" s="122">
        <v>45.137411646981469</v>
      </c>
      <c r="M87" s="122">
        <v>42.852151938225227</v>
      </c>
      <c r="N87" s="122">
        <v>44.567706149115139</v>
      </c>
      <c r="O87" s="122">
        <v>18.583509083286543</v>
      </c>
      <c r="P87" s="122">
        <v>1.8036582843139501</v>
      </c>
      <c r="Q87" s="122">
        <v>61.133111818294196</v>
      </c>
      <c r="R87" s="122">
        <v>30.705426152788775</v>
      </c>
      <c r="S87" s="122">
        <v>27.61635746183612</v>
      </c>
      <c r="T87" s="122">
        <v>23.865136729293035</v>
      </c>
      <c r="U87" s="122">
        <v>31.75538870033153</v>
      </c>
      <c r="V87" s="122">
        <v>24.311394422139681</v>
      </c>
      <c r="W87" s="122">
        <v>19.091952334008852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1000.8306851642028</v>
      </c>
      <c r="D92" s="101">
        <v>1062.1505796658653</v>
      </c>
      <c r="E92" s="101">
        <v>1114.5876653257799</v>
      </c>
      <c r="F92" s="101">
        <v>1135.7110305355829</v>
      </c>
      <c r="G92" s="101">
        <v>1233.7527734519724</v>
      </c>
      <c r="H92" s="101">
        <v>1244.0361873524373</v>
      </c>
      <c r="I92" s="101">
        <v>1279.5387090785794</v>
      </c>
      <c r="J92" s="101">
        <v>1312.8414690145012</v>
      </c>
      <c r="K92" s="101">
        <v>1303.6395432592667</v>
      </c>
      <c r="L92" s="101">
        <v>1255.6365590124581</v>
      </c>
      <c r="M92" s="101">
        <v>1180.39258716769</v>
      </c>
      <c r="N92" s="101">
        <v>1070.7830354932833</v>
      </c>
      <c r="O92" s="101">
        <v>1067.3394226830244</v>
      </c>
      <c r="P92" s="101">
        <v>0</v>
      </c>
      <c r="Q92" s="101">
        <v>969.57748847564005</v>
      </c>
      <c r="R92" s="101">
        <v>943.70600884773603</v>
      </c>
      <c r="S92" s="101">
        <v>930.45881294494006</v>
      </c>
      <c r="T92" s="101">
        <v>895.77513211811527</v>
      </c>
      <c r="U92" s="101">
        <v>852.44261049151373</v>
      </c>
      <c r="V92" s="101">
        <v>791.29832022250548</v>
      </c>
      <c r="W92" s="101">
        <v>992.08308090390676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134.6614097189385</v>
      </c>
      <c r="D93" s="104">
        <v>0</v>
      </c>
      <c r="E93" s="104">
        <v>0</v>
      </c>
      <c r="F93" s="104">
        <v>0</v>
      </c>
      <c r="G93" s="104">
        <v>0</v>
      </c>
      <c r="H93" s="104">
        <v>316.11690857805525</v>
      </c>
      <c r="I93" s="104">
        <v>258.8933729271414</v>
      </c>
      <c r="J93" s="104">
        <v>267.81141560696511</v>
      </c>
      <c r="K93" s="104">
        <v>264.86745512176265</v>
      </c>
      <c r="L93" s="104">
        <v>221.69611178162734</v>
      </c>
      <c r="M93" s="104">
        <v>205.96143797574902</v>
      </c>
      <c r="N93" s="104">
        <v>125.72517948065189</v>
      </c>
      <c r="O93" s="104">
        <v>83.977260161384038</v>
      </c>
      <c r="P93" s="104">
        <v>113.29646111838738</v>
      </c>
      <c r="Q93" s="104">
        <v>0</v>
      </c>
      <c r="R93" s="104">
        <v>0</v>
      </c>
      <c r="S93" s="104">
        <v>0</v>
      </c>
      <c r="T93" s="104">
        <v>0</v>
      </c>
      <c r="U93" s="104">
        <v>56.235168643863958</v>
      </c>
      <c r="V93" s="104">
        <v>42.901067258445416</v>
      </c>
      <c r="W93" s="104">
        <v>171.8435841327518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134.6614097189385</v>
      </c>
      <c r="D94" s="98">
        <v>0</v>
      </c>
      <c r="E94" s="98">
        <v>0</v>
      </c>
      <c r="F94" s="98">
        <v>0</v>
      </c>
      <c r="G94" s="98">
        <v>0</v>
      </c>
      <c r="H94" s="98">
        <v>316.11690857805525</v>
      </c>
      <c r="I94" s="98">
        <v>258.8933729271414</v>
      </c>
      <c r="J94" s="98">
        <v>267.81141560696511</v>
      </c>
      <c r="K94" s="98">
        <v>264.86745512176265</v>
      </c>
      <c r="L94" s="98">
        <v>221.69611178162734</v>
      </c>
      <c r="M94" s="98">
        <v>205.96143797574902</v>
      </c>
      <c r="N94" s="98">
        <v>125.72517948065189</v>
      </c>
      <c r="O94" s="98">
        <v>83.977260161384038</v>
      </c>
      <c r="P94" s="98">
        <v>113.29646111838738</v>
      </c>
      <c r="Q94" s="98">
        <v>0</v>
      </c>
      <c r="R94" s="98">
        <v>0</v>
      </c>
      <c r="S94" s="98">
        <v>0</v>
      </c>
      <c r="T94" s="98">
        <v>0</v>
      </c>
      <c r="U94" s="98">
        <v>56.235168643863958</v>
      </c>
      <c r="V94" s="98">
        <v>42.901067258445416</v>
      </c>
      <c r="W94" s="98">
        <v>171.8435841327518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158.6727196275906</v>
      </c>
      <c r="D100" s="122">
        <v>169.79211766024872</v>
      </c>
      <c r="E100" s="122">
        <v>186.29909919730062</v>
      </c>
      <c r="F100" s="122">
        <v>181.66012293249892</v>
      </c>
      <c r="G100" s="122">
        <v>183.73443304617655</v>
      </c>
      <c r="H100" s="122">
        <v>178.45076538173032</v>
      </c>
      <c r="I100" s="122">
        <v>180.04585484290749</v>
      </c>
      <c r="J100" s="122">
        <v>161.54487085544031</v>
      </c>
      <c r="K100" s="122">
        <v>134.49663373570471</v>
      </c>
      <c r="L100" s="122">
        <v>142.43397999969702</v>
      </c>
      <c r="M100" s="122">
        <v>151.60469381150776</v>
      </c>
      <c r="N100" s="122">
        <v>153.53566688505219</v>
      </c>
      <c r="O100" s="122">
        <v>121.68115454167004</v>
      </c>
      <c r="P100" s="122">
        <v>104.59033169047294</v>
      </c>
      <c r="Q100" s="122">
        <v>129.98610142544393</v>
      </c>
      <c r="R100" s="122">
        <v>133.73090926651852</v>
      </c>
      <c r="S100" s="122">
        <v>132.48567807097365</v>
      </c>
      <c r="T100" s="122">
        <v>123.39926779190539</v>
      </c>
      <c r="U100" s="122">
        <v>154.27286014309414</v>
      </c>
      <c r="V100" s="122">
        <v>122.48105094951721</v>
      </c>
      <c r="W100" s="122">
        <v>105.12940044699261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284.37448452737016</v>
      </c>
      <c r="D102" s="98">
        <v>285.25075766921782</v>
      </c>
      <c r="E102" s="98">
        <v>296.83656472103235</v>
      </c>
      <c r="F102" s="98">
        <v>303.28003574323969</v>
      </c>
      <c r="G102" s="98">
        <v>291.36129759205403</v>
      </c>
      <c r="H102" s="98">
        <v>261.9759606516667</v>
      </c>
      <c r="I102" s="98">
        <v>264.91658558571402</v>
      </c>
      <c r="J102" s="98">
        <v>239.86965672474469</v>
      </c>
      <c r="K102" s="98">
        <v>236.41210361224313</v>
      </c>
      <c r="L102" s="98">
        <v>230.57834877895274</v>
      </c>
      <c r="M102" s="98">
        <v>236.68168080925975</v>
      </c>
      <c r="N102" s="98">
        <v>225.17573604148507</v>
      </c>
      <c r="O102" s="98">
        <v>226.39099016042294</v>
      </c>
      <c r="P102" s="98">
        <v>230.07159863429587</v>
      </c>
      <c r="Q102" s="98">
        <v>240.12520003819185</v>
      </c>
      <c r="R102" s="98">
        <v>241.23227912266495</v>
      </c>
      <c r="S102" s="98">
        <v>243.64755911162962</v>
      </c>
      <c r="T102" s="98">
        <v>246.79853558381078</v>
      </c>
      <c r="U102" s="98">
        <v>267.42420878463184</v>
      </c>
      <c r="V102" s="98">
        <v>252.87139485702909</v>
      </c>
      <c r="W102" s="98">
        <v>270.46784282914439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237.43873621600909</v>
      </c>
      <c r="D143" s="117">
        <f t="shared" si="49"/>
        <v>209.77411204392575</v>
      </c>
      <c r="E143" s="117">
        <f t="shared" si="49"/>
        <v>226.58406422120572</v>
      </c>
      <c r="F143" s="117">
        <f t="shared" si="49"/>
        <v>218.98513363990907</v>
      </c>
      <c r="G143" s="117">
        <f t="shared" si="49"/>
        <v>235.93518736879969</v>
      </c>
      <c r="H143" s="117">
        <f t="shared" si="49"/>
        <v>263.19497186524012</v>
      </c>
      <c r="I143" s="117">
        <f t="shared" si="49"/>
        <v>218.9211020902718</v>
      </c>
      <c r="J143" s="117">
        <f t="shared" si="49"/>
        <v>200.72232353102896</v>
      </c>
      <c r="K143" s="117">
        <f t="shared" si="49"/>
        <v>178.47206796134665</v>
      </c>
      <c r="L143" s="117">
        <f t="shared" si="49"/>
        <v>187.29486157180111</v>
      </c>
      <c r="M143" s="117">
        <f t="shared" si="49"/>
        <v>194.82439809011791</v>
      </c>
      <c r="N143" s="117">
        <f t="shared" si="49"/>
        <v>198.81484857967052</v>
      </c>
      <c r="O143" s="117">
        <f t="shared" si="49"/>
        <v>140.06064964956752</v>
      </c>
      <c r="P143" s="117">
        <f t="shared" si="49"/>
        <v>106.38915412076942</v>
      </c>
      <c r="Q143" s="117">
        <f t="shared" si="49"/>
        <v>191.20424520993001</v>
      </c>
      <c r="R143" s="117">
        <f t="shared" ref="R143:V143" si="50">R144+R146+R148+R157</f>
        <v>164.46920489088572</v>
      </c>
      <c r="S143" s="117">
        <f t="shared" si="50"/>
        <v>160.23493983450516</v>
      </c>
      <c r="T143" s="117">
        <f t="shared" si="50"/>
        <v>147.55560658865883</v>
      </c>
      <c r="U143" s="117">
        <f t="shared" si="50"/>
        <v>186.06748015715817</v>
      </c>
      <c r="V143" s="117">
        <f t="shared" si="50"/>
        <v>147.15552972311747</v>
      </c>
      <c r="W143" s="117">
        <f t="shared" ref="W143" si="51">W144+W146+W148+W157</f>
        <v>124.63295451786632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83.402557097016896</v>
      </c>
      <c r="D148" s="122">
        <v>38.6236574423951</v>
      </c>
      <c r="E148" s="122">
        <v>39.108339134237887</v>
      </c>
      <c r="F148" s="122">
        <v>36.054318429701041</v>
      </c>
      <c r="G148" s="122">
        <v>51.406365560498848</v>
      </c>
      <c r="H148" s="122">
        <v>85.613951557734438</v>
      </c>
      <c r="I148" s="122">
        <v>38.950595578237817</v>
      </c>
      <c r="J148" s="122">
        <v>39.285120544727206</v>
      </c>
      <c r="K148" s="122">
        <v>43.852691764311395</v>
      </c>
      <c r="L148" s="122">
        <v>44.910912759561413</v>
      </c>
      <c r="M148" s="122">
        <v>43.086182172086559</v>
      </c>
      <c r="N148" s="122">
        <v>45.403753593133551</v>
      </c>
      <c r="O148" s="122">
        <v>18.390625525917759</v>
      </c>
      <c r="P148" s="122">
        <v>1.8452192364558209</v>
      </c>
      <c r="Q148" s="122">
        <v>61.340616617846614</v>
      </c>
      <c r="R148" s="122">
        <v>30.673708448024609</v>
      </c>
      <c r="S148" s="122">
        <v>27.727593404063779</v>
      </c>
      <c r="T148" s="122">
        <v>24.226108454381755</v>
      </c>
      <c r="U148" s="122">
        <v>31.805266555278575</v>
      </c>
      <c r="V148" s="122">
        <v>24.563349379193642</v>
      </c>
      <c r="W148" s="122">
        <v>19.428214439155148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1000.8306851642028</v>
      </c>
      <c r="D149" s="98">
        <v>1062.1505796658653</v>
      </c>
      <c r="E149" s="98">
        <v>1114.5876653257799</v>
      </c>
      <c r="F149" s="98">
        <v>1135.7110305355827</v>
      </c>
      <c r="G149" s="98">
        <v>1233.7527734519722</v>
      </c>
      <c r="H149" s="98">
        <v>1244.0361873524375</v>
      </c>
      <c r="I149" s="98">
        <v>1279.5387090785796</v>
      </c>
      <c r="J149" s="98">
        <v>1312.8414690145012</v>
      </c>
      <c r="K149" s="98">
        <v>1303.6395432592662</v>
      </c>
      <c r="L149" s="98">
        <v>1255.6365590124583</v>
      </c>
      <c r="M149" s="98">
        <v>1180.3925871676902</v>
      </c>
      <c r="N149" s="98">
        <v>1070.7830354932833</v>
      </c>
      <c r="O149" s="98">
        <v>1067.3394226830242</v>
      </c>
      <c r="P149" s="98">
        <v>0</v>
      </c>
      <c r="Q149" s="98">
        <v>969.57748847564005</v>
      </c>
      <c r="R149" s="98">
        <v>943.7060088477358</v>
      </c>
      <c r="S149" s="98">
        <v>930.45881294494018</v>
      </c>
      <c r="T149" s="98">
        <v>895.77513211811561</v>
      </c>
      <c r="U149" s="98">
        <v>852.44261049151385</v>
      </c>
      <c r="V149" s="98">
        <v>791.29832022250571</v>
      </c>
      <c r="W149" s="98">
        <v>992.08308090390653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316.11690857805519</v>
      </c>
      <c r="I150" s="98">
        <v>258.89337292714134</v>
      </c>
      <c r="J150" s="98">
        <v>267.81141560696517</v>
      </c>
      <c r="K150" s="98">
        <v>264.8674551217627</v>
      </c>
      <c r="L150" s="98">
        <v>221.69611178162734</v>
      </c>
      <c r="M150" s="98">
        <v>205.96143797574902</v>
      </c>
      <c r="N150" s="98">
        <v>125.72517948065183</v>
      </c>
      <c r="O150" s="98">
        <v>83.977260161384066</v>
      </c>
      <c r="P150" s="98">
        <v>113.2964611183874</v>
      </c>
      <c r="Q150" s="98">
        <v>0</v>
      </c>
      <c r="R150" s="98">
        <v>0</v>
      </c>
      <c r="S150" s="98">
        <v>0</v>
      </c>
      <c r="T150" s="98">
        <v>0</v>
      </c>
      <c r="U150" s="98">
        <v>56.235168643863972</v>
      </c>
      <c r="V150" s="98">
        <v>42.901067258445416</v>
      </c>
      <c r="W150" s="98">
        <v>171.8435841327518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316.11690857805519</v>
      </c>
      <c r="I151" s="101">
        <v>258.89337292714134</v>
      </c>
      <c r="J151" s="101">
        <v>267.81141560696517</v>
      </c>
      <c r="K151" s="101">
        <v>264.8674551217627</v>
      </c>
      <c r="L151" s="101">
        <v>221.69611178162734</v>
      </c>
      <c r="M151" s="101">
        <v>205.96143797574902</v>
      </c>
      <c r="N151" s="101">
        <v>125.72517948065183</v>
      </c>
      <c r="O151" s="101">
        <v>83.977260161384066</v>
      </c>
      <c r="P151" s="101">
        <v>113.2964611183874</v>
      </c>
      <c r="Q151" s="101">
        <v>0</v>
      </c>
      <c r="R151" s="101">
        <v>0</v>
      </c>
      <c r="S151" s="101">
        <v>0</v>
      </c>
      <c r="T151" s="101">
        <v>0</v>
      </c>
      <c r="U151" s="101">
        <v>56.235168643863972</v>
      </c>
      <c r="V151" s="101">
        <v>42.901067258445416</v>
      </c>
      <c r="W151" s="101">
        <v>171.8435841327518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154.03617911899218</v>
      </c>
      <c r="D157" s="122">
        <v>171.15045460153067</v>
      </c>
      <c r="E157" s="122">
        <v>187.47572508696783</v>
      </c>
      <c r="F157" s="122">
        <v>182.93081521020804</v>
      </c>
      <c r="G157" s="122">
        <v>184.52882180830085</v>
      </c>
      <c r="H157" s="122">
        <v>177.58102030750567</v>
      </c>
      <c r="I157" s="122">
        <v>179.97050651203398</v>
      </c>
      <c r="J157" s="122">
        <v>161.43720298630177</v>
      </c>
      <c r="K157" s="122">
        <v>134.61937619703525</v>
      </c>
      <c r="L157" s="122">
        <v>142.38394881223971</v>
      </c>
      <c r="M157" s="122">
        <v>151.73821591803136</v>
      </c>
      <c r="N157" s="122">
        <v>153.41109498653697</v>
      </c>
      <c r="O157" s="122">
        <v>121.67002412364977</v>
      </c>
      <c r="P157" s="122">
        <v>104.5439348843136</v>
      </c>
      <c r="Q157" s="122">
        <v>129.86362859208339</v>
      </c>
      <c r="R157" s="122">
        <v>133.79549644286112</v>
      </c>
      <c r="S157" s="122">
        <v>132.50734643044137</v>
      </c>
      <c r="T157" s="122">
        <v>123.32949813427709</v>
      </c>
      <c r="U157" s="122">
        <v>154.26221360187961</v>
      </c>
      <c r="V157" s="122">
        <v>122.59218034392383</v>
      </c>
      <c r="W157" s="122">
        <v>105.20474007871117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284.37448452737021</v>
      </c>
      <c r="D158" s="98">
        <v>285.25075766921782</v>
      </c>
      <c r="E158" s="98">
        <v>296.83656472103235</v>
      </c>
      <c r="F158" s="98">
        <v>303.28003574323964</v>
      </c>
      <c r="G158" s="98">
        <v>291.36129759205397</v>
      </c>
      <c r="H158" s="98">
        <v>261.97596065166675</v>
      </c>
      <c r="I158" s="98">
        <v>264.91658558571402</v>
      </c>
      <c r="J158" s="98">
        <v>239.86965672474469</v>
      </c>
      <c r="K158" s="98">
        <v>236.41210361224313</v>
      </c>
      <c r="L158" s="98">
        <v>230.57834877895269</v>
      </c>
      <c r="M158" s="98">
        <v>236.68168080925977</v>
      </c>
      <c r="N158" s="98">
        <v>225.1757360414851</v>
      </c>
      <c r="O158" s="98">
        <v>226.39099016042294</v>
      </c>
      <c r="P158" s="98">
        <v>230.07159863429587</v>
      </c>
      <c r="Q158" s="98">
        <v>240.12520003819193</v>
      </c>
      <c r="R158" s="98">
        <v>241.23227912266483</v>
      </c>
      <c r="S158" s="98">
        <v>243.64755911162959</v>
      </c>
      <c r="T158" s="98">
        <v>246.79853558381078</v>
      </c>
      <c r="U158" s="98">
        <v>267.42420878463184</v>
      </c>
      <c r="V158" s="98">
        <v>252.87139485702903</v>
      </c>
      <c r="W158" s="98">
        <v>270.46784282914433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218.09898001062055</v>
      </c>
      <c r="D161" s="117">
        <f t="shared" si="54"/>
        <v>210.27648621394869</v>
      </c>
      <c r="E161" s="117">
        <f t="shared" si="54"/>
        <v>230.75574459009889</v>
      </c>
      <c r="F161" s="117">
        <f t="shared" si="54"/>
        <v>224.64292746914535</v>
      </c>
      <c r="G161" s="117">
        <f t="shared" si="54"/>
        <v>236.76648164330376</v>
      </c>
      <c r="H161" s="117">
        <f t="shared" si="54"/>
        <v>263.46946809426993</v>
      </c>
      <c r="I161" s="117">
        <f t="shared" si="54"/>
        <v>217.87872066081863</v>
      </c>
      <c r="J161" s="117">
        <f t="shared" si="54"/>
        <v>200.96906510468912</v>
      </c>
      <c r="K161" s="117">
        <f t="shared" si="54"/>
        <v>179.29633985738207</v>
      </c>
      <c r="L161" s="117">
        <f t="shared" si="54"/>
        <v>0</v>
      </c>
      <c r="M161" s="117">
        <f t="shared" si="54"/>
        <v>194.92526632113083</v>
      </c>
      <c r="N161" s="117">
        <f t="shared" si="54"/>
        <v>198.01203836621468</v>
      </c>
      <c r="O161" s="117">
        <f t="shared" si="54"/>
        <v>140.65665089167095</v>
      </c>
      <c r="P161" s="117">
        <f t="shared" si="54"/>
        <v>106.27935085235251</v>
      </c>
      <c r="Q161" s="117">
        <f t="shared" si="54"/>
        <v>191.01921966155149</v>
      </c>
      <c r="R161" s="117">
        <f t="shared" ref="R161:V161" si="55">R162+R164+R166+R175</f>
        <v>164.42947750057846</v>
      </c>
      <c r="S161" s="117">
        <f t="shared" si="55"/>
        <v>160.07620211840657</v>
      </c>
      <c r="T161" s="117">
        <f t="shared" si="55"/>
        <v>147.36207796067964</v>
      </c>
      <c r="U161" s="117">
        <f t="shared" si="55"/>
        <v>186.20794249264765</v>
      </c>
      <c r="V161" s="117">
        <f t="shared" si="55"/>
        <v>146.95848048629134</v>
      </c>
      <c r="W161" s="117">
        <f t="shared" ref="W161" si="56">W162+W164+W166+W175</f>
        <v>124.50176073636639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59.362628789879452</v>
      </c>
      <c r="D166" s="122">
        <v>40.667927599819166</v>
      </c>
      <c r="E166" s="122">
        <v>44.794303334605821</v>
      </c>
      <c r="F166" s="122">
        <v>42.886989964280751</v>
      </c>
      <c r="G166" s="122">
        <v>53.09822062957857</v>
      </c>
      <c r="H166" s="122">
        <v>84.99271826886465</v>
      </c>
      <c r="I166" s="122">
        <v>37.946437973176586</v>
      </c>
      <c r="J166" s="122">
        <v>39.488185087377367</v>
      </c>
      <c r="K166" s="122">
        <v>44.794924235536953</v>
      </c>
      <c r="L166" s="122">
        <v>0</v>
      </c>
      <c r="M166" s="122">
        <v>43.185094652476479</v>
      </c>
      <c r="N166" s="122">
        <v>44.659597441410206</v>
      </c>
      <c r="O166" s="122">
        <v>19.117813489815706</v>
      </c>
      <c r="P166" s="122">
        <v>1.7665768365652921</v>
      </c>
      <c r="Q166" s="122">
        <v>60.956779232482482</v>
      </c>
      <c r="R166" s="122">
        <v>30.707458742285425</v>
      </c>
      <c r="S166" s="122">
        <v>27.611599712251866</v>
      </c>
      <c r="T166" s="122">
        <v>24.019860223231944</v>
      </c>
      <c r="U166" s="122">
        <v>31.931047535091956</v>
      </c>
      <c r="V166" s="122">
        <v>24.424136441906022</v>
      </c>
      <c r="W166" s="122">
        <v>19.354285141091221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1000.8306851642026</v>
      </c>
      <c r="D167" s="98">
        <v>1062.1505796658653</v>
      </c>
      <c r="E167" s="98">
        <v>1114.5876653257801</v>
      </c>
      <c r="F167" s="98">
        <v>1135.7110305355829</v>
      </c>
      <c r="G167" s="98">
        <v>1233.7527734519726</v>
      </c>
      <c r="H167" s="98">
        <v>1244.0361873524375</v>
      </c>
      <c r="I167" s="98">
        <v>1279.5387090785794</v>
      </c>
      <c r="J167" s="98">
        <v>1312.8414690145012</v>
      </c>
      <c r="K167" s="98">
        <v>1303.6395432592662</v>
      </c>
      <c r="L167" s="98">
        <v>0</v>
      </c>
      <c r="M167" s="98">
        <v>1180.3925871676904</v>
      </c>
      <c r="N167" s="98">
        <v>1070.7830354932833</v>
      </c>
      <c r="O167" s="98">
        <v>1067.3394226830242</v>
      </c>
      <c r="P167" s="98">
        <v>0</v>
      </c>
      <c r="Q167" s="98">
        <v>969.57748847564017</v>
      </c>
      <c r="R167" s="98">
        <v>943.70600884773592</v>
      </c>
      <c r="S167" s="98">
        <v>930.45881294494029</v>
      </c>
      <c r="T167" s="98">
        <v>895.77513211811549</v>
      </c>
      <c r="U167" s="98">
        <v>852.44261049151385</v>
      </c>
      <c r="V167" s="98">
        <v>791.29832022250571</v>
      </c>
      <c r="W167" s="98">
        <v>992.08308090390676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134.66140971893847</v>
      </c>
      <c r="D168" s="98">
        <v>0</v>
      </c>
      <c r="E168" s="98">
        <v>0</v>
      </c>
      <c r="F168" s="98">
        <v>0</v>
      </c>
      <c r="G168" s="98">
        <v>0</v>
      </c>
      <c r="H168" s="98">
        <v>316.11690857805525</v>
      </c>
      <c r="I168" s="98">
        <v>258.89337292714134</v>
      </c>
      <c r="J168" s="98">
        <v>267.81141560696517</v>
      </c>
      <c r="K168" s="98">
        <v>264.8674551217627</v>
      </c>
      <c r="L168" s="98">
        <v>0</v>
      </c>
      <c r="M168" s="98">
        <v>0</v>
      </c>
      <c r="N168" s="98">
        <v>125.72517948065187</v>
      </c>
      <c r="O168" s="98">
        <v>83.977260161384052</v>
      </c>
      <c r="P168" s="98">
        <v>113.2964611183874</v>
      </c>
      <c r="Q168" s="98">
        <v>0</v>
      </c>
      <c r="R168" s="98">
        <v>0</v>
      </c>
      <c r="S168" s="98">
        <v>0</v>
      </c>
      <c r="T168" s="98">
        <v>0</v>
      </c>
      <c r="U168" s="98">
        <v>56.235168643863958</v>
      </c>
      <c r="V168" s="98">
        <v>42.901067258445416</v>
      </c>
      <c r="W168" s="98">
        <v>171.8435841327518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134.66140971893847</v>
      </c>
      <c r="D169" s="101">
        <v>0</v>
      </c>
      <c r="E169" s="101">
        <v>0</v>
      </c>
      <c r="F169" s="101">
        <v>0</v>
      </c>
      <c r="G169" s="101">
        <v>0</v>
      </c>
      <c r="H169" s="101">
        <v>316.11690857805525</v>
      </c>
      <c r="I169" s="101">
        <v>258.89337292714134</v>
      </c>
      <c r="J169" s="101">
        <v>267.81141560696517</v>
      </c>
      <c r="K169" s="101">
        <v>264.8674551217627</v>
      </c>
      <c r="L169" s="101">
        <v>0</v>
      </c>
      <c r="M169" s="101">
        <v>0</v>
      </c>
      <c r="N169" s="101">
        <v>125.72517948065187</v>
      </c>
      <c r="O169" s="101">
        <v>83.977260161384052</v>
      </c>
      <c r="P169" s="101">
        <v>113.2964611183874</v>
      </c>
      <c r="Q169" s="101">
        <v>0</v>
      </c>
      <c r="R169" s="101">
        <v>0</v>
      </c>
      <c r="S169" s="101">
        <v>0</v>
      </c>
      <c r="T169" s="101">
        <v>0</v>
      </c>
      <c r="U169" s="101">
        <v>56.235168643863958</v>
      </c>
      <c r="V169" s="101">
        <v>42.901067258445416</v>
      </c>
      <c r="W169" s="101">
        <v>171.8435841327518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158.73635122074111</v>
      </c>
      <c r="D175" s="122">
        <v>169.60855861412952</v>
      </c>
      <c r="E175" s="122">
        <v>185.96144125549307</v>
      </c>
      <c r="F175" s="122">
        <v>181.75593750486459</v>
      </c>
      <c r="G175" s="122">
        <v>183.66826101372519</v>
      </c>
      <c r="H175" s="122">
        <v>178.47674982540525</v>
      </c>
      <c r="I175" s="122">
        <v>179.93228268764204</v>
      </c>
      <c r="J175" s="122">
        <v>161.48088001731176</v>
      </c>
      <c r="K175" s="122">
        <v>134.5014156218451</v>
      </c>
      <c r="L175" s="122">
        <v>0</v>
      </c>
      <c r="M175" s="122">
        <v>151.74017166865434</v>
      </c>
      <c r="N175" s="122">
        <v>153.35244092480448</v>
      </c>
      <c r="O175" s="122">
        <v>121.53883740185523</v>
      </c>
      <c r="P175" s="122">
        <v>104.51277401578722</v>
      </c>
      <c r="Q175" s="122">
        <v>130.062440429069</v>
      </c>
      <c r="R175" s="122">
        <v>133.72201875829302</v>
      </c>
      <c r="S175" s="122">
        <v>132.46460240615471</v>
      </c>
      <c r="T175" s="122">
        <v>123.34221773744771</v>
      </c>
      <c r="U175" s="122">
        <v>154.2768949575557</v>
      </c>
      <c r="V175" s="122">
        <v>122.53434404438531</v>
      </c>
      <c r="W175" s="122">
        <v>105.14747559527517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284.37448452737027</v>
      </c>
      <c r="D176" s="98">
        <v>285.25075766921782</v>
      </c>
      <c r="E176" s="98">
        <v>296.83656472103235</v>
      </c>
      <c r="F176" s="98">
        <v>303.28003574323964</v>
      </c>
      <c r="G176" s="98">
        <v>291.36129759205397</v>
      </c>
      <c r="H176" s="98">
        <v>261.9759606516667</v>
      </c>
      <c r="I176" s="98">
        <v>264.91658558571402</v>
      </c>
      <c r="J176" s="98">
        <v>239.86965672474466</v>
      </c>
      <c r="K176" s="98">
        <v>236.4121036122431</v>
      </c>
      <c r="L176" s="98">
        <v>0</v>
      </c>
      <c r="M176" s="98">
        <v>236.68168080925977</v>
      </c>
      <c r="N176" s="98">
        <v>225.17573604148507</v>
      </c>
      <c r="O176" s="98">
        <v>226.39099016042297</v>
      </c>
      <c r="P176" s="98">
        <v>230.0715986342959</v>
      </c>
      <c r="Q176" s="98">
        <v>240.12520003819188</v>
      </c>
      <c r="R176" s="98">
        <v>241.23227912266489</v>
      </c>
      <c r="S176" s="98">
        <v>243.64755911162959</v>
      </c>
      <c r="T176" s="98">
        <v>246.79853558381072</v>
      </c>
      <c r="U176" s="98">
        <v>267.4242087846319</v>
      </c>
      <c r="V176" s="98">
        <v>252.87139485702906</v>
      </c>
      <c r="W176" s="98">
        <v>270.46784282914439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82.655037029616437</v>
      </c>
      <c r="D24" s="118">
        <f t="shared" si="7"/>
        <v>85.44846741796772</v>
      </c>
      <c r="E24" s="118">
        <f t="shared" si="7"/>
        <v>97.049544319188868</v>
      </c>
      <c r="F24" s="118">
        <f t="shared" si="7"/>
        <v>92.859655011892315</v>
      </c>
      <c r="G24" s="118">
        <f t="shared" si="7"/>
        <v>92.439562825618623</v>
      </c>
      <c r="H24" s="118">
        <f t="shared" si="7"/>
        <v>0</v>
      </c>
      <c r="I24" s="118">
        <f t="shared" si="7"/>
        <v>0</v>
      </c>
      <c r="J24" s="118">
        <f t="shared" si="7"/>
        <v>66.4575566259808</v>
      </c>
      <c r="K24" s="118">
        <f t="shared" si="7"/>
        <v>66.946556008599359</v>
      </c>
      <c r="L24" s="118">
        <f t="shared" si="7"/>
        <v>61.904217291363182</v>
      </c>
      <c r="M24" s="118">
        <f t="shared" si="7"/>
        <v>62.968024472231015</v>
      </c>
      <c r="N24" s="118">
        <f t="shared" si="7"/>
        <v>57.653395492191365</v>
      </c>
      <c r="O24" s="118">
        <f t="shared" si="7"/>
        <v>46.875280964044521</v>
      </c>
      <c r="P24" s="118">
        <f t="shared" si="7"/>
        <v>41.83618071823318</v>
      </c>
      <c r="Q24" s="118">
        <f t="shared" si="7"/>
        <v>45.867747353380352</v>
      </c>
      <c r="R24" s="118">
        <f t="shared" ref="R24:V24" si="8">R25+R28+R30+R39</f>
        <v>48.810192059524468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48.829688555360619</v>
      </c>
      <c r="W24" s="118">
        <f t="shared" ref="W24" si="9">W25+W28+W30+W39</f>
        <v>48.312526145361922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58.04068641194047</v>
      </c>
      <c r="D25" s="123">
        <f t="shared" si="10"/>
        <v>56.917632523894881</v>
      </c>
      <c r="E25" s="123">
        <f t="shared" si="10"/>
        <v>60.044652990868123</v>
      </c>
      <c r="F25" s="123">
        <f t="shared" si="10"/>
        <v>55.549502870337641</v>
      </c>
      <c r="G25" s="123">
        <f t="shared" si="10"/>
        <v>52.383589471653544</v>
      </c>
      <c r="H25" s="123">
        <f t="shared" si="10"/>
        <v>0</v>
      </c>
      <c r="I25" s="123">
        <f t="shared" si="10"/>
        <v>0</v>
      </c>
      <c r="J25" s="123">
        <f t="shared" si="10"/>
        <v>31.513746404039587</v>
      </c>
      <c r="K25" s="123">
        <f t="shared" si="10"/>
        <v>34.1913838010259</v>
      </c>
      <c r="L25" s="123">
        <f t="shared" si="10"/>
        <v>28.60126181441251</v>
      </c>
      <c r="M25" s="123">
        <f t="shared" si="10"/>
        <v>31.491504716102398</v>
      </c>
      <c r="N25" s="123">
        <f t="shared" si="10"/>
        <v>28.532111213251387</v>
      </c>
      <c r="O25" s="123">
        <f t="shared" si="10"/>
        <v>22.217406295882061</v>
      </c>
      <c r="P25" s="123">
        <f t="shared" si="10"/>
        <v>18.853733148955005</v>
      </c>
      <c r="Q25" s="123">
        <f t="shared" si="10"/>
        <v>21.979505047287248</v>
      </c>
      <c r="R25" s="123">
        <f t="shared" ref="R25:V25" si="11">SUM(R26:R27)</f>
        <v>24.161820486623728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23.465732083357601</v>
      </c>
      <c r="W25" s="123">
        <f t="shared" ref="W25" si="12">SUM(W26:W27)</f>
        <v>23.328839622817402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57.797764951114083</v>
      </c>
      <c r="D26" s="99">
        <v>56.657786783484674</v>
      </c>
      <c r="E26" s="99">
        <v>59.782699832071167</v>
      </c>
      <c r="F26" s="99">
        <v>55.283033864303988</v>
      </c>
      <c r="G26" s="99">
        <v>52.133673557062146</v>
      </c>
      <c r="H26" s="99">
        <v>0</v>
      </c>
      <c r="I26" s="99">
        <v>0</v>
      </c>
      <c r="J26" s="99">
        <v>31.396777872150828</v>
      </c>
      <c r="K26" s="99">
        <v>34.055852018261056</v>
      </c>
      <c r="L26" s="99">
        <v>28.49099309810483</v>
      </c>
      <c r="M26" s="99">
        <v>31.349730144882962</v>
      </c>
      <c r="N26" s="99">
        <v>28.429135001300864</v>
      </c>
      <c r="O26" s="99">
        <v>22.119790432952552</v>
      </c>
      <c r="P26" s="99">
        <v>18.742682264670155</v>
      </c>
      <c r="Q26" s="99">
        <v>21.857962017290621</v>
      </c>
      <c r="R26" s="99">
        <v>24.026589043969992</v>
      </c>
      <c r="S26" s="99">
        <v>0</v>
      </c>
      <c r="T26" s="99">
        <v>0</v>
      </c>
      <c r="U26" s="99">
        <v>0</v>
      </c>
      <c r="V26" s="99">
        <v>23.331598154833294</v>
      </c>
      <c r="W26" s="99">
        <v>23.195066502888363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0.2429214608263853</v>
      </c>
      <c r="D27" s="99">
        <v>0.25984574041020753</v>
      </c>
      <c r="E27" s="99">
        <v>0.26195315879695857</v>
      </c>
      <c r="F27" s="99">
        <v>0.26646900603365498</v>
      </c>
      <c r="G27" s="99">
        <v>0.24991591459139492</v>
      </c>
      <c r="H27" s="99">
        <v>0</v>
      </c>
      <c r="I27" s="99">
        <v>0</v>
      </c>
      <c r="J27" s="99">
        <v>0.11696853188875725</v>
      </c>
      <c r="K27" s="99">
        <v>0.13553178276484548</v>
      </c>
      <c r="L27" s="99">
        <v>0.11026871630767773</v>
      </c>
      <c r="M27" s="99">
        <v>0.14177457121943562</v>
      </c>
      <c r="N27" s="99">
        <v>0.10297621195052234</v>
      </c>
      <c r="O27" s="99">
        <v>9.7615862929508912E-2</v>
      </c>
      <c r="P27" s="99">
        <v>0.11105088428484965</v>
      </c>
      <c r="Q27" s="99">
        <v>0.1215430299966264</v>
      </c>
      <c r="R27" s="99">
        <v>0.13523144265373768</v>
      </c>
      <c r="S27" s="99">
        <v>0</v>
      </c>
      <c r="T27" s="99">
        <v>0</v>
      </c>
      <c r="U27" s="99">
        <v>0</v>
      </c>
      <c r="V27" s="99">
        <v>0.13413392852430822</v>
      </c>
      <c r="W27" s="99">
        <v>0.13377311992903934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2.4423318896661694</v>
      </c>
      <c r="E28" s="123">
        <f t="shared" si="13"/>
        <v>8.9966442600669794</v>
      </c>
      <c r="F28" s="123">
        <f t="shared" si="13"/>
        <v>8.719772743569715</v>
      </c>
      <c r="G28" s="123">
        <f t="shared" si="13"/>
        <v>9.6645201108022523</v>
      </c>
      <c r="H28" s="123">
        <f t="shared" si="13"/>
        <v>0</v>
      </c>
      <c r="I28" s="123">
        <f t="shared" si="13"/>
        <v>0</v>
      </c>
      <c r="J28" s="123">
        <f t="shared" si="13"/>
        <v>6.9223699760355561</v>
      </c>
      <c r="K28" s="123">
        <f t="shared" si="13"/>
        <v>5.1427447584093988</v>
      </c>
      <c r="L28" s="123">
        <f t="shared" si="13"/>
        <v>6.6583537601362321</v>
      </c>
      <c r="M28" s="123">
        <f t="shared" si="13"/>
        <v>4.7427995797360101</v>
      </c>
      <c r="N28" s="123">
        <f t="shared" si="13"/>
        <v>5.2145728735241512</v>
      </c>
      <c r="O28" s="123">
        <f t="shared" si="13"/>
        <v>3.1585702436880414</v>
      </c>
      <c r="P28" s="123">
        <f t="shared" si="13"/>
        <v>1.9343304715387966</v>
      </c>
      <c r="Q28" s="123">
        <f t="shared" si="13"/>
        <v>2.0965411207367946</v>
      </c>
      <c r="R28" s="123">
        <f t="shared" si="13"/>
        <v>2.7743240975859993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2.83899661272992</v>
      </c>
      <c r="W28" s="123">
        <f t="shared" si="13"/>
        <v>2.712459456472486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2.4423318896661694</v>
      </c>
      <c r="E29" s="99">
        <f>RES_hhdet_in_fech!E29/RES_summary!E$21</f>
        <v>8.9966442600669794</v>
      </c>
      <c r="F29" s="99">
        <f>RES_hhdet_in_fech!F29/RES_summary!F$21</f>
        <v>8.719772743569715</v>
      </c>
      <c r="G29" s="99">
        <f>RES_hhdet_in_fech!G29/RES_summary!G$21</f>
        <v>9.6645201108022523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6.9223699760355561</v>
      </c>
      <c r="K29" s="99">
        <f>RES_hhdet_in_fech!K29/RES_summary!K$21</f>
        <v>5.1427447584093988</v>
      </c>
      <c r="L29" s="99">
        <f>RES_hhdet_in_fech!L29/RES_summary!L$21</f>
        <v>6.6583537601362321</v>
      </c>
      <c r="M29" s="99">
        <f>RES_hhdet_in_fech!M29/RES_summary!M$21</f>
        <v>4.7427995797360101</v>
      </c>
      <c r="N29" s="99">
        <f>RES_hhdet_in_fech!N29/RES_summary!N$21</f>
        <v>5.2145728735241512</v>
      </c>
      <c r="O29" s="99">
        <f>RES_hhdet_in_fech!O29/RES_summary!O$21</f>
        <v>3.1585702436880414</v>
      </c>
      <c r="P29" s="99">
        <f>RES_hhdet_in_fech!P29/RES_summary!P$21</f>
        <v>1.9343304715387966</v>
      </c>
      <c r="Q29" s="99">
        <f>RES_hhdet_in_fech!Q29/RES_summary!Q$21</f>
        <v>2.0965411207367946</v>
      </c>
      <c r="R29" s="99">
        <f>RES_hhdet_in_fech!R29/RES_summary!R$21</f>
        <v>2.7743240975859993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2.83899661272992</v>
      </c>
      <c r="W29" s="99">
        <f>RES_hhdet_in_fech!W29/RES_summary!W$21</f>
        <v>2.712459456472486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16.354639826492836</v>
      </c>
      <c r="D30" s="123">
        <v>17.76736596665198</v>
      </c>
      <c r="E30" s="123">
        <v>19.572065336034171</v>
      </c>
      <c r="F30" s="123">
        <v>20.058612250743781</v>
      </c>
      <c r="G30" s="123">
        <v>22.232308600984407</v>
      </c>
      <c r="H30" s="123">
        <v>0</v>
      </c>
      <c r="I30" s="123">
        <v>0</v>
      </c>
      <c r="J30" s="123">
        <v>21.527603803522755</v>
      </c>
      <c r="K30" s="123">
        <v>21.344226866183799</v>
      </c>
      <c r="L30" s="123">
        <v>20.550551006258456</v>
      </c>
      <c r="M30" s="123">
        <v>20.337354526767619</v>
      </c>
      <c r="N30" s="123">
        <v>18.186885155216</v>
      </c>
      <c r="O30" s="123">
        <v>15.963134878673349</v>
      </c>
      <c r="P30" s="123">
        <v>15.110579315783706</v>
      </c>
      <c r="Q30" s="123">
        <v>15.931563732460647</v>
      </c>
      <c r="R30" s="123">
        <v>15.831355893222034</v>
      </c>
      <c r="S30" s="123">
        <v>0</v>
      </c>
      <c r="T30" s="123">
        <v>0</v>
      </c>
      <c r="U30" s="123">
        <v>0</v>
      </c>
      <c r="V30" s="123">
        <v>16.251455324299116</v>
      </c>
      <c r="W30" s="123">
        <v>16.347203922530998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32.114801033701923</v>
      </c>
      <c r="D31" s="99">
        <v>33.692496777886582</v>
      </c>
      <c r="E31" s="99">
        <v>35.190429637596296</v>
      </c>
      <c r="F31" s="99">
        <v>35.518560022756283</v>
      </c>
      <c r="G31" s="99">
        <v>38.045128502426934</v>
      </c>
      <c r="H31" s="99">
        <v>0</v>
      </c>
      <c r="I31" s="99">
        <v>0</v>
      </c>
      <c r="J31" s="99">
        <v>38.887776662785747</v>
      </c>
      <c r="K31" s="99">
        <v>38.300154416925452</v>
      </c>
      <c r="L31" s="99">
        <v>36.604137801065967</v>
      </c>
      <c r="M31" s="99">
        <v>34.090887611613574</v>
      </c>
      <c r="N31" s="99">
        <v>30.635158924660114</v>
      </c>
      <c r="O31" s="99">
        <v>30.304445574892615</v>
      </c>
      <c r="P31" s="99">
        <v>0</v>
      </c>
      <c r="Q31" s="99">
        <v>27.295494765970684</v>
      </c>
      <c r="R31" s="99">
        <v>0</v>
      </c>
      <c r="S31" s="99">
        <v>0</v>
      </c>
      <c r="T31" s="99">
        <v>0</v>
      </c>
      <c r="U31" s="99">
        <v>0</v>
      </c>
      <c r="V31" s="99">
        <v>21.845751257675413</v>
      </c>
      <c r="W31" s="99">
        <v>27.250366077036439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16.26725817481671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21.847654525522767</v>
      </c>
      <c r="K32" s="99">
        <v>21.650054540492327</v>
      </c>
      <c r="L32" s="99">
        <v>20.311614355980645</v>
      </c>
      <c r="M32" s="99">
        <v>19.184025669082171</v>
      </c>
      <c r="N32" s="99">
        <v>16.853150958553925</v>
      </c>
      <c r="O32" s="99">
        <v>17.052263533509983</v>
      </c>
      <c r="P32" s="99">
        <v>20.052535727364145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14.88339642569818</v>
      </c>
      <c r="W32" s="99">
        <v>20.067468397107479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4.3210349604059131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7.9328622409269114</v>
      </c>
      <c r="K33" s="102">
        <v>7.7816482965982452</v>
      </c>
      <c r="L33" s="102">
        <v>6.4628534167542462</v>
      </c>
      <c r="M33" s="102">
        <v>5.9483669337548077</v>
      </c>
      <c r="N33" s="102">
        <v>3.5970039929207918</v>
      </c>
      <c r="O33" s="102">
        <v>2.3843252258893046</v>
      </c>
      <c r="P33" s="102">
        <v>3.2006151854275284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1.1843902862744202</v>
      </c>
      <c r="W33" s="102">
        <v>4.7201697778586293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11.946223214410796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13.914792284595853</v>
      </c>
      <c r="K34" s="105">
        <v>13.868406243894086</v>
      </c>
      <c r="L34" s="105">
        <v>13.848760939226397</v>
      </c>
      <c r="M34" s="105">
        <v>13.235658735327364</v>
      </c>
      <c r="N34" s="105">
        <v>13.25614696563313</v>
      </c>
      <c r="O34" s="105">
        <v>14.667938307620679</v>
      </c>
      <c r="P34" s="105">
        <v>16.851920541936614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13.699006139423759</v>
      </c>
      <c r="W34" s="105">
        <v>15.347298619248853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27.832259771241365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34.42822547357121</v>
      </c>
      <c r="L35" s="102">
        <v>0</v>
      </c>
      <c r="M35" s="102">
        <v>0</v>
      </c>
      <c r="N35" s="102">
        <v>0</v>
      </c>
      <c r="O35" s="102">
        <v>26.902282851123921</v>
      </c>
      <c r="P35" s="102">
        <v>26.06163770501999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23.807134969525578</v>
      </c>
      <c r="W35" s="102">
        <v>23.476429809802418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15.270714244634613</v>
      </c>
      <c r="D36" s="105">
        <v>17.127415830923137</v>
      </c>
      <c r="E36" s="105">
        <v>18.920245432038669</v>
      </c>
      <c r="F36" s="105">
        <v>19.449791298660102</v>
      </c>
      <c r="G36" s="105">
        <v>21.521895313390548</v>
      </c>
      <c r="H36" s="105">
        <v>0</v>
      </c>
      <c r="I36" s="105">
        <v>0</v>
      </c>
      <c r="J36" s="105">
        <v>20.98823011712976</v>
      </c>
      <c r="K36" s="105">
        <v>20.726409108078784</v>
      </c>
      <c r="L36" s="105">
        <v>19.96291855684845</v>
      </c>
      <c r="M36" s="105">
        <v>19.811656385257532</v>
      </c>
      <c r="N36" s="105">
        <v>17.650275314348121</v>
      </c>
      <c r="O36" s="105">
        <v>14.620900086376018</v>
      </c>
      <c r="P36" s="105">
        <v>14.141192263983774</v>
      </c>
      <c r="Q36" s="105">
        <v>15.138731334773901</v>
      </c>
      <c r="R36" s="105">
        <v>15.831355893222034</v>
      </c>
      <c r="S36" s="105">
        <v>0</v>
      </c>
      <c r="T36" s="105">
        <v>0</v>
      </c>
      <c r="U36" s="105">
        <v>0</v>
      </c>
      <c r="V36" s="105">
        <v>16.053033523295742</v>
      </c>
      <c r="W36" s="105">
        <v>15.940082377562703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3.5757257373126987</v>
      </c>
      <c r="D37" s="99">
        <v>5.6326205981997459</v>
      </c>
      <c r="E37" s="99">
        <v>7.5122965798383108</v>
      </c>
      <c r="F37" s="99">
        <v>7.4348685960411602</v>
      </c>
      <c r="G37" s="99">
        <v>9.5422505542356397</v>
      </c>
      <c r="H37" s="99">
        <v>0</v>
      </c>
      <c r="I37" s="99">
        <v>0</v>
      </c>
      <c r="J37" s="99">
        <v>7.1125693690086393</v>
      </c>
      <c r="K37" s="99">
        <v>7.0043627000046245</v>
      </c>
      <c r="L37" s="99">
        <v>6.0913308516419518</v>
      </c>
      <c r="M37" s="99">
        <v>6.0778349129158435</v>
      </c>
      <c r="N37" s="99">
        <v>4.0371254470949847</v>
      </c>
      <c r="O37" s="99">
        <v>0.89019867525283913</v>
      </c>
      <c r="P37" s="99">
        <v>0.33046850153279989</v>
      </c>
      <c r="Q37" s="99">
        <v>1.0741328676256348</v>
      </c>
      <c r="R37" s="99">
        <v>1.6096399289205097</v>
      </c>
      <c r="S37" s="99">
        <v>0</v>
      </c>
      <c r="T37" s="99">
        <v>0</v>
      </c>
      <c r="U37" s="99">
        <v>0</v>
      </c>
      <c r="V37" s="99">
        <v>2.039891682412335</v>
      </c>
      <c r="W37" s="99">
        <v>2.1039740874936386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11.694988507321916</v>
      </c>
      <c r="D38" s="99">
        <v>11.494795232723387</v>
      </c>
      <c r="E38" s="99">
        <v>11.407948852200354</v>
      </c>
      <c r="F38" s="99">
        <v>12.014922702618941</v>
      </c>
      <c r="G38" s="99">
        <v>11.979644759154912</v>
      </c>
      <c r="H38" s="99">
        <v>0</v>
      </c>
      <c r="I38" s="99">
        <v>0</v>
      </c>
      <c r="J38" s="99">
        <v>13.875660748121122</v>
      </c>
      <c r="K38" s="99">
        <v>13.722046408074156</v>
      </c>
      <c r="L38" s="99">
        <v>13.871587705206501</v>
      </c>
      <c r="M38" s="99">
        <v>13.733821472341692</v>
      </c>
      <c r="N38" s="99">
        <v>13.613149867253135</v>
      </c>
      <c r="O38" s="99">
        <v>13.73070141112318</v>
      </c>
      <c r="P38" s="99">
        <v>13.810723762450975</v>
      </c>
      <c r="Q38" s="99">
        <v>14.064598467148267</v>
      </c>
      <c r="R38" s="99">
        <v>14.221715964301524</v>
      </c>
      <c r="S38" s="99">
        <v>0</v>
      </c>
      <c r="T38" s="99">
        <v>0</v>
      </c>
      <c r="U38" s="99">
        <v>0</v>
      </c>
      <c r="V38" s="99">
        <v>14.013141840883408</v>
      </c>
      <c r="W38" s="99">
        <v>13.836108290069067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8.2597107911831191</v>
      </c>
      <c r="D39" s="123">
        <v>8.3211370377546743</v>
      </c>
      <c r="E39" s="123">
        <v>8.4361817322196018</v>
      </c>
      <c r="F39" s="123">
        <v>8.5317671472411885</v>
      </c>
      <c r="G39" s="123">
        <v>8.1591446421784255</v>
      </c>
      <c r="H39" s="123">
        <v>0</v>
      </c>
      <c r="I39" s="123">
        <v>0</v>
      </c>
      <c r="J39" s="123">
        <v>6.4938364423828956</v>
      </c>
      <c r="K39" s="123">
        <v>6.2682005829802501</v>
      </c>
      <c r="L39" s="123">
        <v>6.0940507105559893</v>
      </c>
      <c r="M39" s="123">
        <v>6.3963656496249879</v>
      </c>
      <c r="N39" s="123">
        <v>5.7198262501998292</v>
      </c>
      <c r="O39" s="123">
        <v>5.5361695458010667</v>
      </c>
      <c r="P39" s="123">
        <v>5.9375377819556707</v>
      </c>
      <c r="Q39" s="123">
        <v>5.8601374528956613</v>
      </c>
      <c r="R39" s="123">
        <v>6.0426915820927114</v>
      </c>
      <c r="S39" s="123">
        <v>0</v>
      </c>
      <c r="T39" s="123">
        <v>0</v>
      </c>
      <c r="U39" s="123">
        <v>0</v>
      </c>
      <c r="V39" s="123">
        <v>6.2735045349739798</v>
      </c>
      <c r="W39" s="123">
        <v>5.924023143541036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9.1250499460452517</v>
      </c>
      <c r="D40" s="99">
        <v>9.0484441826348441</v>
      </c>
      <c r="E40" s="99">
        <v>9.3719018877067057</v>
      </c>
      <c r="F40" s="99">
        <v>9.4848688298554222</v>
      </c>
      <c r="G40" s="99">
        <v>8.9846833547605094</v>
      </c>
      <c r="H40" s="99">
        <v>0</v>
      </c>
      <c r="I40" s="99">
        <v>0</v>
      </c>
      <c r="J40" s="99">
        <v>7.1051972831823482</v>
      </c>
      <c r="K40" s="99">
        <v>6.9456469936017573</v>
      </c>
      <c r="L40" s="99">
        <v>6.7217871222904524</v>
      </c>
      <c r="M40" s="99">
        <v>6.8355974680905094</v>
      </c>
      <c r="N40" s="99">
        <v>6.4422896431398353</v>
      </c>
      <c r="O40" s="99">
        <v>6.4278085247864496</v>
      </c>
      <c r="P40" s="99">
        <v>6.499502676919942</v>
      </c>
      <c r="Q40" s="99">
        <v>6.7599920777088087</v>
      </c>
      <c r="R40" s="99">
        <v>6.7506360793293165</v>
      </c>
      <c r="S40" s="99">
        <v>0</v>
      </c>
      <c r="T40" s="99">
        <v>0</v>
      </c>
      <c r="U40" s="99">
        <v>0</v>
      </c>
      <c r="V40" s="99">
        <v>6.9811415632409481</v>
      </c>
      <c r="W40" s="99">
        <v>7.4291638180597426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7.1684686422793087</v>
      </c>
      <c r="D41" s="110">
        <v>7.2547060723696655</v>
      </c>
      <c r="E41" s="110">
        <v>6.8659263462928006</v>
      </c>
      <c r="F41" s="110">
        <v>7.1081853346740669</v>
      </c>
      <c r="G41" s="110">
        <v>6.7529163742530312</v>
      </c>
      <c r="H41" s="110">
        <v>0</v>
      </c>
      <c r="I41" s="110">
        <v>0</v>
      </c>
      <c r="J41" s="110">
        <v>5.2336845052248417</v>
      </c>
      <c r="K41" s="110">
        <v>5.3745212774555684</v>
      </c>
      <c r="L41" s="110">
        <v>5.0817550555968118</v>
      </c>
      <c r="M41" s="110">
        <v>5.6126934948841507</v>
      </c>
      <c r="N41" s="110">
        <v>4.17383283444103</v>
      </c>
      <c r="O41" s="110">
        <v>4.5003733666204431</v>
      </c>
      <c r="P41" s="110">
        <v>5.4692337028187801</v>
      </c>
      <c r="Q41" s="110">
        <v>4.7888819471657245</v>
      </c>
      <c r="R41" s="110">
        <v>4.6268025876195011</v>
      </c>
      <c r="S41" s="110">
        <v>0</v>
      </c>
      <c r="T41" s="110">
        <v>0</v>
      </c>
      <c r="U41" s="110">
        <v>0</v>
      </c>
      <c r="V41" s="110">
        <v>5.6066625460306083</v>
      </c>
      <c r="W41" s="110">
        <v>4.9657502474307922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84.726748335124938</v>
      </c>
      <c r="D43" s="118">
        <f t="shared" si="14"/>
        <v>88.907396088415652</v>
      </c>
      <c r="E43" s="118">
        <f t="shared" si="14"/>
        <v>96.799845938233346</v>
      </c>
      <c r="F43" s="118">
        <f t="shared" si="14"/>
        <v>87.651882473558246</v>
      </c>
      <c r="G43" s="118">
        <f t="shared" si="14"/>
        <v>80.191261886323957</v>
      </c>
      <c r="H43" s="118">
        <f t="shared" si="14"/>
        <v>85.281282676519908</v>
      </c>
      <c r="I43" s="118">
        <f t="shared" si="14"/>
        <v>81.686859825950592</v>
      </c>
      <c r="J43" s="118">
        <f t="shared" si="14"/>
        <v>67.372825078546768</v>
      </c>
      <c r="K43" s="118">
        <f t="shared" si="14"/>
        <v>67.640102164649491</v>
      </c>
      <c r="L43" s="118">
        <f t="shared" si="14"/>
        <v>60.853424723926025</v>
      </c>
      <c r="M43" s="118">
        <f t="shared" si="14"/>
        <v>62.276036372590767</v>
      </c>
      <c r="N43" s="118">
        <f t="shared" si="14"/>
        <v>57.67187075955799</v>
      </c>
      <c r="O43" s="118">
        <f t="shared" si="14"/>
        <v>46.433958917475344</v>
      </c>
      <c r="P43" s="118">
        <f t="shared" si="14"/>
        <v>40.990403143824054</v>
      </c>
      <c r="Q43" s="118">
        <f t="shared" si="14"/>
        <v>44.507361250545408</v>
      </c>
      <c r="R43" s="118">
        <f t="shared" ref="R43:V43" si="15">R44+R47+R49+R58</f>
        <v>46.144279712918127</v>
      </c>
      <c r="S43" s="118">
        <f t="shared" si="15"/>
        <v>48.139317173022576</v>
      </c>
      <c r="T43" s="118">
        <f t="shared" si="15"/>
        <v>0</v>
      </c>
      <c r="U43" s="118">
        <f t="shared" si="15"/>
        <v>47.523430197669043</v>
      </c>
      <c r="V43" s="118">
        <f t="shared" si="15"/>
        <v>48.535120120489466</v>
      </c>
      <c r="W43" s="118">
        <f t="shared" ref="W43" si="16">W44+W47+W49+W58</f>
        <v>44.634322615457698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61.051775516206817</v>
      </c>
      <c r="D44" s="123">
        <f t="shared" si="17"/>
        <v>60.940915609923223</v>
      </c>
      <c r="E44" s="123">
        <f t="shared" si="17"/>
        <v>60.379618628316997</v>
      </c>
      <c r="F44" s="123">
        <f t="shared" si="17"/>
        <v>50.869068149143779</v>
      </c>
      <c r="G44" s="123">
        <f t="shared" si="17"/>
        <v>40.75616666703327</v>
      </c>
      <c r="H44" s="123">
        <f t="shared" si="17"/>
        <v>45.885396633164234</v>
      </c>
      <c r="I44" s="123">
        <f t="shared" si="17"/>
        <v>40.27746892033678</v>
      </c>
      <c r="J44" s="123">
        <f t="shared" si="17"/>
        <v>32.619342247562933</v>
      </c>
      <c r="K44" s="123">
        <f t="shared" si="17"/>
        <v>35.241494430015955</v>
      </c>
      <c r="L44" s="123">
        <f t="shared" si="17"/>
        <v>27.889187299454555</v>
      </c>
      <c r="M44" s="123">
        <f t="shared" si="17"/>
        <v>31.017724134651804</v>
      </c>
      <c r="N44" s="123">
        <f t="shared" si="17"/>
        <v>28.718471524931143</v>
      </c>
      <c r="O44" s="123">
        <f t="shared" si="17"/>
        <v>21.81273178885688</v>
      </c>
      <c r="P44" s="123">
        <f t="shared" si="17"/>
        <v>18.08610617541019</v>
      </c>
      <c r="Q44" s="123">
        <f t="shared" si="17"/>
        <v>21.166946196467126</v>
      </c>
      <c r="R44" s="123">
        <f t="shared" ref="R44:V44" si="18">SUM(R45:R46)</f>
        <v>21.284963402661631</v>
      </c>
      <c r="S44" s="123">
        <f t="shared" si="18"/>
        <v>21.970799248481033</v>
      </c>
      <c r="T44" s="123">
        <f t="shared" si="18"/>
        <v>0</v>
      </c>
      <c r="U44" s="123">
        <f t="shared" si="18"/>
        <v>22.038190441875116</v>
      </c>
      <c r="V44" s="123">
        <f t="shared" si="18"/>
        <v>22.718380218931102</v>
      </c>
      <c r="W44" s="123">
        <f t="shared" ref="W44" si="19">SUM(W45:W46)</f>
        <v>19.50751186044144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60.80752721788987</v>
      </c>
      <c r="D45" s="99">
        <v>60.673417461724412</v>
      </c>
      <c r="E45" s="99">
        <v>60.124858696592462</v>
      </c>
      <c r="F45" s="99">
        <v>50.631722427904521</v>
      </c>
      <c r="G45" s="99">
        <v>40.565964116613706</v>
      </c>
      <c r="H45" s="99">
        <v>45.689437971646228</v>
      </c>
      <c r="I45" s="99">
        <v>40.12113166152777</v>
      </c>
      <c r="J45" s="99">
        <v>32.498872356656413</v>
      </c>
      <c r="K45" s="99">
        <v>35.101649433731843</v>
      </c>
      <c r="L45" s="99">
        <v>27.780865941445931</v>
      </c>
      <c r="M45" s="99">
        <v>30.87567112482834</v>
      </c>
      <c r="N45" s="99">
        <v>28.611604129017575</v>
      </c>
      <c r="O45" s="99">
        <v>21.712259856940157</v>
      </c>
      <c r="P45" s="99">
        <v>17.972505729315099</v>
      </c>
      <c r="Q45" s="99">
        <v>21.04051490168834</v>
      </c>
      <c r="R45" s="99">
        <v>21.155525168128207</v>
      </c>
      <c r="S45" s="99">
        <v>21.820129713173326</v>
      </c>
      <c r="T45" s="99">
        <v>0</v>
      </c>
      <c r="U45" s="99">
        <v>21.90060965045668</v>
      </c>
      <c r="V45" s="99">
        <v>22.575695316460116</v>
      </c>
      <c r="W45" s="99">
        <v>19.384472065816965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0.24424829831694819</v>
      </c>
      <c r="D46" s="99">
        <v>0.26749814819881035</v>
      </c>
      <c r="E46" s="99">
        <v>0.25475993172453582</v>
      </c>
      <c r="F46" s="99">
        <v>0.23734572123926076</v>
      </c>
      <c r="G46" s="99">
        <v>0.19020255041956505</v>
      </c>
      <c r="H46" s="99">
        <v>0.19595866151800428</v>
      </c>
      <c r="I46" s="99">
        <v>0.15633725880900851</v>
      </c>
      <c r="J46" s="99">
        <v>0.12046989090652187</v>
      </c>
      <c r="K46" s="99">
        <v>0.1398449962841109</v>
      </c>
      <c r="L46" s="99">
        <v>0.10832135800862253</v>
      </c>
      <c r="M46" s="99">
        <v>0.14205300982346503</v>
      </c>
      <c r="N46" s="99">
        <v>0.10686739591356959</v>
      </c>
      <c r="O46" s="99">
        <v>0.10047193191672082</v>
      </c>
      <c r="P46" s="99">
        <v>0.11360044609509022</v>
      </c>
      <c r="Q46" s="99">
        <v>0.12643129477878795</v>
      </c>
      <c r="R46" s="99">
        <v>0.12943823453342512</v>
      </c>
      <c r="S46" s="99">
        <v>0.15066953530770469</v>
      </c>
      <c r="T46" s="99">
        <v>0</v>
      </c>
      <c r="U46" s="99">
        <v>0.13758079141843735</v>
      </c>
      <c r="V46" s="99">
        <v>0.14268490247098725</v>
      </c>
      <c r="W46" s="99">
        <v>0.12303979462447615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2.4453889909380857</v>
      </c>
      <c r="E47" s="123">
        <f t="shared" si="20"/>
        <v>8.9947238802600218</v>
      </c>
      <c r="F47" s="123">
        <f t="shared" si="20"/>
        <v>8.7211209615031464</v>
      </c>
      <c r="G47" s="123">
        <f t="shared" si="20"/>
        <v>9.667015982396169</v>
      </c>
      <c r="H47" s="123">
        <f t="shared" si="20"/>
        <v>10.90507264764476</v>
      </c>
      <c r="I47" s="123">
        <f t="shared" si="20"/>
        <v>12.013120602397898</v>
      </c>
      <c r="J47" s="123">
        <f t="shared" si="20"/>
        <v>6.9201400178894632</v>
      </c>
      <c r="K47" s="123">
        <f t="shared" si="20"/>
        <v>5.1408496954460317</v>
      </c>
      <c r="L47" s="123">
        <f t="shared" si="20"/>
        <v>6.6594693300703787</v>
      </c>
      <c r="M47" s="123">
        <f t="shared" si="20"/>
        <v>4.7434025239535629</v>
      </c>
      <c r="N47" s="123">
        <f t="shared" si="20"/>
        <v>5.2153653521031398</v>
      </c>
      <c r="O47" s="123">
        <f t="shared" si="20"/>
        <v>3.1595643959025255</v>
      </c>
      <c r="P47" s="123">
        <f t="shared" si="20"/>
        <v>1.9338452715877419</v>
      </c>
      <c r="Q47" s="123">
        <f t="shared" si="20"/>
        <v>2.0811191006037992</v>
      </c>
      <c r="R47" s="123">
        <f t="shared" si="20"/>
        <v>3.0261035105518532</v>
      </c>
      <c r="S47" s="123">
        <f t="shared" si="20"/>
        <v>2.9538560920340404</v>
      </c>
      <c r="T47" s="123">
        <f t="shared" si="20"/>
        <v>0</v>
      </c>
      <c r="U47" s="123">
        <f t="shared" si="20"/>
        <v>1.8576193518896291</v>
      </c>
      <c r="V47" s="123">
        <f t="shared" si="20"/>
        <v>2.8335988280335509</v>
      </c>
      <c r="W47" s="123">
        <f t="shared" si="20"/>
        <v>2.7127818097695653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2.4453889909380857</v>
      </c>
      <c r="E48" s="99">
        <f>RES_hhdet_in_fech!E48/RES_summary!E$21</f>
        <v>8.9947238802600218</v>
      </c>
      <c r="F48" s="99">
        <f>RES_hhdet_in_fech!F48/RES_summary!F$21</f>
        <v>8.7211209615031464</v>
      </c>
      <c r="G48" s="99">
        <f>RES_hhdet_in_fech!G48/RES_summary!G$21</f>
        <v>9.667015982396169</v>
      </c>
      <c r="H48" s="99">
        <f>RES_hhdet_in_fech!H48/RES_summary!H$21</f>
        <v>10.90507264764476</v>
      </c>
      <c r="I48" s="99">
        <f>RES_hhdet_in_fech!I48/RES_summary!I$21</f>
        <v>12.013120602397898</v>
      </c>
      <c r="J48" s="99">
        <f>RES_hhdet_in_fech!J48/RES_summary!J$21</f>
        <v>6.9201400178894632</v>
      </c>
      <c r="K48" s="99">
        <f>RES_hhdet_in_fech!K48/RES_summary!K$21</f>
        <v>5.1408496954460317</v>
      </c>
      <c r="L48" s="99">
        <f>RES_hhdet_in_fech!L48/RES_summary!L$21</f>
        <v>6.6594693300703787</v>
      </c>
      <c r="M48" s="99">
        <f>RES_hhdet_in_fech!M48/RES_summary!M$21</f>
        <v>4.7434025239535629</v>
      </c>
      <c r="N48" s="99">
        <f>RES_hhdet_in_fech!N48/RES_summary!N$21</f>
        <v>5.2153653521031398</v>
      </c>
      <c r="O48" s="99">
        <f>RES_hhdet_in_fech!O48/RES_summary!O$21</f>
        <v>3.1595643959025255</v>
      </c>
      <c r="P48" s="99">
        <f>RES_hhdet_in_fech!P48/RES_summary!P$21</f>
        <v>1.9338452715877419</v>
      </c>
      <c r="Q48" s="99">
        <f>RES_hhdet_in_fech!Q48/RES_summary!Q$21</f>
        <v>2.0811191006037992</v>
      </c>
      <c r="R48" s="99">
        <f>RES_hhdet_in_fech!R48/RES_summary!R$21</f>
        <v>3.0261035105518532</v>
      </c>
      <c r="S48" s="99">
        <f>RES_hhdet_in_fech!S48/RES_summary!S$21</f>
        <v>2.9538560920340404</v>
      </c>
      <c r="T48" s="99">
        <f>RES_hhdet_in_fech!T48/RES_summary!T$21</f>
        <v>0</v>
      </c>
      <c r="U48" s="99">
        <f>RES_hhdet_in_fech!U48/RES_summary!U$21</f>
        <v>1.8576193518896291</v>
      </c>
      <c r="V48" s="99">
        <f>RES_hhdet_in_fech!V48/RES_summary!V$21</f>
        <v>2.8335988280335509</v>
      </c>
      <c r="W48" s="99">
        <f>RES_hhdet_in_fech!W48/RES_summary!W$21</f>
        <v>2.7127818097695653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15.415301425399843</v>
      </c>
      <c r="D49" s="123">
        <v>17.200125810696402</v>
      </c>
      <c r="E49" s="123">
        <v>18.989106157796218</v>
      </c>
      <c r="F49" s="123">
        <v>19.529708487930616</v>
      </c>
      <c r="G49" s="123">
        <v>21.608362815272688</v>
      </c>
      <c r="H49" s="123">
        <v>21.034419723243154</v>
      </c>
      <c r="I49" s="123">
        <v>22.223409619084613</v>
      </c>
      <c r="J49" s="123">
        <v>21.339263263342922</v>
      </c>
      <c r="K49" s="123">
        <v>20.989254395333734</v>
      </c>
      <c r="L49" s="123">
        <v>20.210610435800042</v>
      </c>
      <c r="M49" s="123">
        <v>20.118638932228329</v>
      </c>
      <c r="N49" s="123">
        <v>18.017989538982604</v>
      </c>
      <c r="O49" s="123">
        <v>15.925320253903438</v>
      </c>
      <c r="P49" s="123">
        <v>15.033181517201392</v>
      </c>
      <c r="Q49" s="123">
        <v>15.403025848974963</v>
      </c>
      <c r="R49" s="123">
        <v>16.029331262056473</v>
      </c>
      <c r="S49" s="123">
        <v>17.220759845261558</v>
      </c>
      <c r="T49" s="123">
        <v>0</v>
      </c>
      <c r="U49" s="123">
        <v>17.208656563235536</v>
      </c>
      <c r="V49" s="123">
        <v>16.710453803719894</v>
      </c>
      <c r="W49" s="123">
        <v>16.490242121695868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31.379554282313066</v>
      </c>
      <c r="D50" s="99">
        <v>33.481775355481211</v>
      </c>
      <c r="E50" s="99">
        <v>36.081868529171487</v>
      </c>
      <c r="F50" s="99">
        <v>35.652430586191379</v>
      </c>
      <c r="G50" s="99">
        <v>35.98667312824567</v>
      </c>
      <c r="H50" s="99">
        <v>39.944944333438279</v>
      </c>
      <c r="I50" s="99">
        <v>41.457514756882688</v>
      </c>
      <c r="J50" s="99">
        <v>39.514071136970578</v>
      </c>
      <c r="K50" s="99">
        <v>38.812211797279183</v>
      </c>
      <c r="L50" s="99">
        <v>37.469809393125537</v>
      </c>
      <c r="M50" s="99">
        <v>34.812229422365846</v>
      </c>
      <c r="N50" s="99">
        <v>31.672110767000916</v>
      </c>
      <c r="O50" s="99">
        <v>32.429113682479958</v>
      </c>
      <c r="P50" s="99">
        <v>0</v>
      </c>
      <c r="Q50" s="99">
        <v>28.989192497905265</v>
      </c>
      <c r="R50" s="99">
        <v>27.020157383478029</v>
      </c>
      <c r="S50" s="99">
        <v>26.281227191014555</v>
      </c>
      <c r="T50" s="99">
        <v>0</v>
      </c>
      <c r="U50" s="99">
        <v>30.189736133820919</v>
      </c>
      <c r="V50" s="99">
        <v>28.999764178703934</v>
      </c>
      <c r="W50" s="99">
        <v>24.098058772858362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15.679742749893459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23.089442379189151</v>
      </c>
      <c r="J51" s="99">
        <v>21.919513097375457</v>
      </c>
      <c r="K51" s="99">
        <v>21.649482707078189</v>
      </c>
      <c r="L51" s="99">
        <v>20.560154786892692</v>
      </c>
      <c r="M51" s="99">
        <v>19.26807779507952</v>
      </c>
      <c r="N51" s="99">
        <v>17.058129085255583</v>
      </c>
      <c r="O51" s="99">
        <v>17.663190897090765</v>
      </c>
      <c r="P51" s="99">
        <v>18.02346167979735</v>
      </c>
      <c r="Q51" s="99">
        <v>0</v>
      </c>
      <c r="R51" s="99">
        <v>0</v>
      </c>
      <c r="S51" s="99">
        <v>0</v>
      </c>
      <c r="T51" s="99">
        <v>0</v>
      </c>
      <c r="U51" s="99">
        <v>19.444291099869549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4.0104875536205808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8.7810961978793376</v>
      </c>
      <c r="J52" s="102">
        <v>8.0364818113529104</v>
      </c>
      <c r="K52" s="102">
        <v>7.9059615131406531</v>
      </c>
      <c r="L52" s="102">
        <v>6.767369398666423</v>
      </c>
      <c r="M52" s="102">
        <v>6.1405806046784948</v>
      </c>
      <c r="N52" s="102">
        <v>3.9234913616874008</v>
      </c>
      <c r="O52" s="102">
        <v>2.888829406570014</v>
      </c>
      <c r="P52" s="102">
        <v>0.32905519411790174</v>
      </c>
      <c r="Q52" s="102">
        <v>0</v>
      </c>
      <c r="R52" s="102">
        <v>0</v>
      </c>
      <c r="S52" s="102">
        <v>0</v>
      </c>
      <c r="T52" s="102">
        <v>0</v>
      </c>
      <c r="U52" s="102">
        <v>3.6070697136970087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11.669255196272879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14.308346181309814</v>
      </c>
      <c r="J53" s="105">
        <v>13.883031286022547</v>
      </c>
      <c r="K53" s="105">
        <v>13.743521193937534</v>
      </c>
      <c r="L53" s="105">
        <v>13.792785388226269</v>
      </c>
      <c r="M53" s="105">
        <v>13.127497190401026</v>
      </c>
      <c r="N53" s="105">
        <v>13.134637723568186</v>
      </c>
      <c r="O53" s="105">
        <v>14.774361490520754</v>
      </c>
      <c r="P53" s="105">
        <v>17.694406485679451</v>
      </c>
      <c r="Q53" s="105">
        <v>0</v>
      </c>
      <c r="R53" s="105">
        <v>0</v>
      </c>
      <c r="S53" s="105">
        <v>0</v>
      </c>
      <c r="T53" s="105">
        <v>0</v>
      </c>
      <c r="U53" s="105">
        <v>15.837221386172537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27.832259771241375</v>
      </c>
      <c r="D54" s="102">
        <v>0</v>
      </c>
      <c r="E54" s="102">
        <v>0</v>
      </c>
      <c r="F54" s="102">
        <v>0</v>
      </c>
      <c r="G54" s="102">
        <v>0</v>
      </c>
      <c r="H54" s="102">
        <v>33.392550888942139</v>
      </c>
      <c r="I54" s="102">
        <v>0</v>
      </c>
      <c r="J54" s="102">
        <v>0</v>
      </c>
      <c r="K54" s="102">
        <v>34.428225473571217</v>
      </c>
      <c r="L54" s="102">
        <v>0</v>
      </c>
      <c r="M54" s="102">
        <v>0</v>
      </c>
      <c r="N54" s="102">
        <v>0</v>
      </c>
      <c r="O54" s="102">
        <v>26.902282851123921</v>
      </c>
      <c r="P54" s="102">
        <v>26.061637705019994</v>
      </c>
      <c r="Q54" s="102">
        <v>0</v>
      </c>
      <c r="R54" s="102">
        <v>0</v>
      </c>
      <c r="S54" s="102">
        <v>0</v>
      </c>
      <c r="T54" s="102">
        <v>0</v>
      </c>
      <c r="U54" s="102">
        <v>23.831113074869048</v>
      </c>
      <c r="V54" s="102">
        <v>23.807134969525592</v>
      </c>
      <c r="W54" s="102">
        <v>23.476429809802415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15.270714244634616</v>
      </c>
      <c r="D55" s="105">
        <v>17.127415830923134</v>
      </c>
      <c r="E55" s="105">
        <v>18.920245432038669</v>
      </c>
      <c r="F55" s="105">
        <v>19.449791298660102</v>
      </c>
      <c r="G55" s="105">
        <v>21.521895313390548</v>
      </c>
      <c r="H55" s="105">
        <v>20.756123475311107</v>
      </c>
      <c r="I55" s="105">
        <v>22.088151167129972</v>
      </c>
      <c r="J55" s="105">
        <v>20.98823011712976</v>
      </c>
      <c r="K55" s="105">
        <v>20.726409108078787</v>
      </c>
      <c r="L55" s="105">
        <v>19.962918556848454</v>
      </c>
      <c r="M55" s="105">
        <v>19.811656385257532</v>
      </c>
      <c r="N55" s="105">
        <v>17.650275314348121</v>
      </c>
      <c r="O55" s="105">
        <v>14.620900086376018</v>
      </c>
      <c r="P55" s="105">
        <v>14.141192263983774</v>
      </c>
      <c r="Q55" s="105">
        <v>15.138731334773905</v>
      </c>
      <c r="R55" s="105">
        <v>15.831355893222039</v>
      </c>
      <c r="S55" s="105">
        <v>16.945832679036123</v>
      </c>
      <c r="T55" s="105">
        <v>0</v>
      </c>
      <c r="U55" s="105">
        <v>15.713091738972791</v>
      </c>
      <c r="V55" s="105">
        <v>16.053033523295738</v>
      </c>
      <c r="W55" s="105">
        <v>15.940082377562707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3.5757257373126987</v>
      </c>
      <c r="D56" s="99">
        <v>5.6326205981997459</v>
      </c>
      <c r="E56" s="99">
        <v>7.5122965798383108</v>
      </c>
      <c r="F56" s="99">
        <v>7.4348685960411585</v>
      </c>
      <c r="G56" s="99">
        <v>9.5422505542356415</v>
      </c>
      <c r="H56" s="99">
        <v>8.501267717455038</v>
      </c>
      <c r="I56" s="99">
        <v>7.7545968187621037</v>
      </c>
      <c r="J56" s="99">
        <v>7.1125693690086393</v>
      </c>
      <c r="K56" s="99">
        <v>7.0043627000046245</v>
      </c>
      <c r="L56" s="99">
        <v>6.0913308516419535</v>
      </c>
      <c r="M56" s="99">
        <v>6.0778349129158435</v>
      </c>
      <c r="N56" s="99">
        <v>4.0371254470949856</v>
      </c>
      <c r="O56" s="99">
        <v>0.89019867525283891</v>
      </c>
      <c r="P56" s="99">
        <v>0.33046850153279989</v>
      </c>
      <c r="Q56" s="99">
        <v>1.0741328676256348</v>
      </c>
      <c r="R56" s="99">
        <v>1.6096399289205101</v>
      </c>
      <c r="S56" s="99">
        <v>2.74951697299612</v>
      </c>
      <c r="T56" s="99">
        <v>0</v>
      </c>
      <c r="U56" s="99">
        <v>1.6216557338719082</v>
      </c>
      <c r="V56" s="99">
        <v>2.039891682412335</v>
      </c>
      <c r="W56" s="99">
        <v>2.103974087493639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11.694988507321918</v>
      </c>
      <c r="D57" s="99">
        <v>11.494795232723387</v>
      </c>
      <c r="E57" s="99">
        <v>11.407948852200354</v>
      </c>
      <c r="F57" s="99">
        <v>12.014922702618939</v>
      </c>
      <c r="G57" s="99">
        <v>11.97964475915491</v>
      </c>
      <c r="H57" s="99">
        <v>12.254855757856067</v>
      </c>
      <c r="I57" s="99">
        <v>14.333554348367866</v>
      </c>
      <c r="J57" s="99">
        <v>13.875660748121119</v>
      </c>
      <c r="K57" s="99">
        <v>13.722046408074165</v>
      </c>
      <c r="L57" s="99">
        <v>13.871587705206501</v>
      </c>
      <c r="M57" s="99">
        <v>13.733821472341688</v>
      </c>
      <c r="N57" s="99">
        <v>13.613149867253137</v>
      </c>
      <c r="O57" s="99">
        <v>13.73070141112318</v>
      </c>
      <c r="P57" s="99">
        <v>13.810723762450973</v>
      </c>
      <c r="Q57" s="99">
        <v>14.064598467148267</v>
      </c>
      <c r="R57" s="99">
        <v>14.221715964301524</v>
      </c>
      <c r="S57" s="99">
        <v>14.196315706040004</v>
      </c>
      <c r="T57" s="99">
        <v>0</v>
      </c>
      <c r="U57" s="99">
        <v>14.091436005100885</v>
      </c>
      <c r="V57" s="99">
        <v>14.013141840883403</v>
      </c>
      <c r="W57" s="99">
        <v>13.836108290069067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8.2596713935182802</v>
      </c>
      <c r="D58" s="123">
        <v>8.3209656768579414</v>
      </c>
      <c r="E58" s="123">
        <v>8.4363972718601143</v>
      </c>
      <c r="F58" s="123">
        <v>8.5319848749807097</v>
      </c>
      <c r="G58" s="123">
        <v>8.159716421621841</v>
      </c>
      <c r="H58" s="123">
        <v>7.4563936724677582</v>
      </c>
      <c r="I58" s="123">
        <v>7.1728606841313116</v>
      </c>
      <c r="J58" s="123">
        <v>6.4940795497514516</v>
      </c>
      <c r="K58" s="123">
        <v>6.2685036438537702</v>
      </c>
      <c r="L58" s="123">
        <v>6.0941576586010475</v>
      </c>
      <c r="M58" s="123">
        <v>6.396270781757071</v>
      </c>
      <c r="N58" s="123">
        <v>5.7200443435411019</v>
      </c>
      <c r="O58" s="123">
        <v>5.5363424788124984</v>
      </c>
      <c r="P58" s="123">
        <v>5.9372701796247362</v>
      </c>
      <c r="Q58" s="123">
        <v>5.8562701044995249</v>
      </c>
      <c r="R58" s="123">
        <v>5.8038815376481718</v>
      </c>
      <c r="S58" s="123">
        <v>5.9939019872459456</v>
      </c>
      <c r="T58" s="123">
        <v>0</v>
      </c>
      <c r="U58" s="123">
        <v>6.418963840668769</v>
      </c>
      <c r="V58" s="123">
        <v>6.2726872698049219</v>
      </c>
      <c r="W58" s="123">
        <v>5.9237868235508211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9.1250499460452499</v>
      </c>
      <c r="D59" s="99">
        <v>9.0484441826348476</v>
      </c>
      <c r="E59" s="99">
        <v>9.3719018877067093</v>
      </c>
      <c r="F59" s="99">
        <v>9.4848688298554222</v>
      </c>
      <c r="G59" s="99">
        <v>8.9846833547605076</v>
      </c>
      <c r="H59" s="99">
        <v>7.9793102929694761</v>
      </c>
      <c r="I59" s="99">
        <v>7.8899507734718739</v>
      </c>
      <c r="J59" s="99">
        <v>7.1051972831823482</v>
      </c>
      <c r="K59" s="99">
        <v>6.9456469936017573</v>
      </c>
      <c r="L59" s="99">
        <v>6.7217871222904533</v>
      </c>
      <c r="M59" s="99">
        <v>6.8355974680905094</v>
      </c>
      <c r="N59" s="99">
        <v>6.4422896431398353</v>
      </c>
      <c r="O59" s="99">
        <v>6.4278085247864478</v>
      </c>
      <c r="P59" s="99">
        <v>6.4995026769199411</v>
      </c>
      <c r="Q59" s="99">
        <v>6.7599920777088078</v>
      </c>
      <c r="R59" s="99">
        <v>6.7506360793293165</v>
      </c>
      <c r="S59" s="99">
        <v>6.786273851113175</v>
      </c>
      <c r="T59" s="99">
        <v>0</v>
      </c>
      <c r="U59" s="99">
        <v>7.3909904922737111</v>
      </c>
      <c r="V59" s="99">
        <v>6.9811415632409481</v>
      </c>
      <c r="W59" s="99">
        <v>7.4291638180597417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7.1684686422793087</v>
      </c>
      <c r="D60" s="110">
        <v>7.2547060723696664</v>
      </c>
      <c r="E60" s="110">
        <v>6.8659263462928015</v>
      </c>
      <c r="F60" s="110">
        <v>7.1081853346740669</v>
      </c>
      <c r="G60" s="110">
        <v>6.7529163742530303</v>
      </c>
      <c r="H60" s="110">
        <v>6.3406099387311654</v>
      </c>
      <c r="I60" s="110">
        <v>5.6511580375670061</v>
      </c>
      <c r="J60" s="110">
        <v>5.2336845052248426</v>
      </c>
      <c r="K60" s="110">
        <v>5.3745212774555684</v>
      </c>
      <c r="L60" s="110">
        <v>5.0817550555968118</v>
      </c>
      <c r="M60" s="110">
        <v>5.6126934948841525</v>
      </c>
      <c r="N60" s="110">
        <v>4.17383283444103</v>
      </c>
      <c r="O60" s="110">
        <v>4.5003733666204422</v>
      </c>
      <c r="P60" s="110">
        <v>5.4692337028187801</v>
      </c>
      <c r="Q60" s="110">
        <v>4.7888819471657245</v>
      </c>
      <c r="R60" s="110">
        <v>4.6268025876195003</v>
      </c>
      <c r="S60" s="110">
        <v>5.0487746738392634</v>
      </c>
      <c r="T60" s="110">
        <v>0</v>
      </c>
      <c r="U60" s="110">
        <v>5.0949612225879282</v>
      </c>
      <c r="V60" s="110">
        <v>5.6066625460306074</v>
      </c>
      <c r="W60" s="110">
        <v>4.9657502474307931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0</v>
      </c>
      <c r="E67" s="99">
        <f>RES_hhdet_in_fech!E67/RES_summary!E$21</f>
        <v>0</v>
      </c>
      <c r="F67" s="99">
        <f>RES_hhdet_in_fech!F67/RES_summary!F$21</f>
        <v>0</v>
      </c>
      <c r="G67" s="99">
        <f>RES_hhdet_in_fech!G67/RES_summary!G$21</f>
        <v>0</v>
      </c>
      <c r="H67" s="99">
        <f>RES_hhdet_in_fech!H67/RES_summary!H$21</f>
        <v>0</v>
      </c>
      <c r="I67" s="99">
        <f>RES_hhdet_in_fech!I67/RES_summary!I$21</f>
        <v>0</v>
      </c>
      <c r="J67" s="99">
        <f>RES_hhdet_in_fech!J67/RES_summary!J$21</f>
        <v>0</v>
      </c>
      <c r="K67" s="99">
        <f>RES_hhdet_in_fech!K67/RES_summary!K$21</f>
        <v>0</v>
      </c>
      <c r="L67" s="99">
        <f>RES_hhdet_in_fech!L67/RES_summary!L$21</f>
        <v>0</v>
      </c>
      <c r="M67" s="99">
        <f>RES_hhdet_in_fech!M67/RES_summary!M$21</f>
        <v>0</v>
      </c>
      <c r="N67" s="99">
        <f>RES_hhdet_in_fech!N67/RES_summary!N$21</f>
        <v>0</v>
      </c>
      <c r="O67" s="99">
        <f>RES_hhdet_in_fech!O67/RES_summary!O$21</f>
        <v>0</v>
      </c>
      <c r="P67" s="99">
        <f>RES_hhdet_in_fech!P67/RES_summary!P$21</f>
        <v>0</v>
      </c>
      <c r="Q67" s="99">
        <f>RES_hhdet_in_fech!Q67/RES_summary!Q$21</f>
        <v>0</v>
      </c>
      <c r="R67" s="99">
        <f>RES_hhdet_in_fech!R67/RES_summary!R$21</f>
        <v>0</v>
      </c>
      <c r="S67" s="99">
        <f>RES_hhdet_in_fech!S67/RES_summary!S$21</f>
        <v>0</v>
      </c>
      <c r="T67" s="99">
        <f>RES_hhdet_in_fech!T67/RES_summary!T$21</f>
        <v>0</v>
      </c>
      <c r="U67" s="99">
        <f>RES_hhdet_in_fech!U67/RES_summary!U$21</f>
        <v>0</v>
      </c>
      <c r="V67" s="99">
        <f>RES_hhdet_in_fech!V67/RES_summary!V$21</f>
        <v>0</v>
      </c>
      <c r="W67" s="99">
        <f>RES_hhdet_in_fech!W67/RES_summary!W$21</f>
        <v>0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78.007323007555371</v>
      </c>
      <c r="D81" s="118">
        <f t="shared" si="28"/>
        <v>84.560575026462601</v>
      </c>
      <c r="E81" s="118">
        <f t="shared" si="28"/>
        <v>84.925977348135191</v>
      </c>
      <c r="F81" s="118">
        <f t="shared" si="28"/>
        <v>80.604121766567459</v>
      </c>
      <c r="G81" s="118">
        <f t="shared" si="28"/>
        <v>79.81276672266597</v>
      </c>
      <c r="H81" s="118">
        <f t="shared" si="28"/>
        <v>73.021960747648876</v>
      </c>
      <c r="I81" s="118">
        <f t="shared" si="28"/>
        <v>70.626033862951658</v>
      </c>
      <c r="J81" s="118">
        <f t="shared" si="28"/>
        <v>66.953192385140667</v>
      </c>
      <c r="K81" s="118">
        <f t="shared" si="28"/>
        <v>68.433139354552836</v>
      </c>
      <c r="L81" s="118">
        <f t="shared" si="28"/>
        <v>55.210805265348995</v>
      </c>
      <c r="M81" s="118">
        <f t="shared" si="28"/>
        <v>56.447673280014534</v>
      </c>
      <c r="N81" s="118">
        <f t="shared" si="28"/>
        <v>54.994235650089955</v>
      </c>
      <c r="O81" s="118">
        <f t="shared" si="28"/>
        <v>45.203701294682915</v>
      </c>
      <c r="P81" s="118">
        <f t="shared" si="28"/>
        <v>37.862962897092196</v>
      </c>
      <c r="Q81" s="118">
        <f t="shared" si="28"/>
        <v>45.774674444548715</v>
      </c>
      <c r="R81" s="118">
        <f t="shared" ref="R81:V81" si="29">R82+R85+R87+R100</f>
        <v>46.274395248739459</v>
      </c>
      <c r="S81" s="118">
        <f t="shared" si="29"/>
        <v>48.791713641612631</v>
      </c>
      <c r="T81" s="118">
        <f t="shared" si="29"/>
        <v>45.907985834085963</v>
      </c>
      <c r="U81" s="118">
        <f t="shared" si="29"/>
        <v>46.661946345635357</v>
      </c>
      <c r="V81" s="118">
        <f t="shared" si="29"/>
        <v>48.234879904507693</v>
      </c>
      <c r="W81" s="118">
        <f t="shared" ref="W81" si="30">W82+W85+W87+W100</f>
        <v>45.257828905975401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53.401708641226193</v>
      </c>
      <c r="D82" s="123">
        <f t="shared" si="31"/>
        <v>56.00192213984041</v>
      </c>
      <c r="E82" s="123">
        <f t="shared" si="31"/>
        <v>47.929262705264165</v>
      </c>
      <c r="F82" s="123">
        <f t="shared" si="31"/>
        <v>43.26608471133742</v>
      </c>
      <c r="G82" s="123">
        <f t="shared" si="31"/>
        <v>39.731441819697942</v>
      </c>
      <c r="H82" s="123">
        <f t="shared" si="31"/>
        <v>32.634196814361914</v>
      </c>
      <c r="I82" s="123">
        <f t="shared" si="31"/>
        <v>28.883368396732202</v>
      </c>
      <c r="J82" s="123">
        <f t="shared" si="31"/>
        <v>31.959634190948929</v>
      </c>
      <c r="K82" s="123">
        <f t="shared" si="31"/>
        <v>35.647418857821258</v>
      </c>
      <c r="L82" s="123">
        <f t="shared" si="31"/>
        <v>21.891935010294283</v>
      </c>
      <c r="M82" s="123">
        <f t="shared" si="31"/>
        <v>24.974596370424425</v>
      </c>
      <c r="N82" s="123">
        <f t="shared" si="31"/>
        <v>25.866977883452154</v>
      </c>
      <c r="O82" s="123">
        <f t="shared" si="31"/>
        <v>20.542315649894139</v>
      </c>
      <c r="P82" s="123">
        <f t="shared" si="31"/>
        <v>14.879768820462104</v>
      </c>
      <c r="Q82" s="123">
        <f t="shared" si="31"/>
        <v>21.913778709437558</v>
      </c>
      <c r="R82" s="123">
        <f t="shared" ref="R82:V82" si="32">SUM(R83:R84)</f>
        <v>21.260278419962823</v>
      </c>
      <c r="S82" s="123">
        <f t="shared" si="32"/>
        <v>22.618342399481953</v>
      </c>
      <c r="T82" s="123">
        <f t="shared" si="32"/>
        <v>22.120864797240902</v>
      </c>
      <c r="U82" s="123">
        <f t="shared" si="32"/>
        <v>22.216185932164127</v>
      </c>
      <c r="V82" s="123">
        <f t="shared" si="32"/>
        <v>22.859143929950569</v>
      </c>
      <c r="W82" s="123">
        <f t="shared" ref="W82" si="33">SUM(W83:W84)</f>
        <v>20.258802773855535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53.306773074177642</v>
      </c>
      <c r="D83" s="99">
        <v>55.89176343092192</v>
      </c>
      <c r="E83" s="99">
        <v>47.837966109229079</v>
      </c>
      <c r="F83" s="99">
        <v>43.174244377559603</v>
      </c>
      <c r="G83" s="99">
        <v>39.646509198068003</v>
      </c>
      <c r="H83" s="99">
        <v>32.569971290069532</v>
      </c>
      <c r="I83" s="99">
        <v>28.83142518450445</v>
      </c>
      <c r="J83" s="99">
        <v>31.904714817508577</v>
      </c>
      <c r="K83" s="99">
        <v>35.581418018696496</v>
      </c>
      <c r="L83" s="99">
        <v>21.852229416164622</v>
      </c>
      <c r="M83" s="99">
        <v>24.921869495443381</v>
      </c>
      <c r="N83" s="99">
        <v>25.823934600724069</v>
      </c>
      <c r="O83" s="99">
        <v>20.501913101681293</v>
      </c>
      <c r="P83" s="99">
        <v>14.841890109152374</v>
      </c>
      <c r="Q83" s="99">
        <v>21.862653412416329</v>
      </c>
      <c r="R83" s="99">
        <v>21.209950633981315</v>
      </c>
      <c r="S83" s="99">
        <v>22.557588602121641</v>
      </c>
      <c r="T83" s="99">
        <v>22.066595063777868</v>
      </c>
      <c r="U83" s="99">
        <v>22.160753702609913</v>
      </c>
      <c r="V83" s="99">
        <v>22.801278304718462</v>
      </c>
      <c r="W83" s="99">
        <v>20.206894690556084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9.493556704855359E-2</v>
      </c>
      <c r="D84" s="99">
        <v>0.11015870891848796</v>
      </c>
      <c r="E84" s="99">
        <v>9.1296596035084498E-2</v>
      </c>
      <c r="F84" s="99">
        <v>9.1840333777815447E-2</v>
      </c>
      <c r="G84" s="99">
        <v>8.4932621629940377E-2</v>
      </c>
      <c r="H84" s="99">
        <v>6.4225524292384983E-2</v>
      </c>
      <c r="I84" s="99">
        <v>5.1943212227751966E-2</v>
      </c>
      <c r="J84" s="99">
        <v>5.4919373440352214E-2</v>
      </c>
      <c r="K84" s="99">
        <v>6.600083912476129E-2</v>
      </c>
      <c r="L84" s="99">
        <v>3.970559412966021E-2</v>
      </c>
      <c r="M84" s="99">
        <v>5.2726874981044135E-2</v>
      </c>
      <c r="N84" s="99">
        <v>4.3043282728086739E-2</v>
      </c>
      <c r="O84" s="99">
        <v>4.0402548212847611E-2</v>
      </c>
      <c r="P84" s="99">
        <v>3.7878711309730896E-2</v>
      </c>
      <c r="Q84" s="99">
        <v>5.112529702123076E-2</v>
      </c>
      <c r="R84" s="99">
        <v>5.0327785981507653E-2</v>
      </c>
      <c r="S84" s="99">
        <v>6.0753797360312875E-2</v>
      </c>
      <c r="T84" s="99">
        <v>5.4269733463032328E-2</v>
      </c>
      <c r="U84" s="99">
        <v>5.5432229554214882E-2</v>
      </c>
      <c r="V84" s="99">
        <v>5.7865625232106185E-2</v>
      </c>
      <c r="W84" s="99">
        <v>5.1908083299452706E-2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2.4309912851597177</v>
      </c>
      <c r="E85" s="123">
        <f t="shared" si="34"/>
        <v>8.984862143792407</v>
      </c>
      <c r="F85" s="123">
        <f t="shared" si="34"/>
        <v>8.7311727760482043</v>
      </c>
      <c r="G85" s="123">
        <f t="shared" si="34"/>
        <v>9.6609186422690332</v>
      </c>
      <c r="H85" s="123">
        <f t="shared" si="34"/>
        <v>10.907822077435723</v>
      </c>
      <c r="I85" s="123">
        <f t="shared" si="34"/>
        <v>12.010599264521707</v>
      </c>
      <c r="J85" s="123">
        <f t="shared" si="34"/>
        <v>6.9178640875494146</v>
      </c>
      <c r="K85" s="123">
        <f t="shared" si="34"/>
        <v>5.1397110797881247</v>
      </c>
      <c r="L85" s="123">
        <f t="shared" si="34"/>
        <v>6.6623802098621088</v>
      </c>
      <c r="M85" s="123">
        <f t="shared" si="34"/>
        <v>4.7440688779494629</v>
      </c>
      <c r="N85" s="123">
        <f t="shared" si="34"/>
        <v>5.2204479470928185</v>
      </c>
      <c r="O85" s="123">
        <f t="shared" si="34"/>
        <v>3.1606531745234423</v>
      </c>
      <c r="P85" s="123">
        <f t="shared" si="34"/>
        <v>1.9341054181023798</v>
      </c>
      <c r="Q85" s="123">
        <f t="shared" si="34"/>
        <v>2.0819054548034197</v>
      </c>
      <c r="R85" s="123">
        <f t="shared" si="34"/>
        <v>3.0268470076216287</v>
      </c>
      <c r="S85" s="123">
        <f t="shared" si="34"/>
        <v>2.9542893776824442</v>
      </c>
      <c r="T85" s="123">
        <f t="shared" si="34"/>
        <v>1.8519642796277083</v>
      </c>
      <c r="U85" s="123">
        <f t="shared" si="34"/>
        <v>1.861975578175467</v>
      </c>
      <c r="V85" s="123">
        <f t="shared" si="34"/>
        <v>2.8370632081420584</v>
      </c>
      <c r="W85" s="123">
        <f t="shared" si="34"/>
        <v>2.7136032244384394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2.4309912851597177</v>
      </c>
      <c r="E86" s="99">
        <f>RES_hhdet_in_fech!E86/RES_summary!E$21</f>
        <v>8.984862143792407</v>
      </c>
      <c r="F86" s="99">
        <f>RES_hhdet_in_fech!F86/RES_summary!F$21</f>
        <v>8.7311727760482043</v>
      </c>
      <c r="G86" s="99">
        <f>RES_hhdet_in_fech!G86/RES_summary!G$21</f>
        <v>9.6609186422690332</v>
      </c>
      <c r="H86" s="99">
        <f>RES_hhdet_in_fech!H86/RES_summary!H$21</f>
        <v>10.907822077435723</v>
      </c>
      <c r="I86" s="99">
        <f>RES_hhdet_in_fech!I86/RES_summary!I$21</f>
        <v>12.010599264521707</v>
      </c>
      <c r="J86" s="99">
        <f>RES_hhdet_in_fech!J86/RES_summary!J$21</f>
        <v>6.9178640875494146</v>
      </c>
      <c r="K86" s="99">
        <f>RES_hhdet_in_fech!K86/RES_summary!K$21</f>
        <v>5.1397110797881247</v>
      </c>
      <c r="L86" s="99">
        <f>RES_hhdet_in_fech!L86/RES_summary!L$21</f>
        <v>6.6623802098621088</v>
      </c>
      <c r="M86" s="99">
        <f>RES_hhdet_in_fech!M86/RES_summary!M$21</f>
        <v>4.7440688779494629</v>
      </c>
      <c r="N86" s="99">
        <f>RES_hhdet_in_fech!N86/RES_summary!N$21</f>
        <v>5.2204479470928185</v>
      </c>
      <c r="O86" s="99">
        <f>RES_hhdet_in_fech!O86/RES_summary!O$21</f>
        <v>3.1606531745234423</v>
      </c>
      <c r="P86" s="99">
        <f>RES_hhdet_in_fech!P86/RES_summary!P$21</f>
        <v>1.9341054181023798</v>
      </c>
      <c r="Q86" s="99">
        <f>RES_hhdet_in_fech!Q86/RES_summary!Q$21</f>
        <v>2.0819054548034197</v>
      </c>
      <c r="R86" s="99">
        <f>RES_hhdet_in_fech!R86/RES_summary!R$21</f>
        <v>3.0268470076216287</v>
      </c>
      <c r="S86" s="99">
        <f>RES_hhdet_in_fech!S86/RES_summary!S$21</f>
        <v>2.9542893776824442</v>
      </c>
      <c r="T86" s="99">
        <f>RES_hhdet_in_fech!T86/RES_summary!T$21</f>
        <v>1.8519642796277083</v>
      </c>
      <c r="U86" s="99">
        <f>RES_hhdet_in_fech!U86/RES_summary!U$21</f>
        <v>1.861975578175467</v>
      </c>
      <c r="V86" s="99">
        <f>RES_hhdet_in_fech!V86/RES_summary!V$21</f>
        <v>2.8370632081420584</v>
      </c>
      <c r="W86" s="99">
        <f>RES_hhdet_in_fech!W86/RES_summary!W$21</f>
        <v>2.7136032244384394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16.345430069050032</v>
      </c>
      <c r="D87" s="123">
        <v>17.80525427298258</v>
      </c>
      <c r="E87" s="123">
        <v>19.573138156082525</v>
      </c>
      <c r="F87" s="123">
        <v>20.075081724043809</v>
      </c>
      <c r="G87" s="123">
        <v>22.260122318263136</v>
      </c>
      <c r="H87" s="123">
        <v>22.023094642074962</v>
      </c>
      <c r="I87" s="123">
        <v>22.559352422119019</v>
      </c>
      <c r="J87" s="123">
        <v>21.581603036670586</v>
      </c>
      <c r="K87" s="123">
        <v>21.377662837108932</v>
      </c>
      <c r="L87" s="123">
        <v>20.561646398132922</v>
      </c>
      <c r="M87" s="123">
        <v>20.332992474039536</v>
      </c>
      <c r="N87" s="123">
        <v>18.186233827753547</v>
      </c>
      <c r="O87" s="123">
        <v>15.964396783838549</v>
      </c>
      <c r="P87" s="123">
        <v>15.111495652034407</v>
      </c>
      <c r="Q87" s="123">
        <v>15.92309445326293</v>
      </c>
      <c r="R87" s="123">
        <v>16.183086722892423</v>
      </c>
      <c r="S87" s="123">
        <v>17.22552548424504</v>
      </c>
      <c r="T87" s="123">
        <v>16.430832901391401</v>
      </c>
      <c r="U87" s="123">
        <v>16.164280094316236</v>
      </c>
      <c r="V87" s="123">
        <v>16.266266138768724</v>
      </c>
      <c r="W87" s="123">
        <v>16.362157012459544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24.874132724940495</v>
      </c>
      <c r="E88" s="99">
        <v>21.869467619408269</v>
      </c>
      <c r="F88" s="99">
        <v>23.005055791818961</v>
      </c>
      <c r="G88" s="99">
        <v>26.47617502628102</v>
      </c>
      <c r="H88" s="99">
        <v>21.926563003108232</v>
      </c>
      <c r="I88" s="99">
        <v>23.551511296994274</v>
      </c>
      <c r="J88" s="99">
        <v>29.660936772505877</v>
      </c>
      <c r="K88" s="99">
        <v>30.384977617127266</v>
      </c>
      <c r="L88" s="99">
        <v>22.939551174900057</v>
      </c>
      <c r="M88" s="99">
        <v>23.330417217658002</v>
      </c>
      <c r="N88" s="99">
        <v>21.60593840203239</v>
      </c>
      <c r="O88" s="99">
        <v>0</v>
      </c>
      <c r="P88" s="99">
        <v>0</v>
      </c>
      <c r="Q88" s="99">
        <v>21.97375176901507</v>
      </c>
      <c r="R88" s="99">
        <v>21.963756325136892</v>
      </c>
      <c r="S88" s="99">
        <v>21.998208339955433</v>
      </c>
      <c r="T88" s="99">
        <v>21.101804493150066</v>
      </c>
      <c r="U88" s="99">
        <v>21.449212564410583</v>
      </c>
      <c r="V88" s="99">
        <v>20.759520434201303</v>
      </c>
      <c r="W88" s="99">
        <v>19.386621692209079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15.740452559075578</v>
      </c>
      <c r="J89" s="99">
        <v>21.314054294027994</v>
      </c>
      <c r="K89" s="99">
        <v>22.501298143071637</v>
      </c>
      <c r="L89" s="99">
        <v>0</v>
      </c>
      <c r="M89" s="99">
        <v>0</v>
      </c>
      <c r="N89" s="99">
        <v>15.916106135632937</v>
      </c>
      <c r="O89" s="99">
        <v>16.48169811532653</v>
      </c>
      <c r="P89" s="99">
        <v>18.08771123103752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1.5815307470420179</v>
      </c>
      <c r="J90" s="102">
        <v>5.2869785117316628</v>
      </c>
      <c r="K90" s="102">
        <v>6.5305374567630512</v>
      </c>
      <c r="L90" s="102">
        <v>0</v>
      </c>
      <c r="M90" s="102">
        <v>0</v>
      </c>
      <c r="N90" s="102">
        <v>2.473357904145562</v>
      </c>
      <c r="O90" s="102">
        <v>1.9186752963473424</v>
      </c>
      <c r="P90" s="102">
        <v>0.99878730763972523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14.15892181203356</v>
      </c>
      <c r="J91" s="105">
        <v>16.027075782296333</v>
      </c>
      <c r="K91" s="105">
        <v>15.970760686308587</v>
      </c>
      <c r="L91" s="105">
        <v>0</v>
      </c>
      <c r="M91" s="105">
        <v>0</v>
      </c>
      <c r="N91" s="105">
        <v>13.442748231487375</v>
      </c>
      <c r="O91" s="105">
        <v>14.56302281897919</v>
      </c>
      <c r="P91" s="105">
        <v>17.088923923397797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32.114801033701923</v>
      </c>
      <c r="D92" s="102">
        <v>33.692496777886582</v>
      </c>
      <c r="E92" s="102">
        <v>35.190429637596296</v>
      </c>
      <c r="F92" s="102">
        <v>35.518560022756283</v>
      </c>
      <c r="G92" s="102">
        <v>38.045128502426927</v>
      </c>
      <c r="H92" s="102">
        <v>37.891074928689854</v>
      </c>
      <c r="I92" s="102">
        <v>38.108212081403757</v>
      </c>
      <c r="J92" s="102">
        <v>38.887776662785754</v>
      </c>
      <c r="K92" s="102">
        <v>38.300154416925459</v>
      </c>
      <c r="L92" s="102">
        <v>36.604137801065967</v>
      </c>
      <c r="M92" s="102">
        <v>34.09088761161356</v>
      </c>
      <c r="N92" s="102">
        <v>30.635158924660125</v>
      </c>
      <c r="O92" s="102">
        <v>30.304445574892629</v>
      </c>
      <c r="P92" s="102">
        <v>0</v>
      </c>
      <c r="Q92" s="102">
        <v>27.295494765970687</v>
      </c>
      <c r="R92" s="102">
        <v>26.408637578588671</v>
      </c>
      <c r="S92" s="102">
        <v>25.915910402915504</v>
      </c>
      <c r="T92" s="102">
        <v>24.841083739955945</v>
      </c>
      <c r="U92" s="102">
        <v>23.559554529432077</v>
      </c>
      <c r="V92" s="102">
        <v>21.84575125767541</v>
      </c>
      <c r="W92" s="102">
        <v>27.250366077036439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16.26725817481671</v>
      </c>
      <c r="D93" s="105">
        <v>0</v>
      </c>
      <c r="E93" s="105">
        <v>0</v>
      </c>
      <c r="F93" s="105">
        <v>0</v>
      </c>
      <c r="G93" s="105">
        <v>0</v>
      </c>
      <c r="H93" s="105">
        <v>22.106334053578639</v>
      </c>
      <c r="I93" s="105">
        <v>21.243639188284384</v>
      </c>
      <c r="J93" s="105">
        <v>21.847654525522763</v>
      </c>
      <c r="K93" s="105">
        <v>21.650054540492327</v>
      </c>
      <c r="L93" s="105">
        <v>20.311614355980648</v>
      </c>
      <c r="M93" s="105">
        <v>19.184025669082171</v>
      </c>
      <c r="N93" s="105">
        <v>16.853150958553925</v>
      </c>
      <c r="O93" s="105">
        <v>17.052263533509979</v>
      </c>
      <c r="P93" s="105">
        <v>20.052535727364141</v>
      </c>
      <c r="Q93" s="105">
        <v>0</v>
      </c>
      <c r="R93" s="105">
        <v>0</v>
      </c>
      <c r="S93" s="105">
        <v>0</v>
      </c>
      <c r="T93" s="105">
        <v>0</v>
      </c>
      <c r="U93" s="105">
        <v>15.757436557180903</v>
      </c>
      <c r="V93" s="105">
        <v>14.883396425698182</v>
      </c>
      <c r="W93" s="105">
        <v>20.067468397107476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4.3210349604059131</v>
      </c>
      <c r="D94" s="99">
        <v>0</v>
      </c>
      <c r="E94" s="99">
        <v>0</v>
      </c>
      <c r="F94" s="99">
        <v>0</v>
      </c>
      <c r="G94" s="99">
        <v>0</v>
      </c>
      <c r="H94" s="99">
        <v>9.6283448913560417</v>
      </c>
      <c r="I94" s="99">
        <v>7.7105627926505864</v>
      </c>
      <c r="J94" s="99">
        <v>7.9328622409269123</v>
      </c>
      <c r="K94" s="99">
        <v>7.7816482965982452</v>
      </c>
      <c r="L94" s="99">
        <v>6.462853416754248</v>
      </c>
      <c r="M94" s="99">
        <v>5.9483669337548077</v>
      </c>
      <c r="N94" s="99">
        <v>3.5970039929207931</v>
      </c>
      <c r="O94" s="99">
        <v>2.3843252258893042</v>
      </c>
      <c r="P94" s="99">
        <v>3.2006151854275289</v>
      </c>
      <c r="Q94" s="99">
        <v>0</v>
      </c>
      <c r="R94" s="99">
        <v>0</v>
      </c>
      <c r="S94" s="99">
        <v>0</v>
      </c>
      <c r="T94" s="99">
        <v>0</v>
      </c>
      <c r="U94" s="99">
        <v>1.5542108123536968</v>
      </c>
      <c r="V94" s="99">
        <v>1.1843902862744202</v>
      </c>
      <c r="W94" s="99">
        <v>4.7201697778586293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11.946223214410796</v>
      </c>
      <c r="D95" s="99">
        <v>0</v>
      </c>
      <c r="E95" s="99">
        <v>0</v>
      </c>
      <c r="F95" s="99">
        <v>0</v>
      </c>
      <c r="G95" s="99">
        <v>0</v>
      </c>
      <c r="H95" s="99">
        <v>12.477989162222595</v>
      </c>
      <c r="I95" s="99">
        <v>13.533076395633799</v>
      </c>
      <c r="J95" s="99">
        <v>13.914792284595849</v>
      </c>
      <c r="K95" s="99">
        <v>13.868406243894086</v>
      </c>
      <c r="L95" s="99">
        <v>13.848760939226397</v>
      </c>
      <c r="M95" s="99">
        <v>13.235658735327364</v>
      </c>
      <c r="N95" s="99">
        <v>13.256146965633134</v>
      </c>
      <c r="O95" s="99">
        <v>14.667938307620675</v>
      </c>
      <c r="P95" s="99">
        <v>16.851920541936618</v>
      </c>
      <c r="Q95" s="99">
        <v>0</v>
      </c>
      <c r="R95" s="99">
        <v>0</v>
      </c>
      <c r="S95" s="99">
        <v>0</v>
      </c>
      <c r="T95" s="99">
        <v>0</v>
      </c>
      <c r="U95" s="99">
        <v>14.203225744827206</v>
      </c>
      <c r="V95" s="99">
        <v>13.699006139423762</v>
      </c>
      <c r="W95" s="99">
        <v>15.347298619248848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27.832259771241365</v>
      </c>
      <c r="D96" s="102">
        <v>0</v>
      </c>
      <c r="E96" s="102">
        <v>0</v>
      </c>
      <c r="F96" s="102">
        <v>0</v>
      </c>
      <c r="G96" s="102">
        <v>0</v>
      </c>
      <c r="H96" s="102">
        <v>33.392550888942139</v>
      </c>
      <c r="I96" s="102">
        <v>0</v>
      </c>
      <c r="J96" s="102">
        <v>0</v>
      </c>
      <c r="K96" s="102">
        <v>34.428225473571217</v>
      </c>
      <c r="L96" s="102">
        <v>0</v>
      </c>
      <c r="M96" s="102">
        <v>0</v>
      </c>
      <c r="N96" s="102">
        <v>0</v>
      </c>
      <c r="O96" s="102">
        <v>26.902282851123914</v>
      </c>
      <c r="P96" s="102">
        <v>26.06163770501999</v>
      </c>
      <c r="Q96" s="102">
        <v>0</v>
      </c>
      <c r="R96" s="102">
        <v>0</v>
      </c>
      <c r="S96" s="102">
        <v>0</v>
      </c>
      <c r="T96" s="102">
        <v>0</v>
      </c>
      <c r="U96" s="102">
        <v>23.831113074869048</v>
      </c>
      <c r="V96" s="102">
        <v>23.807134969525592</v>
      </c>
      <c r="W96" s="102">
        <v>23.476429809802418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15.270714244634616</v>
      </c>
      <c r="D97" s="105">
        <v>17.127415830923134</v>
      </c>
      <c r="E97" s="105">
        <v>18.920245432038666</v>
      </c>
      <c r="F97" s="105">
        <v>19.449791298660099</v>
      </c>
      <c r="G97" s="105">
        <v>21.521895313390555</v>
      </c>
      <c r="H97" s="105">
        <v>20.75612347531111</v>
      </c>
      <c r="I97" s="105">
        <v>22.088151167129976</v>
      </c>
      <c r="J97" s="105">
        <v>20.98823011712976</v>
      </c>
      <c r="K97" s="105">
        <v>20.726409108078784</v>
      </c>
      <c r="L97" s="105">
        <v>19.96291855684845</v>
      </c>
      <c r="M97" s="105">
        <v>19.811656385257535</v>
      </c>
      <c r="N97" s="105">
        <v>17.650275314348121</v>
      </c>
      <c r="O97" s="105">
        <v>14.620900086376018</v>
      </c>
      <c r="P97" s="105">
        <v>14.141192263983775</v>
      </c>
      <c r="Q97" s="105">
        <v>15.138731334773905</v>
      </c>
      <c r="R97" s="105">
        <v>15.831355893222034</v>
      </c>
      <c r="S97" s="105">
        <v>16.945832679036126</v>
      </c>
      <c r="T97" s="105">
        <v>16.1786988942299</v>
      </c>
      <c r="U97" s="105">
        <v>15.713091738972791</v>
      </c>
      <c r="V97" s="105">
        <v>16.053033523295738</v>
      </c>
      <c r="W97" s="105">
        <v>15.940082377562703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3.5757257373126996</v>
      </c>
      <c r="D98" s="99">
        <v>5.6326205981997459</v>
      </c>
      <c r="E98" s="99">
        <v>7.5122965798383108</v>
      </c>
      <c r="F98" s="99">
        <v>7.4348685960411567</v>
      </c>
      <c r="G98" s="99">
        <v>9.5422505542356415</v>
      </c>
      <c r="H98" s="99">
        <v>8.5012677174550397</v>
      </c>
      <c r="I98" s="99">
        <v>7.7545968187621037</v>
      </c>
      <c r="J98" s="99">
        <v>7.1125693690086393</v>
      </c>
      <c r="K98" s="99">
        <v>7.0043627000046245</v>
      </c>
      <c r="L98" s="99">
        <v>6.0913308516419535</v>
      </c>
      <c r="M98" s="99">
        <v>6.0778349129158435</v>
      </c>
      <c r="N98" s="99">
        <v>4.0371254470949847</v>
      </c>
      <c r="O98" s="99">
        <v>0.89019867525283891</v>
      </c>
      <c r="P98" s="99">
        <v>0.33046850153279994</v>
      </c>
      <c r="Q98" s="99">
        <v>1.0741328676256348</v>
      </c>
      <c r="R98" s="99">
        <v>1.6096399289205099</v>
      </c>
      <c r="S98" s="99">
        <v>2.74951697299612</v>
      </c>
      <c r="T98" s="99">
        <v>2.0680354892838575</v>
      </c>
      <c r="U98" s="99">
        <v>1.6216557338719082</v>
      </c>
      <c r="V98" s="99">
        <v>2.039891682412335</v>
      </c>
      <c r="W98" s="99">
        <v>2.1039740874936386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11.694988507321916</v>
      </c>
      <c r="D99" s="99">
        <v>11.494795232723387</v>
      </c>
      <c r="E99" s="99">
        <v>11.407948852200358</v>
      </c>
      <c r="F99" s="99">
        <v>12.014922702618941</v>
      </c>
      <c r="G99" s="99">
        <v>11.979644759154914</v>
      </c>
      <c r="H99" s="99">
        <v>12.254855757856069</v>
      </c>
      <c r="I99" s="99">
        <v>14.333554348367867</v>
      </c>
      <c r="J99" s="99">
        <v>13.875660748121122</v>
      </c>
      <c r="K99" s="99">
        <v>13.72204640807416</v>
      </c>
      <c r="L99" s="99">
        <v>13.871587705206498</v>
      </c>
      <c r="M99" s="99">
        <v>13.733821472341692</v>
      </c>
      <c r="N99" s="99">
        <v>13.613149867253137</v>
      </c>
      <c r="O99" s="99">
        <v>13.730701411123176</v>
      </c>
      <c r="P99" s="99">
        <v>13.810723762450975</v>
      </c>
      <c r="Q99" s="99">
        <v>14.06459846714827</v>
      </c>
      <c r="R99" s="99">
        <v>14.221715964301524</v>
      </c>
      <c r="S99" s="99">
        <v>14.196315706040004</v>
      </c>
      <c r="T99" s="99">
        <v>14.110663404946042</v>
      </c>
      <c r="U99" s="99">
        <v>14.09143600510088</v>
      </c>
      <c r="V99" s="99">
        <v>14.013141840883403</v>
      </c>
      <c r="W99" s="99">
        <v>13.836108290069063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8.2601842972791442</v>
      </c>
      <c r="D100" s="123">
        <v>8.3224073284798905</v>
      </c>
      <c r="E100" s="123">
        <v>8.4387143429960876</v>
      </c>
      <c r="F100" s="123">
        <v>8.531782555138026</v>
      </c>
      <c r="G100" s="123">
        <v>8.1602839424358464</v>
      </c>
      <c r="H100" s="123">
        <v>7.4568472137762658</v>
      </c>
      <c r="I100" s="123">
        <v>7.1727137795787312</v>
      </c>
      <c r="J100" s="123">
        <v>6.4940910699717334</v>
      </c>
      <c r="K100" s="123">
        <v>6.2683465798345344</v>
      </c>
      <c r="L100" s="123">
        <v>6.0948436470596823</v>
      </c>
      <c r="M100" s="123">
        <v>6.3960155576011104</v>
      </c>
      <c r="N100" s="123">
        <v>5.7205759917914358</v>
      </c>
      <c r="O100" s="123">
        <v>5.5363356864267814</v>
      </c>
      <c r="P100" s="123">
        <v>5.9375930064933051</v>
      </c>
      <c r="Q100" s="123">
        <v>5.8558958270448134</v>
      </c>
      <c r="R100" s="123">
        <v>5.8041830982625866</v>
      </c>
      <c r="S100" s="123">
        <v>5.9935563802031968</v>
      </c>
      <c r="T100" s="123">
        <v>5.5043238558259526</v>
      </c>
      <c r="U100" s="123">
        <v>6.4195047409795256</v>
      </c>
      <c r="V100" s="123">
        <v>6.2724066276463413</v>
      </c>
      <c r="W100" s="123">
        <v>5.9232658952218822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9.1250499460452499</v>
      </c>
      <c r="D102" s="99">
        <v>9.0484441826348441</v>
      </c>
      <c r="E102" s="99">
        <v>9.3719018877067075</v>
      </c>
      <c r="F102" s="99">
        <v>9.4848688298554222</v>
      </c>
      <c r="G102" s="99">
        <v>8.9846833547605094</v>
      </c>
      <c r="H102" s="99">
        <v>7.9793102929694744</v>
      </c>
      <c r="I102" s="99">
        <v>7.8899507734718739</v>
      </c>
      <c r="J102" s="99">
        <v>7.1051972831823491</v>
      </c>
      <c r="K102" s="99">
        <v>6.9456469936017564</v>
      </c>
      <c r="L102" s="99">
        <v>6.7217871222904524</v>
      </c>
      <c r="M102" s="99">
        <v>6.8355974680905094</v>
      </c>
      <c r="N102" s="99">
        <v>6.4422896431398344</v>
      </c>
      <c r="O102" s="99">
        <v>6.4278085247864487</v>
      </c>
      <c r="P102" s="99">
        <v>6.4995026769199402</v>
      </c>
      <c r="Q102" s="99">
        <v>6.7599920777088087</v>
      </c>
      <c r="R102" s="99">
        <v>6.7506360793293183</v>
      </c>
      <c r="S102" s="99">
        <v>6.7862738511131733</v>
      </c>
      <c r="T102" s="99">
        <v>6.8440648434160272</v>
      </c>
      <c r="U102" s="99">
        <v>7.3909904922737129</v>
      </c>
      <c r="V102" s="99">
        <v>6.9811415632409481</v>
      </c>
      <c r="W102" s="99">
        <v>7.4291638180597426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7.1684686422793078</v>
      </c>
      <c r="D103" s="110">
        <v>7.2547060723696655</v>
      </c>
      <c r="E103" s="110">
        <v>6.8659263462928006</v>
      </c>
      <c r="F103" s="110">
        <v>7.108185334674066</v>
      </c>
      <c r="G103" s="110">
        <v>6.7529163742530312</v>
      </c>
      <c r="H103" s="110">
        <v>6.3406099387311663</v>
      </c>
      <c r="I103" s="110">
        <v>5.6511580375670087</v>
      </c>
      <c r="J103" s="110">
        <v>5.2336845052248417</v>
      </c>
      <c r="K103" s="110">
        <v>5.3745212774555684</v>
      </c>
      <c r="L103" s="110">
        <v>5.081755055596811</v>
      </c>
      <c r="M103" s="110">
        <v>5.6126934948841507</v>
      </c>
      <c r="N103" s="110">
        <v>4.1738328344410291</v>
      </c>
      <c r="O103" s="110">
        <v>4.5003733666204413</v>
      </c>
      <c r="P103" s="110">
        <v>5.4692337028187792</v>
      </c>
      <c r="Q103" s="110">
        <v>4.7888819471657245</v>
      </c>
      <c r="R103" s="110">
        <v>4.6268025876195003</v>
      </c>
      <c r="S103" s="110">
        <v>5.0487746738392634</v>
      </c>
      <c r="T103" s="110">
        <v>4.1645828682358772</v>
      </c>
      <c r="U103" s="110">
        <v>5.0949612225879273</v>
      </c>
      <c r="V103" s="110">
        <v>5.6066625460306074</v>
      </c>
      <c r="W103" s="110">
        <v>4.9657502474307922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38.984397266005303</v>
      </c>
      <c r="D143" s="118">
        <f t="shared" si="49"/>
        <v>52.206111682450597</v>
      </c>
      <c r="E143" s="118">
        <f t="shared" si="49"/>
        <v>55.843858917588541</v>
      </c>
      <c r="F143" s="118">
        <f t="shared" si="49"/>
        <v>50.934902705050497</v>
      </c>
      <c r="G143" s="118">
        <f t="shared" si="49"/>
        <v>48.051233609431399</v>
      </c>
      <c r="H143" s="118">
        <f t="shared" si="49"/>
        <v>47.837591914789186</v>
      </c>
      <c r="I143" s="118">
        <f t="shared" si="49"/>
        <v>50.060194628546569</v>
      </c>
      <c r="J143" s="118">
        <f t="shared" si="49"/>
        <v>45.986053670120306</v>
      </c>
      <c r="K143" s="118">
        <f t="shared" si="49"/>
        <v>43.552687320768122</v>
      </c>
      <c r="L143" s="118">
        <f t="shared" si="49"/>
        <v>43.510912096189841</v>
      </c>
      <c r="M143" s="118">
        <f t="shared" si="49"/>
        <v>41.094878554396686</v>
      </c>
      <c r="N143" s="118">
        <f t="shared" si="49"/>
        <v>39.659387957824613</v>
      </c>
      <c r="O143" s="118">
        <f t="shared" si="49"/>
        <v>33.970907915322172</v>
      </c>
      <c r="P143" s="118">
        <f t="shared" si="49"/>
        <v>31.77252812390083</v>
      </c>
      <c r="Q143" s="118">
        <f t="shared" si="49"/>
        <v>32.228886188580709</v>
      </c>
      <c r="R143" s="118">
        <f t="shared" ref="R143:V143" si="50">R144+R146+R148+R157</f>
        <v>32.481270831077445</v>
      </c>
      <c r="S143" s="118">
        <f t="shared" si="50"/>
        <v>32.187640224488796</v>
      </c>
      <c r="T143" s="118">
        <f t="shared" si="50"/>
        <v>35.297507079238969</v>
      </c>
      <c r="U143" s="118">
        <f t="shared" si="50"/>
        <v>35.226850937765072</v>
      </c>
      <c r="V143" s="118">
        <f t="shared" si="50"/>
        <v>34.315245747340668</v>
      </c>
      <c r="W143" s="118">
        <f t="shared" ref="W143" si="51">W144+W146+W148+W157</f>
        <v>33.626286622334781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14.081725607129224</v>
      </c>
      <c r="D144" s="123">
        <f t="shared" si="52"/>
        <v>13.479987027493998</v>
      </c>
      <c r="E144" s="123">
        <f t="shared" si="52"/>
        <v>14.449307324144103</v>
      </c>
      <c r="F144" s="123">
        <f t="shared" si="52"/>
        <v>10.684139774597329</v>
      </c>
      <c r="G144" s="123">
        <f t="shared" si="52"/>
        <v>7.0921657130485816</v>
      </c>
      <c r="H144" s="123">
        <f t="shared" si="52"/>
        <v>6.7332463775991753</v>
      </c>
      <c r="I144" s="123">
        <f t="shared" si="52"/>
        <v>7.7480676924199097</v>
      </c>
      <c r="J144" s="123">
        <f t="shared" si="52"/>
        <v>5.3655336159328186</v>
      </c>
      <c r="K144" s="123">
        <f t="shared" si="52"/>
        <v>4.3494485758310333</v>
      </c>
      <c r="L144" s="123">
        <f t="shared" si="52"/>
        <v>5.1761594128448758</v>
      </c>
      <c r="M144" s="123">
        <f t="shared" si="52"/>
        <v>4.7418057118776682</v>
      </c>
      <c r="N144" s="123">
        <f t="shared" si="52"/>
        <v>4.5816903027992426</v>
      </c>
      <c r="O144" s="123">
        <f t="shared" si="52"/>
        <v>3.5857032550492267</v>
      </c>
      <c r="P144" s="123">
        <f t="shared" si="52"/>
        <v>3.2519471400800355</v>
      </c>
      <c r="Q144" s="123">
        <f t="shared" si="52"/>
        <v>2.8524084103606966</v>
      </c>
      <c r="R144" s="123">
        <f t="shared" si="52"/>
        <v>2.1783926857189124</v>
      </c>
      <c r="S144" s="123">
        <f t="shared" si="52"/>
        <v>1.24784836977223</v>
      </c>
      <c r="T144" s="123">
        <f t="shared" si="52"/>
        <v>4.889291751462534</v>
      </c>
      <c r="U144" s="123">
        <f t="shared" si="52"/>
        <v>4.2525904072571716</v>
      </c>
      <c r="V144" s="123">
        <f t="shared" si="52"/>
        <v>3.7946430981921568</v>
      </c>
      <c r="W144" s="123">
        <f t="shared" si="52"/>
        <v>3.642578258593681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14.081725607129224</v>
      </c>
      <c r="D145" s="99">
        <v>13.479987027493998</v>
      </c>
      <c r="E145" s="99">
        <v>14.449307324144103</v>
      </c>
      <c r="F145" s="99">
        <v>10.684139774597329</v>
      </c>
      <c r="G145" s="99">
        <v>7.0921657130485816</v>
      </c>
      <c r="H145" s="99">
        <v>6.7332463775991753</v>
      </c>
      <c r="I145" s="99">
        <v>7.7480676924199097</v>
      </c>
      <c r="J145" s="99">
        <v>5.3655336159328186</v>
      </c>
      <c r="K145" s="99">
        <v>4.3494485758310333</v>
      </c>
      <c r="L145" s="99">
        <v>5.1761594128448758</v>
      </c>
      <c r="M145" s="99">
        <v>4.7418057118776682</v>
      </c>
      <c r="N145" s="99">
        <v>4.5816903027992426</v>
      </c>
      <c r="O145" s="99">
        <v>3.5857032550492267</v>
      </c>
      <c r="P145" s="99">
        <v>3.2519471400800355</v>
      </c>
      <c r="Q145" s="99">
        <v>2.8524084103606966</v>
      </c>
      <c r="R145" s="99">
        <v>2.1783926857189124</v>
      </c>
      <c r="S145" s="99">
        <v>1.24784836977223</v>
      </c>
      <c r="T145" s="99">
        <v>4.889291751462534</v>
      </c>
      <c r="U145" s="99">
        <v>4.2525904072571716</v>
      </c>
      <c r="V145" s="99">
        <v>3.7946430981921568</v>
      </c>
      <c r="W145" s="99">
        <v>3.642578258593681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12.665393305615114</v>
      </c>
      <c r="E146" s="123">
        <f t="shared" si="53"/>
        <v>13.454774764200405</v>
      </c>
      <c r="F146" s="123">
        <f t="shared" si="53"/>
        <v>11.749111531006555</v>
      </c>
      <c r="G146" s="123">
        <f t="shared" si="53"/>
        <v>10.582335738207988</v>
      </c>
      <c r="H146" s="123">
        <f t="shared" si="53"/>
        <v>11.65294844325676</v>
      </c>
      <c r="I146" s="123">
        <f t="shared" si="53"/>
        <v>12.57533310628189</v>
      </c>
      <c r="J146" s="123">
        <f t="shared" si="53"/>
        <v>12.611605219497978</v>
      </c>
      <c r="K146" s="123">
        <f t="shared" si="53"/>
        <v>11.605799212424801</v>
      </c>
      <c r="L146" s="123">
        <f t="shared" si="53"/>
        <v>11.686216795024951</v>
      </c>
      <c r="M146" s="123">
        <f t="shared" si="53"/>
        <v>9.6259623869096913</v>
      </c>
      <c r="N146" s="123">
        <f t="shared" si="53"/>
        <v>11.170873785092684</v>
      </c>
      <c r="O146" s="123">
        <f t="shared" si="53"/>
        <v>8.8850170751016861</v>
      </c>
      <c r="P146" s="123">
        <f t="shared" si="53"/>
        <v>7.4720792462451842</v>
      </c>
      <c r="Q146" s="123">
        <f t="shared" si="53"/>
        <v>7.6137545963599367</v>
      </c>
      <c r="R146" s="123">
        <f t="shared" si="53"/>
        <v>8.3229722927579992</v>
      </c>
      <c r="S146" s="123">
        <f t="shared" si="53"/>
        <v>7.7329407216628114</v>
      </c>
      <c r="T146" s="123">
        <f t="shared" si="53"/>
        <v>8.4916771230656831</v>
      </c>
      <c r="U146" s="123">
        <f t="shared" si="53"/>
        <v>8.4212077285663174</v>
      </c>
      <c r="V146" s="123">
        <f t="shared" si="53"/>
        <v>7.9966592692971377</v>
      </c>
      <c r="W146" s="123">
        <f t="shared" si="53"/>
        <v>7.7095084985701332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12.665393305615114</v>
      </c>
      <c r="E147" s="99">
        <f>RES_hhdet_in_fech!E147/RES_summary!E$21</f>
        <v>13.454774764200405</v>
      </c>
      <c r="F147" s="99">
        <f>RES_hhdet_in_fech!F147/RES_summary!F$21</f>
        <v>11.749111531006555</v>
      </c>
      <c r="G147" s="99">
        <f>RES_hhdet_in_fech!G147/RES_summary!G$21</f>
        <v>10.582335738207988</v>
      </c>
      <c r="H147" s="99">
        <f>RES_hhdet_in_fech!H147/RES_summary!H$21</f>
        <v>11.65294844325676</v>
      </c>
      <c r="I147" s="99">
        <f>RES_hhdet_in_fech!I147/RES_summary!I$21</f>
        <v>12.57533310628189</v>
      </c>
      <c r="J147" s="99">
        <f>RES_hhdet_in_fech!J147/RES_summary!J$21</f>
        <v>12.611605219497978</v>
      </c>
      <c r="K147" s="99">
        <f>RES_hhdet_in_fech!K147/RES_summary!K$21</f>
        <v>11.605799212424801</v>
      </c>
      <c r="L147" s="99">
        <f>RES_hhdet_in_fech!L147/RES_summary!L$21</f>
        <v>11.686216795024951</v>
      </c>
      <c r="M147" s="99">
        <f>RES_hhdet_in_fech!M147/RES_summary!M$21</f>
        <v>9.6259623869096913</v>
      </c>
      <c r="N147" s="99">
        <f>RES_hhdet_in_fech!N147/RES_summary!N$21</f>
        <v>11.170873785092684</v>
      </c>
      <c r="O147" s="99">
        <f>RES_hhdet_in_fech!O147/RES_summary!O$21</f>
        <v>8.8850170751016861</v>
      </c>
      <c r="P147" s="99">
        <f>RES_hhdet_in_fech!P147/RES_summary!P$21</f>
        <v>7.4720792462451842</v>
      </c>
      <c r="Q147" s="99">
        <f>RES_hhdet_in_fech!Q147/RES_summary!Q$21</f>
        <v>7.6137545963599367</v>
      </c>
      <c r="R147" s="99">
        <f>RES_hhdet_in_fech!R147/RES_summary!R$21</f>
        <v>8.3229722927579992</v>
      </c>
      <c r="S147" s="99">
        <f>RES_hhdet_in_fech!S147/RES_summary!S$21</f>
        <v>7.7329407216628114</v>
      </c>
      <c r="T147" s="99">
        <f>RES_hhdet_in_fech!T147/RES_summary!T$21</f>
        <v>8.4916771230656831</v>
      </c>
      <c r="U147" s="99">
        <f>RES_hhdet_in_fech!U147/RES_summary!U$21</f>
        <v>8.4212077285663174</v>
      </c>
      <c r="V147" s="99">
        <f>RES_hhdet_in_fech!V147/RES_summary!V$21</f>
        <v>7.9966592692971377</v>
      </c>
      <c r="W147" s="99">
        <f>RES_hhdet_in_fech!W147/RES_summary!W$21</f>
        <v>7.7095084985701332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16.674388143723554</v>
      </c>
      <c r="D148" s="123">
        <v>17.729782410812717</v>
      </c>
      <c r="E148" s="123">
        <v>19.49112908837402</v>
      </c>
      <c r="F148" s="123">
        <v>19.9599109406949</v>
      </c>
      <c r="G148" s="123">
        <v>22.210363362933734</v>
      </c>
      <c r="H148" s="123">
        <v>21.99999027078551</v>
      </c>
      <c r="I148" s="123">
        <v>22.564716814081514</v>
      </c>
      <c r="J148" s="123">
        <v>21.5156638117484</v>
      </c>
      <c r="K148" s="123">
        <v>21.328277242168383</v>
      </c>
      <c r="L148" s="123">
        <v>20.554048097533041</v>
      </c>
      <c r="M148" s="123">
        <v>20.330405006361254</v>
      </c>
      <c r="N148" s="123">
        <v>18.187502835608367</v>
      </c>
      <c r="O148" s="123">
        <v>15.96394666028513</v>
      </c>
      <c r="P148" s="123">
        <v>15.111116497665263</v>
      </c>
      <c r="Q148" s="123">
        <v>15.907832694706762</v>
      </c>
      <c r="R148" s="123">
        <v>16.17515412227614</v>
      </c>
      <c r="S148" s="123">
        <v>17.213140231471868</v>
      </c>
      <c r="T148" s="123">
        <v>16.412971835308241</v>
      </c>
      <c r="U148" s="123">
        <v>16.133639469179588</v>
      </c>
      <c r="V148" s="123">
        <v>16.250932709897704</v>
      </c>
      <c r="W148" s="123">
        <v>16.350247778684203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32.114801033701923</v>
      </c>
      <c r="D149" s="99">
        <v>33.692496777886582</v>
      </c>
      <c r="E149" s="99">
        <v>35.190429637596303</v>
      </c>
      <c r="F149" s="99">
        <v>35.518560022756283</v>
      </c>
      <c r="G149" s="99">
        <v>38.045128502426934</v>
      </c>
      <c r="H149" s="99">
        <v>37.891074928689854</v>
      </c>
      <c r="I149" s="99">
        <v>38.108212081403764</v>
      </c>
      <c r="J149" s="99">
        <v>38.887776662785754</v>
      </c>
      <c r="K149" s="99">
        <v>38.300154416925452</v>
      </c>
      <c r="L149" s="99">
        <v>36.604137801065967</v>
      </c>
      <c r="M149" s="99">
        <v>34.090887611613567</v>
      </c>
      <c r="N149" s="99">
        <v>30.635158924660125</v>
      </c>
      <c r="O149" s="99">
        <v>30.304445574892629</v>
      </c>
      <c r="P149" s="99">
        <v>0</v>
      </c>
      <c r="Q149" s="99">
        <v>27.295494765970687</v>
      </c>
      <c r="R149" s="99">
        <v>26.408637578588667</v>
      </c>
      <c r="S149" s="99">
        <v>25.915910402915504</v>
      </c>
      <c r="T149" s="99">
        <v>24.841083739955948</v>
      </c>
      <c r="U149" s="99">
        <v>23.559554529432074</v>
      </c>
      <c r="V149" s="99">
        <v>21.845751257675413</v>
      </c>
      <c r="W149" s="99">
        <v>27.250366077036446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22.106334053578635</v>
      </c>
      <c r="I150" s="99">
        <v>21.243639188284376</v>
      </c>
      <c r="J150" s="99">
        <v>21.847654525522767</v>
      </c>
      <c r="K150" s="99">
        <v>21.650054540492334</v>
      </c>
      <c r="L150" s="99">
        <v>20.311614355980648</v>
      </c>
      <c r="M150" s="99">
        <v>19.184025669082171</v>
      </c>
      <c r="N150" s="99">
        <v>16.853150958553925</v>
      </c>
      <c r="O150" s="99">
        <v>17.052263533509986</v>
      </c>
      <c r="P150" s="99">
        <v>20.052535727364148</v>
      </c>
      <c r="Q150" s="99">
        <v>0</v>
      </c>
      <c r="R150" s="99">
        <v>0</v>
      </c>
      <c r="S150" s="99">
        <v>0</v>
      </c>
      <c r="T150" s="99">
        <v>0</v>
      </c>
      <c r="U150" s="99">
        <v>15.757436557180901</v>
      </c>
      <c r="V150" s="99">
        <v>14.883396425698185</v>
      </c>
      <c r="W150" s="99">
        <v>20.067468397107479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9.6283448913560417</v>
      </c>
      <c r="I151" s="102">
        <v>7.7105627926505846</v>
      </c>
      <c r="J151" s="102">
        <v>7.9328622409269123</v>
      </c>
      <c r="K151" s="102">
        <v>7.7816482965982452</v>
      </c>
      <c r="L151" s="102">
        <v>6.462853416754248</v>
      </c>
      <c r="M151" s="102">
        <v>5.9483669337548077</v>
      </c>
      <c r="N151" s="102">
        <v>3.5970039929207922</v>
      </c>
      <c r="O151" s="102">
        <v>2.3843252258893046</v>
      </c>
      <c r="P151" s="102">
        <v>3.2006151854275289</v>
      </c>
      <c r="Q151" s="102">
        <v>0</v>
      </c>
      <c r="R151" s="102">
        <v>0</v>
      </c>
      <c r="S151" s="102">
        <v>0</v>
      </c>
      <c r="T151" s="102">
        <v>0</v>
      </c>
      <c r="U151" s="102">
        <v>1.5542108123536971</v>
      </c>
      <c r="V151" s="102">
        <v>1.1843902862744204</v>
      </c>
      <c r="W151" s="102">
        <v>4.7201697778586293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12.477989162222597</v>
      </c>
      <c r="I152" s="105">
        <v>13.533076395633795</v>
      </c>
      <c r="J152" s="105">
        <v>13.914792284595853</v>
      </c>
      <c r="K152" s="105">
        <v>13.868406243894086</v>
      </c>
      <c r="L152" s="105">
        <v>13.848760939226397</v>
      </c>
      <c r="M152" s="105">
        <v>13.235658735327364</v>
      </c>
      <c r="N152" s="105">
        <v>13.256146965633132</v>
      </c>
      <c r="O152" s="105">
        <v>14.667938307620679</v>
      </c>
      <c r="P152" s="105">
        <v>16.851920541936618</v>
      </c>
      <c r="Q152" s="105">
        <v>0</v>
      </c>
      <c r="R152" s="105">
        <v>0</v>
      </c>
      <c r="S152" s="105">
        <v>0</v>
      </c>
      <c r="T152" s="105">
        <v>0</v>
      </c>
      <c r="U152" s="105">
        <v>14.203225744827206</v>
      </c>
      <c r="V152" s="105">
        <v>13.699006139423766</v>
      </c>
      <c r="W152" s="105">
        <v>15.347298619248853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33.392550888942139</v>
      </c>
      <c r="I153" s="102">
        <v>0</v>
      </c>
      <c r="J153" s="102">
        <v>0</v>
      </c>
      <c r="K153" s="102">
        <v>34.42822547357121</v>
      </c>
      <c r="L153" s="102">
        <v>0</v>
      </c>
      <c r="M153" s="102">
        <v>0</v>
      </c>
      <c r="N153" s="102">
        <v>0</v>
      </c>
      <c r="O153" s="102">
        <v>26.902282851123921</v>
      </c>
      <c r="P153" s="102">
        <v>26.061637705019994</v>
      </c>
      <c r="Q153" s="102">
        <v>0</v>
      </c>
      <c r="R153" s="102">
        <v>0</v>
      </c>
      <c r="S153" s="102">
        <v>0</v>
      </c>
      <c r="T153" s="102">
        <v>0</v>
      </c>
      <c r="U153" s="102">
        <v>23.831113074869048</v>
      </c>
      <c r="V153" s="102">
        <v>23.807134969525588</v>
      </c>
      <c r="W153" s="102">
        <v>23.476429809802418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15.270714244634616</v>
      </c>
      <c r="D154" s="105">
        <v>17.12741583092313</v>
      </c>
      <c r="E154" s="105">
        <v>18.920245432038669</v>
      </c>
      <c r="F154" s="105">
        <v>19.449791298660102</v>
      </c>
      <c r="G154" s="105">
        <v>21.521895313390548</v>
      </c>
      <c r="H154" s="105">
        <v>20.75612347531111</v>
      </c>
      <c r="I154" s="105">
        <v>22.088151167129972</v>
      </c>
      <c r="J154" s="105">
        <v>20.98823011712976</v>
      </c>
      <c r="K154" s="105">
        <v>20.726409108078787</v>
      </c>
      <c r="L154" s="105">
        <v>19.962918556848454</v>
      </c>
      <c r="M154" s="105">
        <v>19.811656385257532</v>
      </c>
      <c r="N154" s="105">
        <v>17.650275314348121</v>
      </c>
      <c r="O154" s="105">
        <v>14.62090008637602</v>
      </c>
      <c r="P154" s="105">
        <v>14.141192263983774</v>
      </c>
      <c r="Q154" s="105">
        <v>15.138731334773905</v>
      </c>
      <c r="R154" s="105">
        <v>15.831355893222034</v>
      </c>
      <c r="S154" s="105">
        <v>16.945832679036126</v>
      </c>
      <c r="T154" s="105">
        <v>16.178698894229896</v>
      </c>
      <c r="U154" s="105">
        <v>15.713091738972787</v>
      </c>
      <c r="V154" s="105">
        <v>16.053033523295738</v>
      </c>
      <c r="W154" s="105">
        <v>15.940082377562703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3.5757257373126996</v>
      </c>
      <c r="D155" s="99">
        <v>5.6326205981997459</v>
      </c>
      <c r="E155" s="99">
        <v>7.5122965798383108</v>
      </c>
      <c r="F155" s="99">
        <v>7.4348685960411585</v>
      </c>
      <c r="G155" s="99">
        <v>9.5422505542356379</v>
      </c>
      <c r="H155" s="99">
        <v>8.501267717455038</v>
      </c>
      <c r="I155" s="99">
        <v>7.7545968187621055</v>
      </c>
      <c r="J155" s="99">
        <v>7.1125693690086393</v>
      </c>
      <c r="K155" s="99">
        <v>7.0043627000046262</v>
      </c>
      <c r="L155" s="99">
        <v>6.0913308516419535</v>
      </c>
      <c r="M155" s="99">
        <v>6.0778349129158435</v>
      </c>
      <c r="N155" s="99">
        <v>4.0371254470949838</v>
      </c>
      <c r="O155" s="99">
        <v>0.89019867525283913</v>
      </c>
      <c r="P155" s="99">
        <v>0.33046850153279994</v>
      </c>
      <c r="Q155" s="99">
        <v>1.0741328676256348</v>
      </c>
      <c r="R155" s="99">
        <v>1.6096399289205097</v>
      </c>
      <c r="S155" s="99">
        <v>2.7495169729961213</v>
      </c>
      <c r="T155" s="99">
        <v>2.0680354892838579</v>
      </c>
      <c r="U155" s="99">
        <v>1.6216557338719082</v>
      </c>
      <c r="V155" s="99">
        <v>2.0398916824123354</v>
      </c>
      <c r="W155" s="99">
        <v>2.1039740874936386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11.694988507321916</v>
      </c>
      <c r="D156" s="99">
        <v>11.494795232723384</v>
      </c>
      <c r="E156" s="99">
        <v>11.407948852200356</v>
      </c>
      <c r="F156" s="99">
        <v>12.014922702618941</v>
      </c>
      <c r="G156" s="99">
        <v>11.979644759154912</v>
      </c>
      <c r="H156" s="99">
        <v>12.254855757856069</v>
      </c>
      <c r="I156" s="99">
        <v>14.333554348367867</v>
      </c>
      <c r="J156" s="99">
        <v>13.875660748121124</v>
      </c>
      <c r="K156" s="99">
        <v>13.722046408074162</v>
      </c>
      <c r="L156" s="99">
        <v>13.871587705206501</v>
      </c>
      <c r="M156" s="99">
        <v>13.733821472341688</v>
      </c>
      <c r="N156" s="99">
        <v>13.613149867253131</v>
      </c>
      <c r="O156" s="99">
        <v>13.73070141112318</v>
      </c>
      <c r="P156" s="99">
        <v>13.810723762450975</v>
      </c>
      <c r="Q156" s="99">
        <v>14.06459846714827</v>
      </c>
      <c r="R156" s="99">
        <v>14.221715964301524</v>
      </c>
      <c r="S156" s="99">
        <v>14.196315706040007</v>
      </c>
      <c r="T156" s="99">
        <v>14.110663404946036</v>
      </c>
      <c r="U156" s="99">
        <v>14.091436005100883</v>
      </c>
      <c r="V156" s="99">
        <v>14.013141840883405</v>
      </c>
      <c r="W156" s="99">
        <v>13.836108290069067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8.2282835151525262</v>
      </c>
      <c r="D157" s="123">
        <v>8.3309489385287723</v>
      </c>
      <c r="E157" s="123">
        <v>8.4486477408700065</v>
      </c>
      <c r="F157" s="123">
        <v>8.5417404587517094</v>
      </c>
      <c r="G157" s="123">
        <v>8.1663687952410999</v>
      </c>
      <c r="H157" s="123">
        <v>7.4514068231477388</v>
      </c>
      <c r="I157" s="123">
        <v>7.1720770157632483</v>
      </c>
      <c r="J157" s="123">
        <v>6.4932510229411111</v>
      </c>
      <c r="K157" s="123">
        <v>6.2691622903439068</v>
      </c>
      <c r="L157" s="123">
        <v>6.0944877907869692</v>
      </c>
      <c r="M157" s="123">
        <v>6.3967054492480706</v>
      </c>
      <c r="N157" s="123">
        <v>5.7193210343243166</v>
      </c>
      <c r="O157" s="123">
        <v>5.5362409248861297</v>
      </c>
      <c r="P157" s="123">
        <v>5.9373852399103484</v>
      </c>
      <c r="Q157" s="123">
        <v>5.8548904871533116</v>
      </c>
      <c r="R157" s="123">
        <v>5.8047517303243916</v>
      </c>
      <c r="S157" s="123">
        <v>5.9937109015818857</v>
      </c>
      <c r="T157" s="123">
        <v>5.5035663694025114</v>
      </c>
      <c r="U157" s="123">
        <v>6.4194133327619962</v>
      </c>
      <c r="V157" s="123">
        <v>6.2730106699536687</v>
      </c>
      <c r="W157" s="123">
        <v>5.9239520864867661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9.1250499460452517</v>
      </c>
      <c r="D158" s="99">
        <v>9.0484441826348441</v>
      </c>
      <c r="E158" s="99">
        <v>9.3719018877067075</v>
      </c>
      <c r="F158" s="99">
        <v>9.4848688298554222</v>
      </c>
      <c r="G158" s="99">
        <v>8.9846833547605076</v>
      </c>
      <c r="H158" s="99">
        <v>7.9793102929694779</v>
      </c>
      <c r="I158" s="99">
        <v>7.8899507734718748</v>
      </c>
      <c r="J158" s="99">
        <v>7.1051972831823482</v>
      </c>
      <c r="K158" s="99">
        <v>6.9456469936017573</v>
      </c>
      <c r="L158" s="99">
        <v>6.7217871222904524</v>
      </c>
      <c r="M158" s="99">
        <v>6.8355974680905094</v>
      </c>
      <c r="N158" s="99">
        <v>6.4422896431398353</v>
      </c>
      <c r="O158" s="99">
        <v>6.4278085247864478</v>
      </c>
      <c r="P158" s="99">
        <v>6.4995026769199384</v>
      </c>
      <c r="Q158" s="99">
        <v>6.7599920777088105</v>
      </c>
      <c r="R158" s="99">
        <v>6.7506360793293156</v>
      </c>
      <c r="S158" s="99">
        <v>6.7862738511131733</v>
      </c>
      <c r="T158" s="99">
        <v>6.8440648434160272</v>
      </c>
      <c r="U158" s="99">
        <v>7.3909904922737129</v>
      </c>
      <c r="V158" s="99">
        <v>6.9811415632409481</v>
      </c>
      <c r="W158" s="99">
        <v>7.4291638180597426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7.1684686422793078</v>
      </c>
      <c r="D159" s="110">
        <v>7.2547060723696637</v>
      </c>
      <c r="E159" s="110">
        <v>6.8659263462928024</v>
      </c>
      <c r="F159" s="110">
        <v>7.1081853346740678</v>
      </c>
      <c r="G159" s="110">
        <v>6.7529163742530303</v>
      </c>
      <c r="H159" s="110">
        <v>6.3406099387311645</v>
      </c>
      <c r="I159" s="110">
        <v>5.6511580375670079</v>
      </c>
      <c r="J159" s="110">
        <v>5.2336845052248426</v>
      </c>
      <c r="K159" s="110">
        <v>5.3745212774555684</v>
      </c>
      <c r="L159" s="110">
        <v>5.0817550555968127</v>
      </c>
      <c r="M159" s="110">
        <v>5.6126934948841516</v>
      </c>
      <c r="N159" s="110">
        <v>4.17383283444103</v>
      </c>
      <c r="O159" s="110">
        <v>4.5003733666204422</v>
      </c>
      <c r="P159" s="110">
        <v>5.4692337028187783</v>
      </c>
      <c r="Q159" s="110">
        <v>4.7888819471657236</v>
      </c>
      <c r="R159" s="110">
        <v>4.6268025876195003</v>
      </c>
      <c r="S159" s="110">
        <v>5.0487746738392634</v>
      </c>
      <c r="T159" s="110">
        <v>4.1645828682358772</v>
      </c>
      <c r="U159" s="110">
        <v>5.0949612225879273</v>
      </c>
      <c r="V159" s="110">
        <v>5.6066625460306074</v>
      </c>
      <c r="W159" s="110">
        <v>4.9657502474307922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66.137859193557944</v>
      </c>
      <c r="D161" s="118">
        <f t="shared" si="54"/>
        <v>82.919767879209672</v>
      </c>
      <c r="E161" s="118">
        <f t="shared" si="54"/>
        <v>84.824351001876963</v>
      </c>
      <c r="F161" s="118">
        <f t="shared" si="54"/>
        <v>78.092226798274822</v>
      </c>
      <c r="G161" s="118">
        <f t="shared" si="54"/>
        <v>71.883070483862269</v>
      </c>
      <c r="H161" s="118">
        <f t="shared" si="54"/>
        <v>72.709942056143376</v>
      </c>
      <c r="I161" s="118">
        <f t="shared" si="54"/>
        <v>78.079333063879375</v>
      </c>
      <c r="J161" s="118">
        <f t="shared" si="54"/>
        <v>68.91171828560077</v>
      </c>
      <c r="K161" s="118">
        <f t="shared" si="54"/>
        <v>64.322936826471192</v>
      </c>
      <c r="L161" s="118">
        <f t="shared" si="54"/>
        <v>0</v>
      </c>
      <c r="M161" s="118">
        <f t="shared" si="54"/>
        <v>58.23212825658414</v>
      </c>
      <c r="N161" s="118">
        <f t="shared" si="54"/>
        <v>44.796099866329428</v>
      </c>
      <c r="O161" s="118">
        <f t="shared" si="54"/>
        <v>34.532813483283832</v>
      </c>
      <c r="P161" s="118">
        <f t="shared" si="54"/>
        <v>37.304961141341316</v>
      </c>
      <c r="Q161" s="118">
        <f t="shared" si="54"/>
        <v>46.349691622988409</v>
      </c>
      <c r="R161" s="118">
        <f t="shared" ref="R161:V161" si="55">R162+R164+R166+R175</f>
        <v>46.646666130921517</v>
      </c>
      <c r="S161" s="118">
        <f t="shared" si="55"/>
        <v>49.232289694562617</v>
      </c>
      <c r="T161" s="118">
        <f t="shared" si="55"/>
        <v>45.054664522275253</v>
      </c>
      <c r="U161" s="118">
        <f t="shared" si="55"/>
        <v>49.690897077444703</v>
      </c>
      <c r="V161" s="118">
        <f t="shared" si="55"/>
        <v>49.018673673160436</v>
      </c>
      <c r="W161" s="118">
        <f t="shared" ref="W161" si="56">W162+W164+W166+W175</f>
        <v>46.380230090679269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41.528488009606946</v>
      </c>
      <c r="D162" s="123">
        <f t="shared" si="57"/>
        <v>44.61937065529073</v>
      </c>
      <c r="E162" s="123">
        <f t="shared" si="57"/>
        <v>43.554883577744675</v>
      </c>
      <c r="F162" s="123">
        <f t="shared" si="57"/>
        <v>38.378560884473004</v>
      </c>
      <c r="G162" s="123">
        <f t="shared" si="57"/>
        <v>31.102168606724685</v>
      </c>
      <c r="H162" s="123">
        <f t="shared" si="57"/>
        <v>31.580121769393795</v>
      </c>
      <c r="I162" s="123">
        <f t="shared" si="57"/>
        <v>35.787077616062746</v>
      </c>
      <c r="J162" s="123">
        <f t="shared" si="57"/>
        <v>28.433275707440021</v>
      </c>
      <c r="K162" s="123">
        <f t="shared" si="57"/>
        <v>25.287061281874575</v>
      </c>
      <c r="L162" s="123">
        <f t="shared" si="57"/>
        <v>0</v>
      </c>
      <c r="M162" s="123">
        <f t="shared" si="57"/>
        <v>21.875383031530291</v>
      </c>
      <c r="N162" s="123">
        <f t="shared" si="57"/>
        <v>9.7296658482291374</v>
      </c>
      <c r="O162" s="123">
        <f t="shared" si="57"/>
        <v>4.1458269990669043</v>
      </c>
      <c r="P162" s="123">
        <f t="shared" si="57"/>
        <v>8.788683477954736</v>
      </c>
      <c r="Q162" s="123">
        <f t="shared" si="57"/>
        <v>16.976394495340401</v>
      </c>
      <c r="R162" s="123">
        <f t="shared" si="57"/>
        <v>16.344056609226872</v>
      </c>
      <c r="S162" s="123">
        <f t="shared" si="57"/>
        <v>18.293920891861717</v>
      </c>
      <c r="T162" s="123">
        <f t="shared" si="57"/>
        <v>15.300001552697122</v>
      </c>
      <c r="U162" s="123">
        <f t="shared" si="57"/>
        <v>18.714391882417615</v>
      </c>
      <c r="V162" s="123">
        <f t="shared" si="57"/>
        <v>18.499506987315382</v>
      </c>
      <c r="W162" s="123">
        <f t="shared" si="57"/>
        <v>16.399258816389519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41.528488009606946</v>
      </c>
      <c r="D163" s="110">
        <v>44.61937065529073</v>
      </c>
      <c r="E163" s="110">
        <v>43.554883577744675</v>
      </c>
      <c r="F163" s="110">
        <v>38.378560884473004</v>
      </c>
      <c r="G163" s="110">
        <v>31.102168606724685</v>
      </c>
      <c r="H163" s="110">
        <v>31.580121769393795</v>
      </c>
      <c r="I163" s="110">
        <v>35.787077616062746</v>
      </c>
      <c r="J163" s="110">
        <v>28.433275707440021</v>
      </c>
      <c r="K163" s="110">
        <v>25.287061281874575</v>
      </c>
      <c r="L163" s="110">
        <v>0</v>
      </c>
      <c r="M163" s="110">
        <v>21.875383031530291</v>
      </c>
      <c r="N163" s="110">
        <v>9.7296658482291374</v>
      </c>
      <c r="O163" s="110">
        <v>4.1458269990669043</v>
      </c>
      <c r="P163" s="110">
        <v>8.788683477954736</v>
      </c>
      <c r="Q163" s="110">
        <v>16.976394495340401</v>
      </c>
      <c r="R163" s="110">
        <v>16.344056609226872</v>
      </c>
      <c r="S163" s="110">
        <v>18.293920891861717</v>
      </c>
      <c r="T163" s="110">
        <v>15.300001552697122</v>
      </c>
      <c r="U163" s="110">
        <v>18.714391882417615</v>
      </c>
      <c r="V163" s="110">
        <v>18.499506987315382</v>
      </c>
      <c r="W163" s="110">
        <v>16.399258816389519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12.217479741327978</v>
      </c>
      <c r="E164" s="123">
        <f t="shared" si="58"/>
        <v>13.259473778261421</v>
      </c>
      <c r="F164" s="123">
        <f t="shared" si="58"/>
        <v>11.124548534683299</v>
      </c>
      <c r="G164" s="123">
        <f t="shared" si="58"/>
        <v>10.388102993645941</v>
      </c>
      <c r="H164" s="123">
        <f t="shared" si="58"/>
        <v>11.652948443256758</v>
      </c>
      <c r="I164" s="123">
        <f t="shared" si="58"/>
        <v>12.575333106281894</v>
      </c>
      <c r="J164" s="123">
        <f t="shared" si="58"/>
        <v>12.467354833000455</v>
      </c>
      <c r="K164" s="123">
        <f t="shared" si="58"/>
        <v>11.428029859061619</v>
      </c>
      <c r="L164" s="123">
        <f t="shared" si="58"/>
        <v>0</v>
      </c>
      <c r="M164" s="123">
        <f t="shared" si="58"/>
        <v>9.6259623869096931</v>
      </c>
      <c r="N164" s="123">
        <f t="shared" si="58"/>
        <v>11.170873785092684</v>
      </c>
      <c r="O164" s="123">
        <f t="shared" si="58"/>
        <v>8.8850170751016861</v>
      </c>
      <c r="P164" s="123">
        <f t="shared" si="58"/>
        <v>7.4720792462451859</v>
      </c>
      <c r="Q164" s="123">
        <f t="shared" si="58"/>
        <v>7.6137545963599367</v>
      </c>
      <c r="R164" s="123">
        <f t="shared" si="58"/>
        <v>8.3229722927579992</v>
      </c>
      <c r="S164" s="123">
        <f t="shared" si="58"/>
        <v>7.7329407216628123</v>
      </c>
      <c r="T164" s="123">
        <f t="shared" si="58"/>
        <v>7.8399811441341534</v>
      </c>
      <c r="U164" s="123">
        <f t="shared" si="58"/>
        <v>8.4212077285663174</v>
      </c>
      <c r="V164" s="123">
        <f t="shared" si="58"/>
        <v>7.9966592692971377</v>
      </c>
      <c r="W164" s="123">
        <f t="shared" si="58"/>
        <v>7.7095084985701332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12.217479741327978</v>
      </c>
      <c r="E165" s="99">
        <f>RES_hhdet_in_fech!E165/RES_summary!E$21</f>
        <v>13.259473778261421</v>
      </c>
      <c r="F165" s="99">
        <f>RES_hhdet_in_fech!F165/RES_summary!F$21</f>
        <v>11.124548534683299</v>
      </c>
      <c r="G165" s="99">
        <f>RES_hhdet_in_fech!G165/RES_summary!G$21</f>
        <v>10.388102993645941</v>
      </c>
      <c r="H165" s="99">
        <f>RES_hhdet_in_fech!H165/RES_summary!H$21</f>
        <v>11.652948443256758</v>
      </c>
      <c r="I165" s="99">
        <f>RES_hhdet_in_fech!I165/RES_summary!I$21</f>
        <v>12.575333106281894</v>
      </c>
      <c r="J165" s="99">
        <f>RES_hhdet_in_fech!J165/RES_summary!J$21</f>
        <v>12.467354833000455</v>
      </c>
      <c r="K165" s="99">
        <f>RES_hhdet_in_fech!K165/RES_summary!K$21</f>
        <v>11.428029859061619</v>
      </c>
      <c r="L165" s="99">
        <f>RES_hhdet_in_fech!L165/RES_summary!L$21</f>
        <v>0</v>
      </c>
      <c r="M165" s="99">
        <f>RES_hhdet_in_fech!M165/RES_summary!M$21</f>
        <v>9.6259623869096931</v>
      </c>
      <c r="N165" s="99">
        <f>RES_hhdet_in_fech!N165/RES_summary!N$21</f>
        <v>11.170873785092684</v>
      </c>
      <c r="O165" s="99">
        <f>RES_hhdet_in_fech!O165/RES_summary!O$21</f>
        <v>8.8850170751016861</v>
      </c>
      <c r="P165" s="99">
        <f>RES_hhdet_in_fech!P165/RES_summary!P$21</f>
        <v>7.4720792462451859</v>
      </c>
      <c r="Q165" s="99">
        <f>RES_hhdet_in_fech!Q165/RES_summary!Q$21</f>
        <v>7.6137545963599367</v>
      </c>
      <c r="R165" s="99">
        <f>RES_hhdet_in_fech!R165/RES_summary!R$21</f>
        <v>8.3229722927579992</v>
      </c>
      <c r="S165" s="99">
        <f>RES_hhdet_in_fech!S165/RES_summary!S$21</f>
        <v>7.7329407216628123</v>
      </c>
      <c r="T165" s="99">
        <f>RES_hhdet_in_fech!T165/RES_summary!T$21</f>
        <v>7.8399811441341534</v>
      </c>
      <c r="U165" s="99">
        <f>RES_hhdet_in_fech!U165/RES_summary!U$21</f>
        <v>8.4212077285663174</v>
      </c>
      <c r="V165" s="99">
        <f>RES_hhdet_in_fech!V165/RES_summary!V$21</f>
        <v>7.9966592692971377</v>
      </c>
      <c r="W165" s="99">
        <f>RES_hhdet_in_fech!W165/RES_summary!W$21</f>
        <v>7.7095084985701332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16.348749082324897</v>
      </c>
      <c r="D166" s="123">
        <v>17.761664425739301</v>
      </c>
      <c r="E166" s="123">
        <v>19.574129903656825</v>
      </c>
      <c r="F166" s="123">
        <v>20.056583963765831</v>
      </c>
      <c r="G166" s="123">
        <v>22.233021805070599</v>
      </c>
      <c r="H166" s="123">
        <v>22.019862092982457</v>
      </c>
      <c r="I166" s="123">
        <v>22.5451683528111</v>
      </c>
      <c r="J166" s="123">
        <v>21.517495944970598</v>
      </c>
      <c r="K166" s="123">
        <v>21.339467326683344</v>
      </c>
      <c r="L166" s="123">
        <v>0</v>
      </c>
      <c r="M166" s="123">
        <v>20.334067283782755</v>
      </c>
      <c r="N166" s="123">
        <v>18.176830089194123</v>
      </c>
      <c r="O166" s="123">
        <v>15.966845374524489</v>
      </c>
      <c r="P166" s="123">
        <v>15.106952716731961</v>
      </c>
      <c r="Q166" s="123">
        <v>15.903020062044201</v>
      </c>
      <c r="R166" s="123">
        <v>16.175532403611651</v>
      </c>
      <c r="S166" s="123">
        <v>17.212021995590217</v>
      </c>
      <c r="T166" s="123">
        <v>16.410977359811085</v>
      </c>
      <c r="U166" s="123">
        <v>16.135758083695666</v>
      </c>
      <c r="V166" s="123">
        <v>16.249811115011422</v>
      </c>
      <c r="W166" s="123">
        <v>16.348032252551196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32.114801033701916</v>
      </c>
      <c r="D167" s="99">
        <v>33.692496777886582</v>
      </c>
      <c r="E167" s="99">
        <v>35.190429637596303</v>
      </c>
      <c r="F167" s="99">
        <v>35.518560022756283</v>
      </c>
      <c r="G167" s="99">
        <v>38.045128502426941</v>
      </c>
      <c r="H167" s="99">
        <v>37.891074928689854</v>
      </c>
      <c r="I167" s="99">
        <v>38.108212081403764</v>
      </c>
      <c r="J167" s="99">
        <v>38.887776662785761</v>
      </c>
      <c r="K167" s="99">
        <v>38.300154416925444</v>
      </c>
      <c r="L167" s="99">
        <v>0</v>
      </c>
      <c r="M167" s="99">
        <v>34.090887611613574</v>
      </c>
      <c r="N167" s="99">
        <v>30.635158924660118</v>
      </c>
      <c r="O167" s="99">
        <v>30.304445574892622</v>
      </c>
      <c r="P167" s="99">
        <v>0</v>
      </c>
      <c r="Q167" s="99">
        <v>27.295494765970684</v>
      </c>
      <c r="R167" s="99">
        <v>26.408637578588667</v>
      </c>
      <c r="S167" s="99">
        <v>25.915910402915504</v>
      </c>
      <c r="T167" s="99">
        <v>24.841083739955948</v>
      </c>
      <c r="U167" s="99">
        <v>23.559554529432077</v>
      </c>
      <c r="V167" s="99">
        <v>21.845751257675413</v>
      </c>
      <c r="W167" s="99">
        <v>27.250366077036446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16.267258174816707</v>
      </c>
      <c r="D168" s="99">
        <v>0</v>
      </c>
      <c r="E168" s="99">
        <v>0</v>
      </c>
      <c r="F168" s="99">
        <v>0</v>
      </c>
      <c r="G168" s="99">
        <v>0</v>
      </c>
      <c r="H168" s="99">
        <v>22.106334053578639</v>
      </c>
      <c r="I168" s="99">
        <v>21.243639188284376</v>
      </c>
      <c r="J168" s="99">
        <v>21.847654525522767</v>
      </c>
      <c r="K168" s="99">
        <v>21.650054540492334</v>
      </c>
      <c r="L168" s="99">
        <v>0</v>
      </c>
      <c r="M168" s="99">
        <v>0</v>
      </c>
      <c r="N168" s="99">
        <v>16.853150958553925</v>
      </c>
      <c r="O168" s="99">
        <v>17.052263533509983</v>
      </c>
      <c r="P168" s="99">
        <v>20.052535727364138</v>
      </c>
      <c r="Q168" s="99">
        <v>0</v>
      </c>
      <c r="R168" s="99">
        <v>0</v>
      </c>
      <c r="S168" s="99">
        <v>0</v>
      </c>
      <c r="T168" s="99">
        <v>0</v>
      </c>
      <c r="U168" s="99">
        <v>15.757436557180903</v>
      </c>
      <c r="V168" s="99">
        <v>14.883396425698185</v>
      </c>
      <c r="W168" s="99">
        <v>20.067468397107476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4.3210349604059122</v>
      </c>
      <c r="D169" s="102">
        <v>0</v>
      </c>
      <c r="E169" s="102">
        <v>0</v>
      </c>
      <c r="F169" s="102">
        <v>0</v>
      </c>
      <c r="G169" s="102">
        <v>0</v>
      </c>
      <c r="H169" s="102">
        <v>9.6283448913560417</v>
      </c>
      <c r="I169" s="102">
        <v>7.7105627926505846</v>
      </c>
      <c r="J169" s="102">
        <v>7.9328622409269123</v>
      </c>
      <c r="K169" s="102">
        <v>7.7816482965982452</v>
      </c>
      <c r="L169" s="102">
        <v>0</v>
      </c>
      <c r="M169" s="102">
        <v>0</v>
      </c>
      <c r="N169" s="102">
        <v>3.5970039929207931</v>
      </c>
      <c r="O169" s="102">
        <v>2.3843252258893046</v>
      </c>
      <c r="P169" s="102">
        <v>3.2006151854275284</v>
      </c>
      <c r="Q169" s="102">
        <v>0</v>
      </c>
      <c r="R169" s="102">
        <v>0</v>
      </c>
      <c r="S169" s="102">
        <v>0</v>
      </c>
      <c r="T169" s="102">
        <v>0</v>
      </c>
      <c r="U169" s="102">
        <v>1.5542108123536968</v>
      </c>
      <c r="V169" s="102">
        <v>1.1843902862744204</v>
      </c>
      <c r="W169" s="102">
        <v>4.7201697778586293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11.946223214410793</v>
      </c>
      <c r="D170" s="105">
        <v>0</v>
      </c>
      <c r="E170" s="105">
        <v>0</v>
      </c>
      <c r="F170" s="105">
        <v>0</v>
      </c>
      <c r="G170" s="105">
        <v>0</v>
      </c>
      <c r="H170" s="105">
        <v>12.477989162222595</v>
      </c>
      <c r="I170" s="105">
        <v>13.533076395633795</v>
      </c>
      <c r="J170" s="105">
        <v>13.914792284595853</v>
      </c>
      <c r="K170" s="105">
        <v>13.868406243894086</v>
      </c>
      <c r="L170" s="105">
        <v>0</v>
      </c>
      <c r="M170" s="105">
        <v>0</v>
      </c>
      <c r="N170" s="105">
        <v>13.256146965633132</v>
      </c>
      <c r="O170" s="105">
        <v>14.66793830762068</v>
      </c>
      <c r="P170" s="105">
        <v>16.851920541936611</v>
      </c>
      <c r="Q170" s="105">
        <v>0</v>
      </c>
      <c r="R170" s="105">
        <v>0</v>
      </c>
      <c r="S170" s="105">
        <v>0</v>
      </c>
      <c r="T170" s="105">
        <v>0</v>
      </c>
      <c r="U170" s="105">
        <v>14.203225744827206</v>
      </c>
      <c r="V170" s="105">
        <v>13.699006139423766</v>
      </c>
      <c r="W170" s="105">
        <v>15.347298619248848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27.832259771241368</v>
      </c>
      <c r="D171" s="102">
        <v>0</v>
      </c>
      <c r="E171" s="102">
        <v>0</v>
      </c>
      <c r="F171" s="102">
        <v>0</v>
      </c>
      <c r="G171" s="102">
        <v>0</v>
      </c>
      <c r="H171" s="102">
        <v>33.392550888942139</v>
      </c>
      <c r="I171" s="102">
        <v>0</v>
      </c>
      <c r="J171" s="102">
        <v>0</v>
      </c>
      <c r="K171" s="102">
        <v>34.42822547357121</v>
      </c>
      <c r="L171" s="102">
        <v>0</v>
      </c>
      <c r="M171" s="102">
        <v>0</v>
      </c>
      <c r="N171" s="102">
        <v>0</v>
      </c>
      <c r="O171" s="102">
        <v>26.902282851123921</v>
      </c>
      <c r="P171" s="102">
        <v>26.061637705019994</v>
      </c>
      <c r="Q171" s="102">
        <v>0</v>
      </c>
      <c r="R171" s="102">
        <v>0</v>
      </c>
      <c r="S171" s="102">
        <v>0</v>
      </c>
      <c r="T171" s="102">
        <v>0</v>
      </c>
      <c r="U171" s="102">
        <v>23.831113074869045</v>
      </c>
      <c r="V171" s="102">
        <v>23.807134969525588</v>
      </c>
      <c r="W171" s="102">
        <v>23.476429809802418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15.270714244634616</v>
      </c>
      <c r="D172" s="105">
        <v>17.12741583092313</v>
      </c>
      <c r="E172" s="105">
        <v>18.920245432038669</v>
      </c>
      <c r="F172" s="105">
        <v>19.449791298660102</v>
      </c>
      <c r="G172" s="105">
        <v>21.521895313390552</v>
      </c>
      <c r="H172" s="105">
        <v>20.756123475311103</v>
      </c>
      <c r="I172" s="105">
        <v>22.088151167129968</v>
      </c>
      <c r="J172" s="105">
        <v>20.98823011712976</v>
      </c>
      <c r="K172" s="105">
        <v>20.726409108078787</v>
      </c>
      <c r="L172" s="105">
        <v>0</v>
      </c>
      <c r="M172" s="105">
        <v>19.811656385257532</v>
      </c>
      <c r="N172" s="105">
        <v>17.650275314348118</v>
      </c>
      <c r="O172" s="105">
        <v>14.620900086376018</v>
      </c>
      <c r="P172" s="105">
        <v>14.14119226398377</v>
      </c>
      <c r="Q172" s="105">
        <v>15.138731334773901</v>
      </c>
      <c r="R172" s="105">
        <v>15.831355893222035</v>
      </c>
      <c r="S172" s="105">
        <v>16.945832679036126</v>
      </c>
      <c r="T172" s="105">
        <v>16.178698894229896</v>
      </c>
      <c r="U172" s="105">
        <v>15.713091738972793</v>
      </c>
      <c r="V172" s="105">
        <v>16.053033523295742</v>
      </c>
      <c r="W172" s="105">
        <v>15.940082377562703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3.5757257373127</v>
      </c>
      <c r="D173" s="99">
        <v>5.6326205981997459</v>
      </c>
      <c r="E173" s="99">
        <v>7.5122965798383126</v>
      </c>
      <c r="F173" s="99">
        <v>7.4348685960411585</v>
      </c>
      <c r="G173" s="99">
        <v>9.5422505542356415</v>
      </c>
      <c r="H173" s="99">
        <v>8.5012677174550397</v>
      </c>
      <c r="I173" s="99">
        <v>7.7545968187621019</v>
      </c>
      <c r="J173" s="99">
        <v>7.1125693690086393</v>
      </c>
      <c r="K173" s="99">
        <v>7.0043627000046236</v>
      </c>
      <c r="L173" s="99">
        <v>0</v>
      </c>
      <c r="M173" s="99">
        <v>6.0778349129158444</v>
      </c>
      <c r="N173" s="99">
        <v>4.0371254470949847</v>
      </c>
      <c r="O173" s="99">
        <v>0.89019867525283891</v>
      </c>
      <c r="P173" s="99">
        <v>0.33046850153279989</v>
      </c>
      <c r="Q173" s="99">
        <v>1.0741328676256348</v>
      </c>
      <c r="R173" s="99">
        <v>1.6096399289205101</v>
      </c>
      <c r="S173" s="99">
        <v>2.7495169729961213</v>
      </c>
      <c r="T173" s="99">
        <v>2.0680354892838579</v>
      </c>
      <c r="U173" s="99">
        <v>1.6216557338719084</v>
      </c>
      <c r="V173" s="99">
        <v>2.0398916824123354</v>
      </c>
      <c r="W173" s="99">
        <v>2.1039740874936386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11.694988507321916</v>
      </c>
      <c r="D174" s="110">
        <v>11.494795232723385</v>
      </c>
      <c r="E174" s="110">
        <v>11.407948852200358</v>
      </c>
      <c r="F174" s="110">
        <v>12.014922702618941</v>
      </c>
      <c r="G174" s="110">
        <v>11.979644759154912</v>
      </c>
      <c r="H174" s="110">
        <v>12.254855757856067</v>
      </c>
      <c r="I174" s="110">
        <v>14.333554348367867</v>
      </c>
      <c r="J174" s="110">
        <v>13.875660748121115</v>
      </c>
      <c r="K174" s="110">
        <v>13.722046408074162</v>
      </c>
      <c r="L174" s="110">
        <v>0</v>
      </c>
      <c r="M174" s="110">
        <v>13.733821472341688</v>
      </c>
      <c r="N174" s="110">
        <v>13.613149867253135</v>
      </c>
      <c r="O174" s="110">
        <v>13.73070141112318</v>
      </c>
      <c r="P174" s="110">
        <v>13.810723762450975</v>
      </c>
      <c r="Q174" s="110">
        <v>14.064598467148267</v>
      </c>
      <c r="R174" s="110">
        <v>14.221715964301524</v>
      </c>
      <c r="S174" s="110">
        <v>14.196315706040004</v>
      </c>
      <c r="T174" s="110">
        <v>14.11066340494604</v>
      </c>
      <c r="U174" s="110">
        <v>14.091436005100885</v>
      </c>
      <c r="V174" s="110">
        <v>14.013141840883405</v>
      </c>
      <c r="W174" s="110">
        <v>13.836108290069067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8.2606221016260939</v>
      </c>
      <c r="D175" s="123">
        <v>8.3212530568516652</v>
      </c>
      <c r="E175" s="123">
        <v>8.4358637422140426</v>
      </c>
      <c r="F175" s="123">
        <v>8.5325334153526828</v>
      </c>
      <c r="G175" s="123">
        <v>8.1597770784210368</v>
      </c>
      <c r="H175" s="123">
        <v>7.457009750510359</v>
      </c>
      <c r="I175" s="123">
        <v>7.1717539887236326</v>
      </c>
      <c r="J175" s="123">
        <v>6.4935918001896971</v>
      </c>
      <c r="K175" s="123">
        <v>6.2683783588516491</v>
      </c>
      <c r="L175" s="123">
        <v>0</v>
      </c>
      <c r="M175" s="123">
        <v>6.3967155543613989</v>
      </c>
      <c r="N175" s="123">
        <v>5.7187301438134917</v>
      </c>
      <c r="O175" s="123">
        <v>5.5351240345907522</v>
      </c>
      <c r="P175" s="123">
        <v>5.9372457004094317</v>
      </c>
      <c r="Q175" s="123">
        <v>5.8565224692438695</v>
      </c>
      <c r="R175" s="123">
        <v>5.8041048253250009</v>
      </c>
      <c r="S175" s="123">
        <v>5.9934060854478677</v>
      </c>
      <c r="T175" s="123">
        <v>5.5037044656328922</v>
      </c>
      <c r="U175" s="123">
        <v>6.4195393827651124</v>
      </c>
      <c r="V175" s="123">
        <v>6.2726963015364996</v>
      </c>
      <c r="W175" s="123">
        <v>5.9234305231684221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9.1250499460452517</v>
      </c>
      <c r="D176" s="99">
        <v>9.0484441826348458</v>
      </c>
      <c r="E176" s="99">
        <v>9.3719018877067093</v>
      </c>
      <c r="F176" s="99">
        <v>9.4848688298554222</v>
      </c>
      <c r="G176" s="99">
        <v>8.9846833547605094</v>
      </c>
      <c r="H176" s="99">
        <v>7.9793102929694761</v>
      </c>
      <c r="I176" s="99">
        <v>7.8899507734718739</v>
      </c>
      <c r="J176" s="99">
        <v>7.1051972831823464</v>
      </c>
      <c r="K176" s="99">
        <v>6.9456469936017564</v>
      </c>
      <c r="L176" s="99">
        <v>0</v>
      </c>
      <c r="M176" s="99">
        <v>6.8355974680905112</v>
      </c>
      <c r="N176" s="99">
        <v>6.4422896431398344</v>
      </c>
      <c r="O176" s="99">
        <v>6.4278085247864478</v>
      </c>
      <c r="P176" s="99">
        <v>6.4995026769199411</v>
      </c>
      <c r="Q176" s="99">
        <v>6.7599920777088087</v>
      </c>
      <c r="R176" s="99">
        <v>6.7506360793293165</v>
      </c>
      <c r="S176" s="99">
        <v>6.7862738511131733</v>
      </c>
      <c r="T176" s="99">
        <v>6.8440648434160254</v>
      </c>
      <c r="U176" s="99">
        <v>7.3909904922737129</v>
      </c>
      <c r="V176" s="99">
        <v>6.9811415632409481</v>
      </c>
      <c r="W176" s="99">
        <v>7.4291638180597426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7.1684686422793078</v>
      </c>
      <c r="D177" s="110">
        <v>7.2547060723696655</v>
      </c>
      <c r="E177" s="110">
        <v>6.8659263462928015</v>
      </c>
      <c r="F177" s="110">
        <v>7.108185334674066</v>
      </c>
      <c r="G177" s="110">
        <v>6.7529163742530312</v>
      </c>
      <c r="H177" s="110">
        <v>6.3406099387311663</v>
      </c>
      <c r="I177" s="110">
        <v>5.6511580375670087</v>
      </c>
      <c r="J177" s="110">
        <v>5.2336845052248426</v>
      </c>
      <c r="K177" s="110">
        <v>5.3745212774555684</v>
      </c>
      <c r="L177" s="110">
        <v>0</v>
      </c>
      <c r="M177" s="110">
        <v>5.6126934948841507</v>
      </c>
      <c r="N177" s="110">
        <v>4.17383283444103</v>
      </c>
      <c r="O177" s="110">
        <v>4.5003733666204413</v>
      </c>
      <c r="P177" s="110">
        <v>5.4692337028187774</v>
      </c>
      <c r="Q177" s="110">
        <v>4.7888819471657227</v>
      </c>
      <c r="R177" s="110">
        <v>4.6268025876195011</v>
      </c>
      <c r="S177" s="110">
        <v>5.0487746738392634</v>
      </c>
      <c r="T177" s="110">
        <v>4.1645828682358781</v>
      </c>
      <c r="U177" s="110">
        <v>5.0949612225879273</v>
      </c>
      <c r="V177" s="110">
        <v>5.6066625460306074</v>
      </c>
      <c r="W177" s="110">
        <v>4.9657502474307913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42.19891640659084</v>
      </c>
      <c r="D24" s="118">
        <f t="shared" si="7"/>
        <v>49.119407633733111</v>
      </c>
      <c r="E24" s="118">
        <f t="shared" si="7"/>
        <v>69.222060387080987</v>
      </c>
      <c r="F24" s="118">
        <f t="shared" si="7"/>
        <v>68.359759909720168</v>
      </c>
      <c r="G24" s="118">
        <f t="shared" si="7"/>
        <v>71.516885934987585</v>
      </c>
      <c r="H24" s="118">
        <f t="shared" si="7"/>
        <v>0</v>
      </c>
      <c r="I24" s="118">
        <f t="shared" si="7"/>
        <v>0</v>
      </c>
      <c r="J24" s="118">
        <f t="shared" si="7"/>
        <v>56.907569739103103</v>
      </c>
      <c r="K24" s="118">
        <f t="shared" si="7"/>
        <v>53.071231320575201</v>
      </c>
      <c r="L24" s="118">
        <f t="shared" si="7"/>
        <v>55.800965359884863</v>
      </c>
      <c r="M24" s="118">
        <f t="shared" si="7"/>
        <v>51.751838342446106</v>
      </c>
      <c r="N24" s="118">
        <f t="shared" si="7"/>
        <v>51.524514004401567</v>
      </c>
      <c r="O24" s="118">
        <f t="shared" si="7"/>
        <v>40.837962482045889</v>
      </c>
      <c r="P24" s="118">
        <f t="shared" si="7"/>
        <v>35.628776726922851</v>
      </c>
      <c r="Q24" s="118">
        <f t="shared" si="7"/>
        <v>39.174735633385822</v>
      </c>
      <c r="R24" s="118">
        <f t="shared" ref="R24:V24" si="8">R25+R28+R30+R39</f>
        <v>44.050539481235496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45.96012693034308</v>
      </c>
      <c r="W24" s="118">
        <f t="shared" ref="W24" si="9">W25+W28+W30+W39</f>
        <v>45.433381794322514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23.626156697958912</v>
      </c>
      <c r="D25" s="123">
        <f t="shared" si="10"/>
        <v>23.463408838247272</v>
      </c>
      <c r="E25" s="123">
        <f t="shared" si="10"/>
        <v>25.052625409143115</v>
      </c>
      <c r="F25" s="123">
        <f t="shared" si="10"/>
        <v>23.474004409217606</v>
      </c>
      <c r="G25" s="123">
        <f t="shared" si="10"/>
        <v>22.409675362635625</v>
      </c>
      <c r="H25" s="123">
        <f t="shared" si="10"/>
        <v>0</v>
      </c>
      <c r="I25" s="123">
        <f t="shared" si="10"/>
        <v>0</v>
      </c>
      <c r="J25" s="123">
        <f t="shared" si="10"/>
        <v>13.989308215755607</v>
      </c>
      <c r="K25" s="123">
        <f t="shared" si="10"/>
        <v>15.39789106882573</v>
      </c>
      <c r="L25" s="123">
        <f t="shared" si="10"/>
        <v>13.07236065844824</v>
      </c>
      <c r="M25" s="123">
        <f t="shared" si="10"/>
        <v>14.744925591656511</v>
      </c>
      <c r="N25" s="123">
        <f t="shared" si="10"/>
        <v>13.79967731385822</v>
      </c>
      <c r="O25" s="123">
        <f t="shared" si="10"/>
        <v>11.233922150948203</v>
      </c>
      <c r="P25" s="123">
        <f t="shared" si="10"/>
        <v>10.012568515993564</v>
      </c>
      <c r="Q25" s="123">
        <f t="shared" si="10"/>
        <v>12.117974931769339</v>
      </c>
      <c r="R25" s="123">
        <f t="shared" ref="R25:V25" si="11">SUM(R26:R27)</f>
        <v>13.563004382141459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13.640960260500293</v>
      </c>
      <c r="W25" s="123">
        <f t="shared" ref="W25" si="12">SUM(W26:W27)</f>
        <v>13.616516927459401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23.383235237132528</v>
      </c>
      <c r="D26" s="99">
        <v>23.203563097837065</v>
      </c>
      <c r="E26" s="99">
        <v>24.790672250346155</v>
      </c>
      <c r="F26" s="99">
        <v>23.20753540318395</v>
      </c>
      <c r="G26" s="99">
        <v>22.15975944804423</v>
      </c>
      <c r="H26" s="99">
        <v>0</v>
      </c>
      <c r="I26" s="99">
        <v>0</v>
      </c>
      <c r="J26" s="99">
        <v>13.87233968386685</v>
      </c>
      <c r="K26" s="99">
        <v>15.262359286060885</v>
      </c>
      <c r="L26" s="99">
        <v>12.962091942140562</v>
      </c>
      <c r="M26" s="99">
        <v>14.603151020437075</v>
      </c>
      <c r="N26" s="99">
        <v>13.696701101907697</v>
      </c>
      <c r="O26" s="99">
        <v>11.136306288018694</v>
      </c>
      <c r="P26" s="99">
        <v>9.9015176317087139</v>
      </c>
      <c r="Q26" s="99">
        <v>11.996431901772713</v>
      </c>
      <c r="R26" s="99">
        <v>13.427772939487722</v>
      </c>
      <c r="S26" s="99">
        <v>0</v>
      </c>
      <c r="T26" s="99">
        <v>0</v>
      </c>
      <c r="U26" s="99">
        <v>0</v>
      </c>
      <c r="V26" s="99">
        <v>13.506826331975985</v>
      </c>
      <c r="W26" s="99">
        <v>13.482743807530362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0.2429214608263853</v>
      </c>
      <c r="D27" s="99">
        <v>0.25984574041020753</v>
      </c>
      <c r="E27" s="99">
        <v>0.26195315879695857</v>
      </c>
      <c r="F27" s="99">
        <v>0.26646900603365498</v>
      </c>
      <c r="G27" s="99">
        <v>0.24991591459139492</v>
      </c>
      <c r="H27" s="99">
        <v>0</v>
      </c>
      <c r="I27" s="99">
        <v>0</v>
      </c>
      <c r="J27" s="99">
        <v>0.11696853188875725</v>
      </c>
      <c r="K27" s="99">
        <v>0.13553178276484548</v>
      </c>
      <c r="L27" s="99">
        <v>0.11026871630767773</v>
      </c>
      <c r="M27" s="99">
        <v>0.14177457121943562</v>
      </c>
      <c r="N27" s="99">
        <v>0.10297621195052234</v>
      </c>
      <c r="O27" s="99">
        <v>9.7615862929508912E-2</v>
      </c>
      <c r="P27" s="99">
        <v>0.11105088428484965</v>
      </c>
      <c r="Q27" s="99">
        <v>0.1215430299966264</v>
      </c>
      <c r="R27" s="99">
        <v>0.13523144265373768</v>
      </c>
      <c r="S27" s="99">
        <v>0</v>
      </c>
      <c r="T27" s="99">
        <v>0</v>
      </c>
      <c r="U27" s="99">
        <v>0</v>
      </c>
      <c r="V27" s="99">
        <v>0.13413392852430822</v>
      </c>
      <c r="W27" s="99">
        <v>0.13377311992903934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6.2894647827249619</v>
      </c>
      <c r="E28" s="123">
        <f t="shared" si="13"/>
        <v>23.961212440734794</v>
      </c>
      <c r="F28" s="123">
        <f t="shared" si="13"/>
        <v>23.993381259513797</v>
      </c>
      <c r="G28" s="123">
        <f t="shared" si="13"/>
        <v>27.454013650903065</v>
      </c>
      <c r="H28" s="123">
        <f t="shared" si="13"/>
        <v>0</v>
      </c>
      <c r="I28" s="123">
        <f t="shared" si="13"/>
        <v>0</v>
      </c>
      <c r="J28" s="123">
        <f t="shared" si="13"/>
        <v>21.554314849800544</v>
      </c>
      <c r="K28" s="123">
        <f t="shared" si="13"/>
        <v>16.500119035412929</v>
      </c>
      <c r="L28" s="123">
        <f t="shared" si="13"/>
        <v>22.00968487800554</v>
      </c>
      <c r="M28" s="123">
        <f t="shared" si="13"/>
        <v>16.228004208558268</v>
      </c>
      <c r="N28" s="123">
        <f t="shared" si="13"/>
        <v>18.573844231456764</v>
      </c>
      <c r="O28" s="123">
        <f t="shared" si="13"/>
        <v>11.779751391079623</v>
      </c>
      <c r="P28" s="123">
        <f t="shared" si="13"/>
        <v>7.565469663525894</v>
      </c>
      <c r="Q28" s="123">
        <f t="shared" si="13"/>
        <v>8.5272756557186256</v>
      </c>
      <c r="R28" s="123">
        <f t="shared" si="13"/>
        <v>11.555805018352585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12.57157103448397</v>
      </c>
      <c r="W28" s="123">
        <f t="shared" si="13"/>
        <v>12.171831040617699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6.2894647827249619</v>
      </c>
      <c r="E29" s="99">
        <f>RES_hhdet_in_tesh!E29/RES_summary!E$21</f>
        <v>23.961212440734794</v>
      </c>
      <c r="F29" s="99">
        <f>RES_hhdet_in_tesh!F29/RES_summary!F$21</f>
        <v>23.993381259513797</v>
      </c>
      <c r="G29" s="99">
        <f>RES_hhdet_in_tesh!G29/RES_summary!G$21</f>
        <v>27.454013650903065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21.554314849800544</v>
      </c>
      <c r="K29" s="99">
        <f>RES_hhdet_in_tesh!K29/RES_summary!K$21</f>
        <v>16.500119035412929</v>
      </c>
      <c r="L29" s="99">
        <f>RES_hhdet_in_tesh!L29/RES_summary!L$21</f>
        <v>22.00968487800554</v>
      </c>
      <c r="M29" s="99">
        <f>RES_hhdet_in_tesh!M29/RES_summary!M$21</f>
        <v>16.228004208558268</v>
      </c>
      <c r="N29" s="99">
        <f>RES_hhdet_in_tesh!N29/RES_summary!N$21</f>
        <v>18.573844231456764</v>
      </c>
      <c r="O29" s="99">
        <f>RES_hhdet_in_tesh!O29/RES_summary!O$21</f>
        <v>11.779751391079623</v>
      </c>
      <c r="P29" s="99">
        <f>RES_hhdet_in_tesh!P29/RES_summary!P$21</f>
        <v>7.565469663525894</v>
      </c>
      <c r="Q29" s="99">
        <f>RES_hhdet_in_tesh!Q29/RES_summary!Q$21</f>
        <v>8.5272756557186256</v>
      </c>
      <c r="R29" s="99">
        <f>RES_hhdet_in_tesh!R29/RES_summary!R$21</f>
        <v>11.555805018352585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12.57157103448397</v>
      </c>
      <c r="W29" s="99">
        <f>RES_hhdet_in_tesh!W29/RES_summary!W$21</f>
        <v>12.171831040617699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13.444402380545782</v>
      </c>
      <c r="D30" s="123">
        <v>14.233764876749673</v>
      </c>
      <c r="E30" s="123">
        <v>15.067568894697567</v>
      </c>
      <c r="F30" s="123">
        <v>15.637592063652516</v>
      </c>
      <c r="G30" s="123">
        <v>16.658261746577121</v>
      </c>
      <c r="H30" s="123">
        <v>0</v>
      </c>
      <c r="I30" s="123">
        <v>0</v>
      </c>
      <c r="J30" s="123">
        <v>17.41462663834535</v>
      </c>
      <c r="K30" s="123">
        <v>17.231953662125626</v>
      </c>
      <c r="L30" s="123">
        <v>16.93514515803972</v>
      </c>
      <c r="M30" s="123">
        <v>16.803621652969309</v>
      </c>
      <c r="N30" s="123">
        <v>15.678720560870726</v>
      </c>
      <c r="O30" s="123">
        <v>14.299551322837345</v>
      </c>
      <c r="P30" s="123">
        <v>14.10004825682322</v>
      </c>
      <c r="Q30" s="123">
        <v>14.763644281477804</v>
      </c>
      <c r="R30" s="123">
        <v>15.167746140952694</v>
      </c>
      <c r="S30" s="123">
        <v>0</v>
      </c>
      <c r="T30" s="123">
        <v>0</v>
      </c>
      <c r="U30" s="123">
        <v>0</v>
      </c>
      <c r="V30" s="123">
        <v>15.289579699440045</v>
      </c>
      <c r="W30" s="123">
        <v>15.305699217213016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13.799395947419288</v>
      </c>
      <c r="D31" s="99">
        <v>14.543562647151873</v>
      </c>
      <c r="E31" s="99">
        <v>15.270801034481696</v>
      </c>
      <c r="F31" s="99">
        <v>15.496167864762748</v>
      </c>
      <c r="G31" s="99">
        <v>16.698750818483493</v>
      </c>
      <c r="H31" s="99">
        <v>0</v>
      </c>
      <c r="I31" s="99">
        <v>0</v>
      </c>
      <c r="J31" s="99">
        <v>17.456132049725987</v>
      </c>
      <c r="K31" s="99">
        <v>17.369818789675922</v>
      </c>
      <c r="L31" s="99">
        <v>16.801984603971121</v>
      </c>
      <c r="M31" s="99">
        <v>16.042746240213926</v>
      </c>
      <c r="N31" s="99">
        <v>15.007414245662574</v>
      </c>
      <c r="O31" s="99">
        <v>15.705606842650509</v>
      </c>
      <c r="P31" s="99">
        <v>0</v>
      </c>
      <c r="Q31" s="99">
        <v>15.947383350249709</v>
      </c>
      <c r="R31" s="99">
        <v>0</v>
      </c>
      <c r="S31" s="99">
        <v>0</v>
      </c>
      <c r="T31" s="99">
        <v>0</v>
      </c>
      <c r="U31" s="99">
        <v>0</v>
      </c>
      <c r="V31" s="99">
        <v>14.657362878561836</v>
      </c>
      <c r="W31" s="99">
        <v>18.426815230001139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13.80292698967965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17.475733605841999</v>
      </c>
      <c r="K32" s="99">
        <v>17.397525717552654</v>
      </c>
      <c r="L32" s="99">
        <v>16.815331663994698</v>
      </c>
      <c r="M32" s="99">
        <v>16.034885976022583</v>
      </c>
      <c r="N32" s="99">
        <v>15.018231147987787</v>
      </c>
      <c r="O32" s="99">
        <v>15.903640656646875</v>
      </c>
      <c r="P32" s="99">
        <v>18.621371153026946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14.493670420409222</v>
      </c>
      <c r="W32" s="99">
        <v>18.539097808476317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1.8567037752688531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3.5609413212461472</v>
      </c>
      <c r="K33" s="102">
        <v>3.5291194736585685</v>
      </c>
      <c r="L33" s="102">
        <v>2.9665707247683</v>
      </c>
      <c r="M33" s="102">
        <v>2.7992272406952154</v>
      </c>
      <c r="N33" s="102">
        <v>1.7620841823546556</v>
      </c>
      <c r="O33" s="102">
        <v>1.2357023490261947</v>
      </c>
      <c r="P33" s="102">
        <v>1.7694506110903325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0.79466428098546327</v>
      </c>
      <c r="W33" s="102">
        <v>3.1917991892274635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11.946223214410796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13.914792284595853</v>
      </c>
      <c r="K34" s="105">
        <v>13.868406243894086</v>
      </c>
      <c r="L34" s="105">
        <v>13.848760939226397</v>
      </c>
      <c r="M34" s="105">
        <v>13.235658735327364</v>
      </c>
      <c r="N34" s="105">
        <v>13.25614696563313</v>
      </c>
      <c r="O34" s="105">
        <v>14.667938307620679</v>
      </c>
      <c r="P34" s="105">
        <v>16.851920541936614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13.699006139423759</v>
      </c>
      <c r="W34" s="105">
        <v>15.347298619248853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13.421731442212781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17.226647683056854</v>
      </c>
      <c r="L35" s="102">
        <v>0</v>
      </c>
      <c r="M35" s="102">
        <v>0</v>
      </c>
      <c r="N35" s="102">
        <v>0</v>
      </c>
      <c r="O35" s="102">
        <v>14.392820488931314</v>
      </c>
      <c r="P35" s="102">
        <v>14.454899961337931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15.193153014463324</v>
      </c>
      <c r="W35" s="102">
        <v>15.186570613543909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13.419333959386471</v>
      </c>
      <c r="D36" s="105">
        <v>14.221315677583441</v>
      </c>
      <c r="E36" s="105">
        <v>15.059087164390533</v>
      </c>
      <c r="F36" s="105">
        <v>15.643161423697288</v>
      </c>
      <c r="G36" s="105">
        <v>16.656442717785048</v>
      </c>
      <c r="H36" s="105">
        <v>0</v>
      </c>
      <c r="I36" s="105">
        <v>0</v>
      </c>
      <c r="J36" s="105">
        <v>17.413163785357391</v>
      </c>
      <c r="K36" s="105">
        <v>17.226777971132801</v>
      </c>
      <c r="L36" s="105">
        <v>16.940220683970701</v>
      </c>
      <c r="M36" s="105">
        <v>16.833146906966299</v>
      </c>
      <c r="N36" s="105">
        <v>15.71207879984563</v>
      </c>
      <c r="O36" s="105">
        <v>14.206960983714184</v>
      </c>
      <c r="P36" s="105">
        <v>13.994015740648866</v>
      </c>
      <c r="Q36" s="105">
        <v>14.681057834819303</v>
      </c>
      <c r="R36" s="105">
        <v>15.167746140952694</v>
      </c>
      <c r="S36" s="105">
        <v>0</v>
      </c>
      <c r="T36" s="105">
        <v>0</v>
      </c>
      <c r="U36" s="105">
        <v>0</v>
      </c>
      <c r="V36" s="105">
        <v>15.314952684712098</v>
      </c>
      <c r="W36" s="105">
        <v>15.197139388394218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1.7243454520645551</v>
      </c>
      <c r="D37" s="99">
        <v>2.7265204448600548</v>
      </c>
      <c r="E37" s="99">
        <v>3.6511383121901746</v>
      </c>
      <c r="F37" s="99">
        <v>3.6282387210783442</v>
      </c>
      <c r="G37" s="99">
        <v>4.6767979586301376</v>
      </c>
      <c r="H37" s="99">
        <v>0</v>
      </c>
      <c r="I37" s="99">
        <v>0</v>
      </c>
      <c r="J37" s="99">
        <v>3.5375030372362679</v>
      </c>
      <c r="K37" s="99">
        <v>3.5047315630586393</v>
      </c>
      <c r="L37" s="99">
        <v>3.0686329787641999</v>
      </c>
      <c r="M37" s="99">
        <v>3.0993254346246086</v>
      </c>
      <c r="N37" s="99">
        <v>2.0989289325924969</v>
      </c>
      <c r="O37" s="99">
        <v>0.4762595725910041</v>
      </c>
      <c r="P37" s="99">
        <v>0.18329197819789159</v>
      </c>
      <c r="Q37" s="99">
        <v>0.6164593676710346</v>
      </c>
      <c r="R37" s="99">
        <v>0.94603017665117373</v>
      </c>
      <c r="S37" s="99">
        <v>0</v>
      </c>
      <c r="T37" s="99">
        <v>0</v>
      </c>
      <c r="U37" s="99">
        <v>0</v>
      </c>
      <c r="V37" s="99">
        <v>1.3018108438286908</v>
      </c>
      <c r="W37" s="99">
        <v>1.3610310983251535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11.694988507321916</v>
      </c>
      <c r="D38" s="99">
        <v>11.494795232723387</v>
      </c>
      <c r="E38" s="99">
        <v>11.407948852200354</v>
      </c>
      <c r="F38" s="99">
        <v>12.014922702618941</v>
      </c>
      <c r="G38" s="99">
        <v>11.979644759154912</v>
      </c>
      <c r="H38" s="99">
        <v>0</v>
      </c>
      <c r="I38" s="99">
        <v>0</v>
      </c>
      <c r="J38" s="99">
        <v>13.875660748121122</v>
      </c>
      <c r="K38" s="99">
        <v>13.722046408074156</v>
      </c>
      <c r="L38" s="99">
        <v>13.871587705206501</v>
      </c>
      <c r="M38" s="99">
        <v>13.733821472341692</v>
      </c>
      <c r="N38" s="99">
        <v>13.613149867253135</v>
      </c>
      <c r="O38" s="99">
        <v>13.73070141112318</v>
      </c>
      <c r="P38" s="99">
        <v>13.810723762450975</v>
      </c>
      <c r="Q38" s="99">
        <v>14.064598467148267</v>
      </c>
      <c r="R38" s="99">
        <v>14.221715964301524</v>
      </c>
      <c r="S38" s="99">
        <v>0</v>
      </c>
      <c r="T38" s="99">
        <v>0</v>
      </c>
      <c r="U38" s="99">
        <v>0</v>
      </c>
      <c r="V38" s="99">
        <v>14.013141840883408</v>
      </c>
      <c r="W38" s="99">
        <v>13.836108290069067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5.1283573280861425</v>
      </c>
      <c r="D39" s="123">
        <v>5.1327691360112038</v>
      </c>
      <c r="E39" s="123">
        <v>5.1406536425055069</v>
      </c>
      <c r="F39" s="123">
        <v>5.2547821773362493</v>
      </c>
      <c r="G39" s="123">
        <v>4.9949351748717756</v>
      </c>
      <c r="H39" s="123">
        <v>0</v>
      </c>
      <c r="I39" s="123">
        <v>0</v>
      </c>
      <c r="J39" s="123">
        <v>3.9493200352016009</v>
      </c>
      <c r="K39" s="123">
        <v>3.9412675542109179</v>
      </c>
      <c r="L39" s="123">
        <v>3.783774665391372</v>
      </c>
      <c r="M39" s="123">
        <v>3.9752868892620223</v>
      </c>
      <c r="N39" s="123">
        <v>3.4722718982158547</v>
      </c>
      <c r="O39" s="123">
        <v>3.5247376171807203</v>
      </c>
      <c r="P39" s="123">
        <v>3.9506902905801695</v>
      </c>
      <c r="Q39" s="123">
        <v>3.7658407644200556</v>
      </c>
      <c r="R39" s="123">
        <v>3.7639839397887616</v>
      </c>
      <c r="S39" s="123">
        <v>0</v>
      </c>
      <c r="T39" s="123">
        <v>0</v>
      </c>
      <c r="U39" s="123">
        <v>0</v>
      </c>
      <c r="V39" s="123">
        <v>4.4580159359187705</v>
      </c>
      <c r="W39" s="123">
        <v>4.3393346090324014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5.0549337048154364</v>
      </c>
      <c r="D40" s="99">
        <v>5.0213404136339435</v>
      </c>
      <c r="E40" s="99">
        <v>5.2098702831433528</v>
      </c>
      <c r="F40" s="99">
        <v>5.2817903559623396</v>
      </c>
      <c r="G40" s="99">
        <v>5.0117809516308363</v>
      </c>
      <c r="H40" s="99">
        <v>0</v>
      </c>
      <c r="I40" s="99">
        <v>0</v>
      </c>
      <c r="J40" s="99">
        <v>3.9829866311546946</v>
      </c>
      <c r="K40" s="99">
        <v>3.8995507239713509</v>
      </c>
      <c r="L40" s="99">
        <v>3.7794307563572143</v>
      </c>
      <c r="M40" s="99">
        <v>3.8464670021462539</v>
      </c>
      <c r="N40" s="99">
        <v>3.6251482984892802</v>
      </c>
      <c r="O40" s="99">
        <v>3.6169996115368228</v>
      </c>
      <c r="P40" s="99">
        <v>3.6573427112754571</v>
      </c>
      <c r="Q40" s="99">
        <v>3.8039230049835844</v>
      </c>
      <c r="R40" s="99">
        <v>3.817653976507577</v>
      </c>
      <c r="S40" s="99">
        <v>0</v>
      </c>
      <c r="T40" s="99">
        <v>0</v>
      </c>
      <c r="U40" s="99">
        <v>0</v>
      </c>
      <c r="V40" s="99">
        <v>4.0925637094103129</v>
      </c>
      <c r="W40" s="99">
        <v>4.3908171645130754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5.220948714929138</v>
      </c>
      <c r="D41" s="110">
        <v>5.2961540839151304</v>
      </c>
      <c r="E41" s="110">
        <v>5.024499467435124</v>
      </c>
      <c r="F41" s="110">
        <v>5.2144419360125669</v>
      </c>
      <c r="G41" s="110">
        <v>4.9662399639595476</v>
      </c>
      <c r="H41" s="110">
        <v>0</v>
      </c>
      <c r="I41" s="110">
        <v>0</v>
      </c>
      <c r="J41" s="110">
        <v>3.879925623135021</v>
      </c>
      <c r="K41" s="110">
        <v>3.9962999040656988</v>
      </c>
      <c r="L41" s="110">
        <v>3.7907797078878969</v>
      </c>
      <c r="M41" s="110">
        <v>4.2051257904194301</v>
      </c>
      <c r="N41" s="110">
        <v>3.145132958641585</v>
      </c>
      <c r="O41" s="110">
        <v>3.417559012958661</v>
      </c>
      <c r="P41" s="110">
        <v>4.1951466066674312</v>
      </c>
      <c r="Q41" s="110">
        <v>3.7205047637491875</v>
      </c>
      <c r="R41" s="110">
        <v>3.6566438663511338</v>
      </c>
      <c r="S41" s="110">
        <v>0</v>
      </c>
      <c r="T41" s="110">
        <v>0</v>
      </c>
      <c r="U41" s="110">
        <v>0</v>
      </c>
      <c r="V41" s="110">
        <v>4.8023999631163203</v>
      </c>
      <c r="W41" s="110">
        <v>4.3065573820430405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42.302790605593685</v>
      </c>
      <c r="D43" s="118">
        <f t="shared" si="14"/>
        <v>49.806304888688786</v>
      </c>
      <c r="E43" s="118">
        <f t="shared" si="14"/>
        <v>68.522300818222078</v>
      </c>
      <c r="F43" s="118">
        <f t="shared" si="14"/>
        <v>65.802186103732296</v>
      </c>
      <c r="G43" s="118">
        <f t="shared" si="14"/>
        <v>66.161392829455792</v>
      </c>
      <c r="H43" s="118">
        <f t="shared" si="14"/>
        <v>72.47467387313479</v>
      </c>
      <c r="I43" s="118">
        <f t="shared" si="14"/>
        <v>76.264501157602183</v>
      </c>
      <c r="J43" s="118">
        <f t="shared" si="14"/>
        <v>57.318158977864407</v>
      </c>
      <c r="K43" s="118">
        <f t="shared" si="14"/>
        <v>53.550345036520781</v>
      </c>
      <c r="L43" s="118">
        <f t="shared" si="14"/>
        <v>55.576903234343916</v>
      </c>
      <c r="M43" s="118">
        <f t="shared" si="14"/>
        <v>51.793247116081936</v>
      </c>
      <c r="N43" s="118">
        <f t="shared" si="14"/>
        <v>52.059537447720821</v>
      </c>
      <c r="O43" s="118">
        <f t="shared" si="14"/>
        <v>41.158058894501835</v>
      </c>
      <c r="P43" s="118">
        <f t="shared" si="14"/>
        <v>35.791549568590071</v>
      </c>
      <c r="Q43" s="118">
        <f t="shared" si="14"/>
        <v>39.537583189237118</v>
      </c>
      <c r="R43" s="118">
        <f t="shared" ref="R43:V43" si="15">R44+R47+R49+R58</f>
        <v>44.499730512208238</v>
      </c>
      <c r="S43" s="118">
        <f t="shared" si="15"/>
        <v>45.958090635654109</v>
      </c>
      <c r="T43" s="118">
        <f t="shared" si="15"/>
        <v>0</v>
      </c>
      <c r="U43" s="118">
        <f t="shared" si="15"/>
        <v>41.776349413686965</v>
      </c>
      <c r="V43" s="118">
        <f t="shared" si="15"/>
        <v>46.94758351923052</v>
      </c>
      <c r="W43" s="118">
        <f t="shared" ref="W43" si="16">W44+W47+W49+W58</f>
        <v>44.214465569393369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23.755202811703349</v>
      </c>
      <c r="D44" s="123">
        <f t="shared" si="17"/>
        <v>24.154401779896141</v>
      </c>
      <c r="E44" s="123">
        <f t="shared" si="17"/>
        <v>24.364680953134489</v>
      </c>
      <c r="F44" s="123">
        <f t="shared" si="17"/>
        <v>20.908452317999288</v>
      </c>
      <c r="G44" s="123">
        <f t="shared" si="17"/>
        <v>17.055246021513469</v>
      </c>
      <c r="H44" s="123">
        <f t="shared" si="17"/>
        <v>19.540818196245706</v>
      </c>
      <c r="I44" s="123">
        <f t="shared" si="17"/>
        <v>17.459911108097891</v>
      </c>
      <c r="J44" s="123">
        <f t="shared" si="17"/>
        <v>14.408066916771954</v>
      </c>
      <c r="K44" s="123">
        <f t="shared" si="17"/>
        <v>15.887919242080613</v>
      </c>
      <c r="L44" s="123">
        <f t="shared" si="17"/>
        <v>12.841501255447286</v>
      </c>
      <c r="M44" s="123">
        <f t="shared" si="17"/>
        <v>14.773883933501212</v>
      </c>
      <c r="N44" s="123">
        <f t="shared" si="17"/>
        <v>14.321128647538201</v>
      </c>
      <c r="O44" s="123">
        <f t="shared" si="17"/>
        <v>11.562607015243728</v>
      </c>
      <c r="P44" s="123">
        <f t="shared" si="17"/>
        <v>10.242442077786325</v>
      </c>
      <c r="Q44" s="123">
        <f t="shared" si="17"/>
        <v>12.605340353642802</v>
      </c>
      <c r="R44" s="123">
        <f t="shared" ref="R44:V44" si="18">SUM(R45:R46)</f>
        <v>12.981975994212144</v>
      </c>
      <c r="S44" s="123">
        <f t="shared" si="18"/>
        <v>13.632359274333172</v>
      </c>
      <c r="T44" s="123">
        <f t="shared" si="18"/>
        <v>0</v>
      </c>
      <c r="U44" s="123">
        <f t="shared" si="18"/>
        <v>13.963813777703979</v>
      </c>
      <c r="V44" s="123">
        <f t="shared" si="18"/>
        <v>14.510564968857757</v>
      </c>
      <c r="W44" s="123">
        <f t="shared" ref="W44" si="19">SUM(W45:W46)</f>
        <v>12.523991719293218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23.510954513386402</v>
      </c>
      <c r="D45" s="99">
        <v>23.886903631697329</v>
      </c>
      <c r="E45" s="99">
        <v>24.109921021409953</v>
      </c>
      <c r="F45" s="99">
        <v>20.671106596760026</v>
      </c>
      <c r="G45" s="99">
        <v>16.865043471093905</v>
      </c>
      <c r="H45" s="99">
        <v>19.3448595347277</v>
      </c>
      <c r="I45" s="99">
        <v>17.303573849288885</v>
      </c>
      <c r="J45" s="99">
        <v>14.287597025865432</v>
      </c>
      <c r="K45" s="99">
        <v>15.748074245796502</v>
      </c>
      <c r="L45" s="99">
        <v>12.733179897438664</v>
      </c>
      <c r="M45" s="99">
        <v>14.631830923677747</v>
      </c>
      <c r="N45" s="99">
        <v>14.214261251624631</v>
      </c>
      <c r="O45" s="99">
        <v>11.462135083327007</v>
      </c>
      <c r="P45" s="99">
        <v>10.128841631691236</v>
      </c>
      <c r="Q45" s="99">
        <v>12.478909058864014</v>
      </c>
      <c r="R45" s="99">
        <v>12.852537759678718</v>
      </c>
      <c r="S45" s="99">
        <v>13.481689739025468</v>
      </c>
      <c r="T45" s="99">
        <v>0</v>
      </c>
      <c r="U45" s="99">
        <v>13.826232986285541</v>
      </c>
      <c r="V45" s="99">
        <v>14.367880066386769</v>
      </c>
      <c r="W45" s="99">
        <v>12.400951924668741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0.24424829831694819</v>
      </c>
      <c r="D46" s="99">
        <v>0.26749814819881035</v>
      </c>
      <c r="E46" s="99">
        <v>0.25475993172453582</v>
      </c>
      <c r="F46" s="99">
        <v>0.23734572123926076</v>
      </c>
      <c r="G46" s="99">
        <v>0.19020255041956505</v>
      </c>
      <c r="H46" s="99">
        <v>0.19595866151800428</v>
      </c>
      <c r="I46" s="99">
        <v>0.15633725880900851</v>
      </c>
      <c r="J46" s="99">
        <v>0.12046989090652187</v>
      </c>
      <c r="K46" s="99">
        <v>0.1398449962841109</v>
      </c>
      <c r="L46" s="99">
        <v>0.10832135800862253</v>
      </c>
      <c r="M46" s="99">
        <v>0.14205300982346503</v>
      </c>
      <c r="N46" s="99">
        <v>0.10686739591356959</v>
      </c>
      <c r="O46" s="99">
        <v>0.10047193191672082</v>
      </c>
      <c r="P46" s="99">
        <v>0.11360044609509022</v>
      </c>
      <c r="Q46" s="99">
        <v>0.12643129477878795</v>
      </c>
      <c r="R46" s="99">
        <v>0.12943823453342512</v>
      </c>
      <c r="S46" s="99">
        <v>0.15066953530770469</v>
      </c>
      <c r="T46" s="99">
        <v>0</v>
      </c>
      <c r="U46" s="99">
        <v>0.13758079141843735</v>
      </c>
      <c r="V46" s="99">
        <v>0.14268490247098725</v>
      </c>
      <c r="W46" s="99">
        <v>0.12303979462447615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6.2973373944974629</v>
      </c>
      <c r="E47" s="123">
        <f t="shared" si="20"/>
        <v>23.956097797186462</v>
      </c>
      <c r="F47" s="123">
        <f t="shared" si="20"/>
        <v>23.997091024418118</v>
      </c>
      <c r="G47" s="123">
        <f t="shared" si="20"/>
        <v>27.461103676276768</v>
      </c>
      <c r="H47" s="123">
        <f t="shared" si="20"/>
        <v>31.957739163157346</v>
      </c>
      <c r="I47" s="123">
        <f t="shared" si="20"/>
        <v>36.295212412591937</v>
      </c>
      <c r="J47" s="123">
        <f t="shared" si="20"/>
        <v>21.547371386774277</v>
      </c>
      <c r="K47" s="123">
        <f t="shared" si="20"/>
        <v>16.494038865008978</v>
      </c>
      <c r="L47" s="123">
        <f t="shared" si="20"/>
        <v>22.013372477612659</v>
      </c>
      <c r="M47" s="123">
        <f t="shared" si="20"/>
        <v>16.230067247726485</v>
      </c>
      <c r="N47" s="123">
        <f t="shared" si="20"/>
        <v>18.576666969586988</v>
      </c>
      <c r="O47" s="123">
        <f t="shared" si="20"/>
        <v>11.783459038853142</v>
      </c>
      <c r="P47" s="123">
        <f t="shared" si="20"/>
        <v>7.5635719704664819</v>
      </c>
      <c r="Q47" s="123">
        <f t="shared" si="20"/>
        <v>8.4645495705770788</v>
      </c>
      <c r="R47" s="123">
        <f t="shared" si="20"/>
        <v>12.604533898442805</v>
      </c>
      <c r="S47" s="123">
        <f t="shared" si="20"/>
        <v>12.533924686330559</v>
      </c>
      <c r="T47" s="123">
        <f t="shared" si="20"/>
        <v>0</v>
      </c>
      <c r="U47" s="123">
        <f t="shared" si="20"/>
        <v>8.1135256919715246</v>
      </c>
      <c r="V47" s="123">
        <f t="shared" si="20"/>
        <v>12.547668704542827</v>
      </c>
      <c r="W47" s="123">
        <f t="shared" si="20"/>
        <v>12.173277561729035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6.2973373944974629</v>
      </c>
      <c r="E48" s="99">
        <f>RES_hhdet_in_tesh!E48/RES_summary!E$21</f>
        <v>23.956097797186462</v>
      </c>
      <c r="F48" s="99">
        <f>RES_hhdet_in_tesh!F48/RES_summary!F$21</f>
        <v>23.997091024418118</v>
      </c>
      <c r="G48" s="99">
        <f>RES_hhdet_in_tesh!G48/RES_summary!G$21</f>
        <v>27.461103676276768</v>
      </c>
      <c r="H48" s="99">
        <f>RES_hhdet_in_tesh!H48/RES_summary!H$21</f>
        <v>31.957739163157346</v>
      </c>
      <c r="I48" s="99">
        <f>RES_hhdet_in_tesh!I48/RES_summary!I$21</f>
        <v>36.295212412591937</v>
      </c>
      <c r="J48" s="99">
        <f>RES_hhdet_in_tesh!J48/RES_summary!J$21</f>
        <v>21.547371386774277</v>
      </c>
      <c r="K48" s="99">
        <f>RES_hhdet_in_tesh!K48/RES_summary!K$21</f>
        <v>16.494038865008978</v>
      </c>
      <c r="L48" s="99">
        <f>RES_hhdet_in_tesh!L48/RES_summary!L$21</f>
        <v>22.013372477612659</v>
      </c>
      <c r="M48" s="99">
        <f>RES_hhdet_in_tesh!M48/RES_summary!M$21</f>
        <v>16.230067247726485</v>
      </c>
      <c r="N48" s="99">
        <f>RES_hhdet_in_tesh!N48/RES_summary!N$21</f>
        <v>18.576666969586988</v>
      </c>
      <c r="O48" s="99">
        <f>RES_hhdet_in_tesh!O48/RES_summary!O$21</f>
        <v>11.783459038853142</v>
      </c>
      <c r="P48" s="99">
        <f>RES_hhdet_in_tesh!P48/RES_summary!P$21</f>
        <v>7.5635719704664819</v>
      </c>
      <c r="Q48" s="99">
        <f>RES_hhdet_in_tesh!Q48/RES_summary!Q$21</f>
        <v>8.4645495705770788</v>
      </c>
      <c r="R48" s="99">
        <f>RES_hhdet_in_tesh!R48/RES_summary!R$21</f>
        <v>12.604533898442805</v>
      </c>
      <c r="S48" s="99">
        <f>RES_hhdet_in_tesh!S48/RES_summary!S$21</f>
        <v>12.533924686330559</v>
      </c>
      <c r="T48" s="99">
        <f>RES_hhdet_in_tesh!T48/RES_summary!T$21</f>
        <v>0</v>
      </c>
      <c r="U48" s="99">
        <f>RES_hhdet_in_tesh!U48/RES_summary!U$21</f>
        <v>8.1135256919715246</v>
      </c>
      <c r="V48" s="99">
        <f>RES_hhdet_in_tesh!V48/RES_summary!V$21</f>
        <v>12.547668704542827</v>
      </c>
      <c r="W48" s="99">
        <f>RES_hhdet_in_tesh!W48/RES_summary!W$21</f>
        <v>12.173277561729035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13.41922712293073</v>
      </c>
      <c r="D49" s="123">
        <v>14.221770324553457</v>
      </c>
      <c r="E49" s="123">
        <v>15.060852481601144</v>
      </c>
      <c r="F49" s="123">
        <v>15.641854414196562</v>
      </c>
      <c r="G49" s="123">
        <v>16.650096289177586</v>
      </c>
      <c r="H49" s="123">
        <v>16.448560117126739</v>
      </c>
      <c r="I49" s="123">
        <v>18.169829767421536</v>
      </c>
      <c r="J49" s="123">
        <v>17.413387251609546</v>
      </c>
      <c r="K49" s="123">
        <v>17.227138037565833</v>
      </c>
      <c r="L49" s="123">
        <v>16.93825557596848</v>
      </c>
      <c r="M49" s="123">
        <v>16.813981222316396</v>
      </c>
      <c r="N49" s="123">
        <v>15.689423782878967</v>
      </c>
      <c r="O49" s="123">
        <v>14.28723732904858</v>
      </c>
      <c r="P49" s="123">
        <v>14.034705540433617</v>
      </c>
      <c r="Q49" s="123">
        <v>14.70201616846964</v>
      </c>
      <c r="R49" s="123">
        <v>15.16734112708235</v>
      </c>
      <c r="S49" s="123">
        <v>15.829000435363049</v>
      </c>
      <c r="T49" s="123">
        <v>0</v>
      </c>
      <c r="U49" s="123">
        <v>15.40586397476233</v>
      </c>
      <c r="V49" s="123">
        <v>15.430911841302891</v>
      </c>
      <c r="W49" s="123">
        <v>15.177869762541304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13.37713031450587</v>
      </c>
      <c r="D50" s="99">
        <v>14.323577568284112</v>
      </c>
      <c r="E50" s="99">
        <v>15.499043442546867</v>
      </c>
      <c r="F50" s="99">
        <v>15.378174583207482</v>
      </c>
      <c r="G50" s="99">
        <v>15.594775875022609</v>
      </c>
      <c r="H50" s="99">
        <v>17.398674447568172</v>
      </c>
      <c r="I50" s="99">
        <v>18.15993277686216</v>
      </c>
      <c r="J50" s="99">
        <v>17.424041779367673</v>
      </c>
      <c r="K50" s="99">
        <v>17.251868870308993</v>
      </c>
      <c r="L50" s="99">
        <v>16.812551623955127</v>
      </c>
      <c r="M50" s="99">
        <v>15.927626756357588</v>
      </c>
      <c r="N50" s="99">
        <v>14.957393426287313</v>
      </c>
      <c r="O50" s="99">
        <v>16.0177762562022</v>
      </c>
      <c r="P50" s="99">
        <v>0</v>
      </c>
      <c r="Q50" s="99">
        <v>15.779387806387097</v>
      </c>
      <c r="R50" s="99">
        <v>15.14485632479634</v>
      </c>
      <c r="S50" s="99">
        <v>15.140514426363127</v>
      </c>
      <c r="T50" s="99">
        <v>0</v>
      </c>
      <c r="U50" s="99">
        <v>18.173863000300649</v>
      </c>
      <c r="V50" s="99">
        <v>17.704956769719395</v>
      </c>
      <c r="W50" s="99">
        <v>14.809084618445043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13.378929404734317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18.154792780817441</v>
      </c>
      <c r="J51" s="99">
        <v>17.426781418848694</v>
      </c>
      <c r="K51" s="99">
        <v>17.257688642853022</v>
      </c>
      <c r="L51" s="99">
        <v>16.829276611859971</v>
      </c>
      <c r="M51" s="99">
        <v>15.936994816996894</v>
      </c>
      <c r="N51" s="99">
        <v>14.987536140510516</v>
      </c>
      <c r="O51" s="99">
        <v>16.201246712541945</v>
      </c>
      <c r="P51" s="99">
        <v>17.865627489358978</v>
      </c>
      <c r="Q51" s="99">
        <v>0</v>
      </c>
      <c r="R51" s="99">
        <v>0</v>
      </c>
      <c r="S51" s="99">
        <v>0</v>
      </c>
      <c r="T51" s="99">
        <v>0</v>
      </c>
      <c r="U51" s="99">
        <v>18.008634561785687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1.7096742084614391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3.8464465995076256</v>
      </c>
      <c r="J52" s="102">
        <v>3.5437501328261525</v>
      </c>
      <c r="K52" s="102">
        <v>3.5141674489154875</v>
      </c>
      <c r="L52" s="102">
        <v>3.0364912236337038</v>
      </c>
      <c r="M52" s="102">
        <v>2.8094976265958671</v>
      </c>
      <c r="N52" s="102">
        <v>1.8528984169423317</v>
      </c>
      <c r="O52" s="102">
        <v>1.4268852220211912</v>
      </c>
      <c r="P52" s="102">
        <v>0.17122100367952792</v>
      </c>
      <c r="Q52" s="102">
        <v>0</v>
      </c>
      <c r="R52" s="102">
        <v>0</v>
      </c>
      <c r="S52" s="102">
        <v>0</v>
      </c>
      <c r="T52" s="102">
        <v>0</v>
      </c>
      <c r="U52" s="102">
        <v>2.1714131756131487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11.669255196272879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14.308346181309814</v>
      </c>
      <c r="J53" s="105">
        <v>13.883031286022547</v>
      </c>
      <c r="K53" s="105">
        <v>13.743521193937534</v>
      </c>
      <c r="L53" s="105">
        <v>13.792785388226269</v>
      </c>
      <c r="M53" s="105">
        <v>13.127497190401026</v>
      </c>
      <c r="N53" s="105">
        <v>13.134637723568186</v>
      </c>
      <c r="O53" s="105">
        <v>14.774361490520754</v>
      </c>
      <c r="P53" s="105">
        <v>17.694406485679451</v>
      </c>
      <c r="Q53" s="105">
        <v>0</v>
      </c>
      <c r="R53" s="105">
        <v>0</v>
      </c>
      <c r="S53" s="105">
        <v>0</v>
      </c>
      <c r="T53" s="105">
        <v>0</v>
      </c>
      <c r="U53" s="105">
        <v>15.837221386172537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13.421731442212783</v>
      </c>
      <c r="D54" s="102">
        <v>0</v>
      </c>
      <c r="E54" s="102">
        <v>0</v>
      </c>
      <c r="F54" s="102">
        <v>0</v>
      </c>
      <c r="G54" s="102">
        <v>0</v>
      </c>
      <c r="H54" s="102">
        <v>16.440628899869786</v>
      </c>
      <c r="I54" s="102">
        <v>0</v>
      </c>
      <c r="J54" s="102">
        <v>0</v>
      </c>
      <c r="K54" s="102">
        <v>17.226647683056857</v>
      </c>
      <c r="L54" s="102">
        <v>0</v>
      </c>
      <c r="M54" s="102">
        <v>0</v>
      </c>
      <c r="N54" s="102">
        <v>0</v>
      </c>
      <c r="O54" s="102">
        <v>14.392820488931317</v>
      </c>
      <c r="P54" s="102">
        <v>14.454899961337933</v>
      </c>
      <c r="Q54" s="102">
        <v>0</v>
      </c>
      <c r="R54" s="102">
        <v>0</v>
      </c>
      <c r="S54" s="102">
        <v>0</v>
      </c>
      <c r="T54" s="102">
        <v>0</v>
      </c>
      <c r="U54" s="102">
        <v>14.944790784814725</v>
      </c>
      <c r="V54" s="102">
        <v>15.193153014463329</v>
      </c>
      <c r="W54" s="102">
        <v>15.186570613543909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13.419333959386472</v>
      </c>
      <c r="D55" s="105">
        <v>14.221315677583439</v>
      </c>
      <c r="E55" s="105">
        <v>15.05908716439053</v>
      </c>
      <c r="F55" s="105">
        <v>15.643161423697284</v>
      </c>
      <c r="G55" s="105">
        <v>16.656442717785055</v>
      </c>
      <c r="H55" s="105">
        <v>16.440405648487648</v>
      </c>
      <c r="I55" s="105">
        <v>18.169911373352083</v>
      </c>
      <c r="J55" s="105">
        <v>17.413163785357387</v>
      </c>
      <c r="K55" s="105">
        <v>17.226777971132801</v>
      </c>
      <c r="L55" s="105">
        <v>16.940220683970701</v>
      </c>
      <c r="M55" s="105">
        <v>16.833146906966299</v>
      </c>
      <c r="N55" s="105">
        <v>15.71207879984563</v>
      </c>
      <c r="O55" s="105">
        <v>14.206960983714181</v>
      </c>
      <c r="P55" s="105">
        <v>13.994015740648866</v>
      </c>
      <c r="Q55" s="105">
        <v>14.681057834819303</v>
      </c>
      <c r="R55" s="105">
        <v>15.167746140952699</v>
      </c>
      <c r="S55" s="105">
        <v>15.849891577090846</v>
      </c>
      <c r="T55" s="105">
        <v>0</v>
      </c>
      <c r="U55" s="105">
        <v>15.108396714891144</v>
      </c>
      <c r="V55" s="105">
        <v>15.314952684712095</v>
      </c>
      <c r="W55" s="105">
        <v>15.19713938839422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1.7243454520645554</v>
      </c>
      <c r="D56" s="99">
        <v>2.7265204448600544</v>
      </c>
      <c r="E56" s="99">
        <v>3.6511383121901742</v>
      </c>
      <c r="F56" s="99">
        <v>3.6282387210783433</v>
      </c>
      <c r="G56" s="99">
        <v>4.6767979586301385</v>
      </c>
      <c r="H56" s="99">
        <v>4.1855498906315836</v>
      </c>
      <c r="I56" s="99">
        <v>3.8363570249842152</v>
      </c>
      <c r="J56" s="99">
        <v>3.5375030372362688</v>
      </c>
      <c r="K56" s="99">
        <v>3.5047315630586406</v>
      </c>
      <c r="L56" s="99">
        <v>3.0686329787642008</v>
      </c>
      <c r="M56" s="99">
        <v>3.0993254346246082</v>
      </c>
      <c r="N56" s="99">
        <v>2.0989289325924969</v>
      </c>
      <c r="O56" s="99">
        <v>0.4762595725910041</v>
      </c>
      <c r="P56" s="99">
        <v>0.18329197819789156</v>
      </c>
      <c r="Q56" s="99">
        <v>0.61645936767103438</v>
      </c>
      <c r="R56" s="99">
        <v>0.94603017665117395</v>
      </c>
      <c r="S56" s="99">
        <v>1.6535758710508408</v>
      </c>
      <c r="T56" s="99">
        <v>0</v>
      </c>
      <c r="U56" s="99">
        <v>1.0169607097902635</v>
      </c>
      <c r="V56" s="99">
        <v>1.3018108438286908</v>
      </c>
      <c r="W56" s="99">
        <v>1.3610310983251537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11.694988507321918</v>
      </c>
      <c r="D57" s="99">
        <v>11.494795232723387</v>
      </c>
      <c r="E57" s="99">
        <v>11.407948852200354</v>
      </c>
      <c r="F57" s="99">
        <v>12.014922702618939</v>
      </c>
      <c r="G57" s="99">
        <v>11.97964475915491</v>
      </c>
      <c r="H57" s="99">
        <v>12.254855757856067</v>
      </c>
      <c r="I57" s="99">
        <v>14.333554348367866</v>
      </c>
      <c r="J57" s="99">
        <v>13.875660748121119</v>
      </c>
      <c r="K57" s="99">
        <v>13.722046408074165</v>
      </c>
      <c r="L57" s="99">
        <v>13.871587705206501</v>
      </c>
      <c r="M57" s="99">
        <v>13.733821472341688</v>
      </c>
      <c r="N57" s="99">
        <v>13.613149867253137</v>
      </c>
      <c r="O57" s="99">
        <v>13.73070141112318</v>
      </c>
      <c r="P57" s="99">
        <v>13.810723762450973</v>
      </c>
      <c r="Q57" s="99">
        <v>14.064598467148267</v>
      </c>
      <c r="R57" s="99">
        <v>14.221715964301524</v>
      </c>
      <c r="S57" s="99">
        <v>14.196315706040004</v>
      </c>
      <c r="T57" s="99">
        <v>0</v>
      </c>
      <c r="U57" s="99">
        <v>14.091436005100885</v>
      </c>
      <c r="V57" s="99">
        <v>14.013141840883403</v>
      </c>
      <c r="W57" s="99">
        <v>13.836108290069067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5.1283606709596086</v>
      </c>
      <c r="D58" s="123">
        <v>5.1327953897417267</v>
      </c>
      <c r="E58" s="123">
        <v>5.1406695862999774</v>
      </c>
      <c r="F58" s="123">
        <v>5.2547883471183292</v>
      </c>
      <c r="G58" s="123">
        <v>4.9949468424879777</v>
      </c>
      <c r="H58" s="123">
        <v>4.5275563966049992</v>
      </c>
      <c r="I58" s="123">
        <v>4.3395478694908221</v>
      </c>
      <c r="J58" s="123">
        <v>3.9493334227086256</v>
      </c>
      <c r="K58" s="123">
        <v>3.9412488918653583</v>
      </c>
      <c r="L58" s="123">
        <v>3.7837739253154896</v>
      </c>
      <c r="M58" s="123">
        <v>3.975314712537847</v>
      </c>
      <c r="N58" s="123">
        <v>3.4723180477166644</v>
      </c>
      <c r="O58" s="123">
        <v>3.52475551135639</v>
      </c>
      <c r="P58" s="123">
        <v>3.9508299799036486</v>
      </c>
      <c r="Q58" s="123">
        <v>3.7656770965475972</v>
      </c>
      <c r="R58" s="123">
        <v>3.7458794924709427</v>
      </c>
      <c r="S58" s="123">
        <v>3.9628062396273265</v>
      </c>
      <c r="T58" s="123">
        <v>0</v>
      </c>
      <c r="U58" s="123">
        <v>4.2931459692491298</v>
      </c>
      <c r="V58" s="123">
        <v>4.4584380045270384</v>
      </c>
      <c r="W58" s="123">
        <v>4.3393265258298079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5.0549337048154346</v>
      </c>
      <c r="D59" s="99">
        <v>5.0213404136339443</v>
      </c>
      <c r="E59" s="99">
        <v>5.2098702831433519</v>
      </c>
      <c r="F59" s="99">
        <v>5.2817903559623396</v>
      </c>
      <c r="G59" s="99">
        <v>5.0117809516308363</v>
      </c>
      <c r="H59" s="99">
        <v>4.4584514290074715</v>
      </c>
      <c r="I59" s="99">
        <v>4.4158086572478821</v>
      </c>
      <c r="J59" s="99">
        <v>3.9829866311546946</v>
      </c>
      <c r="K59" s="99">
        <v>3.8995507239713492</v>
      </c>
      <c r="L59" s="99">
        <v>3.7794307563572151</v>
      </c>
      <c r="M59" s="99">
        <v>3.8464670021462539</v>
      </c>
      <c r="N59" s="99">
        <v>3.6251482984892793</v>
      </c>
      <c r="O59" s="99">
        <v>3.6169996115368219</v>
      </c>
      <c r="P59" s="99">
        <v>3.6573427112754562</v>
      </c>
      <c r="Q59" s="99">
        <v>3.803923004983583</v>
      </c>
      <c r="R59" s="99">
        <v>3.817653976507577</v>
      </c>
      <c r="S59" s="99">
        <v>3.8690342804535116</v>
      </c>
      <c r="T59" s="99">
        <v>0</v>
      </c>
      <c r="U59" s="99">
        <v>4.2945700990975597</v>
      </c>
      <c r="V59" s="99">
        <v>4.0925637094103129</v>
      </c>
      <c r="W59" s="99">
        <v>4.3908171645130736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5.2209487149291371</v>
      </c>
      <c r="D60" s="110">
        <v>5.2961540839151304</v>
      </c>
      <c r="E60" s="110">
        <v>5.0244994674351249</v>
      </c>
      <c r="F60" s="110">
        <v>5.2144419360125678</v>
      </c>
      <c r="G60" s="110">
        <v>4.9662399639595467</v>
      </c>
      <c r="H60" s="110">
        <v>4.6750104949117901</v>
      </c>
      <c r="I60" s="110">
        <v>4.177718492284237</v>
      </c>
      <c r="J60" s="110">
        <v>3.8799256231350219</v>
      </c>
      <c r="K60" s="110">
        <v>3.9962999040656988</v>
      </c>
      <c r="L60" s="110">
        <v>3.7907797078878969</v>
      </c>
      <c r="M60" s="110">
        <v>4.205125790419431</v>
      </c>
      <c r="N60" s="110">
        <v>3.1451329586415842</v>
      </c>
      <c r="O60" s="110">
        <v>3.417559012958661</v>
      </c>
      <c r="P60" s="110">
        <v>4.1951466066674312</v>
      </c>
      <c r="Q60" s="110">
        <v>3.7205047637491884</v>
      </c>
      <c r="R60" s="110">
        <v>3.6566438663511325</v>
      </c>
      <c r="S60" s="110">
        <v>4.0746557939695025</v>
      </c>
      <c r="T60" s="110">
        <v>0</v>
      </c>
      <c r="U60" s="110">
        <v>4.2912061544871642</v>
      </c>
      <c r="V60" s="110">
        <v>4.8023999631163186</v>
      </c>
      <c r="W60" s="110">
        <v>4.3065573820430405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0</v>
      </c>
      <c r="E67" s="99">
        <f>RES_hhdet_in_tesh!E67/RES_summary!E$21</f>
        <v>0</v>
      </c>
      <c r="F67" s="99">
        <f>RES_hhdet_in_tesh!F67/RES_summary!F$21</f>
        <v>0</v>
      </c>
      <c r="G67" s="99">
        <f>RES_hhdet_in_tesh!G67/RES_summary!G$21</f>
        <v>0</v>
      </c>
      <c r="H67" s="99">
        <f>RES_hhdet_in_tesh!H67/RES_summary!H$21</f>
        <v>0</v>
      </c>
      <c r="I67" s="99">
        <f>RES_hhdet_in_tesh!I67/RES_summary!I$21</f>
        <v>0</v>
      </c>
      <c r="J67" s="99">
        <f>RES_hhdet_in_tesh!J67/RES_summary!J$21</f>
        <v>0</v>
      </c>
      <c r="K67" s="99">
        <f>RES_hhdet_in_tesh!K67/RES_summary!K$21</f>
        <v>0</v>
      </c>
      <c r="L67" s="99">
        <f>RES_hhdet_in_tesh!L67/RES_summary!L$21</f>
        <v>0</v>
      </c>
      <c r="M67" s="99">
        <f>RES_hhdet_in_tesh!M67/RES_summary!M$21</f>
        <v>0</v>
      </c>
      <c r="N67" s="99">
        <f>RES_hhdet_in_tesh!N67/RES_summary!N$21</f>
        <v>0</v>
      </c>
      <c r="O67" s="99">
        <f>RES_hhdet_in_tesh!O67/RES_summary!O$21</f>
        <v>0</v>
      </c>
      <c r="P67" s="99">
        <f>RES_hhdet_in_tesh!P67/RES_summary!P$21</f>
        <v>0</v>
      </c>
      <c r="Q67" s="99">
        <f>RES_hhdet_in_tesh!Q67/RES_summary!Q$21</f>
        <v>0</v>
      </c>
      <c r="R67" s="99">
        <f>RES_hhdet_in_tesh!R67/RES_summary!R$21</f>
        <v>0</v>
      </c>
      <c r="S67" s="99">
        <f>RES_hhdet_in_tesh!S67/RES_summary!S$21</f>
        <v>0</v>
      </c>
      <c r="T67" s="99">
        <f>RES_hhdet_in_tesh!T67/RES_summary!T$21</f>
        <v>0</v>
      </c>
      <c r="U67" s="99">
        <f>RES_hhdet_in_tesh!U67/RES_summary!U$21</f>
        <v>0</v>
      </c>
      <c r="V67" s="99">
        <f>RES_hhdet_in_tesh!V67/RES_summary!V$21</f>
        <v>0</v>
      </c>
      <c r="W67" s="99">
        <f>RES_hhdet_in_tesh!W67/RES_summary!W$21</f>
        <v>0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41.513284755713329</v>
      </c>
      <c r="D81" s="118">
        <f t="shared" si="28"/>
        <v>50.330171667539197</v>
      </c>
      <c r="E81" s="118">
        <f t="shared" si="28"/>
        <v>65.825522473532999</v>
      </c>
      <c r="F81" s="118">
        <f t="shared" si="28"/>
        <v>64.999221685388378</v>
      </c>
      <c r="G81" s="118">
        <f t="shared" si="28"/>
        <v>68.007859170772761</v>
      </c>
      <c r="H81" s="118">
        <f t="shared" si="28"/>
        <v>68.856455783962232</v>
      </c>
      <c r="I81" s="118">
        <f t="shared" si="28"/>
        <v>73.161448509371056</v>
      </c>
      <c r="J81" s="118">
        <f t="shared" si="28"/>
        <v>59.258407408727884</v>
      </c>
      <c r="K81" s="118">
        <f t="shared" si="28"/>
        <v>56.324836748066851</v>
      </c>
      <c r="L81" s="118">
        <f t="shared" si="28"/>
        <v>54.448297697435734</v>
      </c>
      <c r="M81" s="118">
        <f t="shared" si="28"/>
        <v>50.640858788341099</v>
      </c>
      <c r="N81" s="118">
        <f t="shared" si="28"/>
        <v>52.100283219224032</v>
      </c>
      <c r="O81" s="118">
        <f t="shared" si="28"/>
        <v>41.181772412912196</v>
      </c>
      <c r="P81" s="118">
        <f t="shared" si="28"/>
        <v>34.102353999165224</v>
      </c>
      <c r="Q81" s="118">
        <f t="shared" si="28"/>
        <v>39.663934513202605</v>
      </c>
      <c r="R81" s="118">
        <f t="shared" ref="R81:V81" si="29">R82+R85+R87+R100</f>
        <v>44.092766761758007</v>
      </c>
      <c r="S81" s="118">
        <f t="shared" si="29"/>
        <v>46.012337631726496</v>
      </c>
      <c r="T81" s="118">
        <f t="shared" si="29"/>
        <v>40.715037492391502</v>
      </c>
      <c r="U81" s="118">
        <f t="shared" si="29"/>
        <v>41.537626085487602</v>
      </c>
      <c r="V81" s="118">
        <f t="shared" si="29"/>
        <v>46.939647599709197</v>
      </c>
      <c r="W81" s="118">
        <f t="shared" ref="W81" si="30">W82+W85+W87+W100</f>
        <v>44.954454757483042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22.940804033291723</v>
      </c>
      <c r="D82" s="123">
        <f t="shared" si="31"/>
        <v>24.702389364029816</v>
      </c>
      <c r="E82" s="123">
        <f t="shared" si="31"/>
        <v>21.691570479660335</v>
      </c>
      <c r="F82" s="123">
        <f t="shared" si="31"/>
        <v>20.088422950591507</v>
      </c>
      <c r="G82" s="123">
        <f t="shared" si="31"/>
        <v>18.912129637958337</v>
      </c>
      <c r="H82" s="123">
        <f t="shared" si="31"/>
        <v>15.914937816821956</v>
      </c>
      <c r="I82" s="123">
        <f t="shared" si="31"/>
        <v>14.424767956619402</v>
      </c>
      <c r="J82" s="123">
        <f t="shared" si="31"/>
        <v>16.338363118683461</v>
      </c>
      <c r="K82" s="123">
        <f t="shared" si="31"/>
        <v>18.647039532671961</v>
      </c>
      <c r="L82" s="123">
        <f t="shared" si="31"/>
        <v>11.70819097601075</v>
      </c>
      <c r="M82" s="123">
        <f t="shared" si="31"/>
        <v>13.630241367903343</v>
      </c>
      <c r="N82" s="123">
        <f t="shared" si="31"/>
        <v>14.355838607117558</v>
      </c>
      <c r="O82" s="123">
        <f t="shared" si="31"/>
        <v>11.563507969091621</v>
      </c>
      <c r="P82" s="123">
        <f t="shared" si="31"/>
        <v>8.481231736254367</v>
      </c>
      <c r="Q82" s="123">
        <f t="shared" si="31"/>
        <v>12.66643413435485</v>
      </c>
      <c r="R82" s="123">
        <f t="shared" ref="R82:V82" si="32">SUM(R83:R84)</f>
        <v>12.54354070757234</v>
      </c>
      <c r="S82" s="123">
        <f t="shared" si="32"/>
        <v>13.651156210273959</v>
      </c>
      <c r="T82" s="123">
        <f t="shared" si="32"/>
        <v>13.647091879767993</v>
      </c>
      <c r="U82" s="123">
        <f t="shared" si="32"/>
        <v>13.982138728044559</v>
      </c>
      <c r="V82" s="123">
        <f t="shared" si="32"/>
        <v>14.625040373633393</v>
      </c>
      <c r="W82" s="123">
        <f t="shared" ref="W82" si="33">SUM(W83:W84)</f>
        <v>13.13120587193054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22.845868466243168</v>
      </c>
      <c r="D83" s="99">
        <v>24.592230655111329</v>
      </c>
      <c r="E83" s="99">
        <v>21.600273883625249</v>
      </c>
      <c r="F83" s="99">
        <v>19.996582616813694</v>
      </c>
      <c r="G83" s="99">
        <v>18.827197016328398</v>
      </c>
      <c r="H83" s="99">
        <v>15.850712292529572</v>
      </c>
      <c r="I83" s="99">
        <v>14.37282474439165</v>
      </c>
      <c r="J83" s="99">
        <v>16.283443745243108</v>
      </c>
      <c r="K83" s="99">
        <v>18.5810386935472</v>
      </c>
      <c r="L83" s="99">
        <v>11.668485381881089</v>
      </c>
      <c r="M83" s="99">
        <v>13.577514492922299</v>
      </c>
      <c r="N83" s="99">
        <v>14.312795324389471</v>
      </c>
      <c r="O83" s="99">
        <v>11.523105420878773</v>
      </c>
      <c r="P83" s="99">
        <v>8.4433530249446367</v>
      </c>
      <c r="Q83" s="99">
        <v>12.615308837333618</v>
      </c>
      <c r="R83" s="99">
        <v>12.493212921590834</v>
      </c>
      <c r="S83" s="99">
        <v>13.590402412913646</v>
      </c>
      <c r="T83" s="99">
        <v>13.592822146304961</v>
      </c>
      <c r="U83" s="99">
        <v>13.926706498490343</v>
      </c>
      <c r="V83" s="99">
        <v>14.567174748401287</v>
      </c>
      <c r="W83" s="99">
        <v>13.079297788631088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9.493556704855359E-2</v>
      </c>
      <c r="D84" s="99">
        <v>0.11015870891848796</v>
      </c>
      <c r="E84" s="99">
        <v>9.1296596035084498E-2</v>
      </c>
      <c r="F84" s="99">
        <v>9.1840333777815447E-2</v>
      </c>
      <c r="G84" s="99">
        <v>8.4932621629940377E-2</v>
      </c>
      <c r="H84" s="99">
        <v>6.4225524292384983E-2</v>
      </c>
      <c r="I84" s="99">
        <v>5.1943212227751966E-2</v>
      </c>
      <c r="J84" s="99">
        <v>5.4919373440352214E-2</v>
      </c>
      <c r="K84" s="99">
        <v>6.600083912476129E-2</v>
      </c>
      <c r="L84" s="99">
        <v>3.970559412966021E-2</v>
      </c>
      <c r="M84" s="99">
        <v>5.2726874981044135E-2</v>
      </c>
      <c r="N84" s="99">
        <v>4.3043282728086739E-2</v>
      </c>
      <c r="O84" s="99">
        <v>4.0402548212847611E-2</v>
      </c>
      <c r="P84" s="99">
        <v>3.7878711309730896E-2</v>
      </c>
      <c r="Q84" s="99">
        <v>5.112529702123076E-2</v>
      </c>
      <c r="R84" s="99">
        <v>5.0327785981507653E-2</v>
      </c>
      <c r="S84" s="99">
        <v>6.0753797360312875E-2</v>
      </c>
      <c r="T84" s="99">
        <v>5.4269733463032328E-2</v>
      </c>
      <c r="U84" s="99">
        <v>5.5432229554214882E-2</v>
      </c>
      <c r="V84" s="99">
        <v>5.7865625232106185E-2</v>
      </c>
      <c r="W84" s="99">
        <v>5.1908083299452706E-2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6.2602605894046608</v>
      </c>
      <c r="E85" s="123">
        <f t="shared" si="34"/>
        <v>23.929832541419497</v>
      </c>
      <c r="F85" s="123">
        <f t="shared" si="34"/>
        <v>24.024749660236044</v>
      </c>
      <c r="G85" s="123">
        <f t="shared" si="34"/>
        <v>27.443782955002934</v>
      </c>
      <c r="H85" s="123">
        <f t="shared" si="34"/>
        <v>31.965796474002129</v>
      </c>
      <c r="I85" s="123">
        <f t="shared" si="34"/>
        <v>36.287594700524501</v>
      </c>
      <c r="J85" s="123">
        <f t="shared" si="34"/>
        <v>21.540284779254673</v>
      </c>
      <c r="K85" s="123">
        <f t="shared" si="34"/>
        <v>16.490385700254819</v>
      </c>
      <c r="L85" s="123">
        <f t="shared" si="34"/>
        <v>22.022994607833095</v>
      </c>
      <c r="M85" s="123">
        <f t="shared" si="34"/>
        <v>16.23234725034267</v>
      </c>
      <c r="N85" s="123">
        <f t="shared" si="34"/>
        <v>18.594770720348471</v>
      </c>
      <c r="O85" s="123">
        <f t="shared" si="34"/>
        <v>11.787519591725111</v>
      </c>
      <c r="P85" s="123">
        <f t="shared" si="34"/>
        <v>7.5645894442609167</v>
      </c>
      <c r="Q85" s="123">
        <f t="shared" si="34"/>
        <v>8.4677479142474539</v>
      </c>
      <c r="R85" s="123">
        <f t="shared" si="34"/>
        <v>12.607630763433278</v>
      </c>
      <c r="S85" s="123">
        <f t="shared" si="34"/>
        <v>12.535763221965183</v>
      </c>
      <c r="T85" s="123">
        <f t="shared" si="34"/>
        <v>7.9789858515768746</v>
      </c>
      <c r="U85" s="123">
        <f t="shared" si="34"/>
        <v>8.132552385386532</v>
      </c>
      <c r="V85" s="123">
        <f t="shared" si="34"/>
        <v>12.563009582523891</v>
      </c>
      <c r="W85" s="123">
        <f t="shared" si="34"/>
        <v>12.176963559888369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6.2602605894046608</v>
      </c>
      <c r="E86" s="99">
        <f>RES_hhdet_in_tesh!E86/RES_summary!E$21</f>
        <v>23.929832541419497</v>
      </c>
      <c r="F86" s="99">
        <f>RES_hhdet_in_tesh!F86/RES_summary!F$21</f>
        <v>24.024749660236044</v>
      </c>
      <c r="G86" s="99">
        <f>RES_hhdet_in_tesh!G86/RES_summary!G$21</f>
        <v>27.443782955002934</v>
      </c>
      <c r="H86" s="99">
        <f>RES_hhdet_in_tesh!H86/RES_summary!H$21</f>
        <v>31.965796474002129</v>
      </c>
      <c r="I86" s="99">
        <f>RES_hhdet_in_tesh!I86/RES_summary!I$21</f>
        <v>36.287594700524501</v>
      </c>
      <c r="J86" s="99">
        <f>RES_hhdet_in_tesh!J86/RES_summary!J$21</f>
        <v>21.540284779254673</v>
      </c>
      <c r="K86" s="99">
        <f>RES_hhdet_in_tesh!K86/RES_summary!K$21</f>
        <v>16.490385700254819</v>
      </c>
      <c r="L86" s="99">
        <f>RES_hhdet_in_tesh!L86/RES_summary!L$21</f>
        <v>22.022994607833095</v>
      </c>
      <c r="M86" s="99">
        <f>RES_hhdet_in_tesh!M86/RES_summary!M$21</f>
        <v>16.23234725034267</v>
      </c>
      <c r="N86" s="99">
        <f>RES_hhdet_in_tesh!N86/RES_summary!N$21</f>
        <v>18.594770720348471</v>
      </c>
      <c r="O86" s="99">
        <f>RES_hhdet_in_tesh!O86/RES_summary!O$21</f>
        <v>11.787519591725111</v>
      </c>
      <c r="P86" s="99">
        <f>RES_hhdet_in_tesh!P86/RES_summary!P$21</f>
        <v>7.5645894442609167</v>
      </c>
      <c r="Q86" s="99">
        <f>RES_hhdet_in_tesh!Q86/RES_summary!Q$21</f>
        <v>8.4677479142474539</v>
      </c>
      <c r="R86" s="99">
        <f>RES_hhdet_in_tesh!R86/RES_summary!R$21</f>
        <v>12.607630763433278</v>
      </c>
      <c r="S86" s="99">
        <f>RES_hhdet_in_tesh!S86/RES_summary!S$21</f>
        <v>12.535763221965183</v>
      </c>
      <c r="T86" s="99">
        <f>RES_hhdet_in_tesh!T86/RES_summary!T$21</f>
        <v>7.9789858515768746</v>
      </c>
      <c r="U86" s="99">
        <f>RES_hhdet_in_tesh!U86/RES_summary!U$21</f>
        <v>8.132552385386532</v>
      </c>
      <c r="V86" s="99">
        <f>RES_hhdet_in_tesh!V86/RES_summary!V$21</f>
        <v>12.563009582523891</v>
      </c>
      <c r="W86" s="99">
        <f>RES_hhdet_in_tesh!W86/RES_summary!W$21</f>
        <v>12.176963559888369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13.444163571106632</v>
      </c>
      <c r="D87" s="123">
        <v>14.234947195833152</v>
      </c>
      <c r="E87" s="123">
        <v>15.063278468883171</v>
      </c>
      <c r="F87" s="123">
        <v>15.631266460608808</v>
      </c>
      <c r="G87" s="123">
        <v>16.656988154608044</v>
      </c>
      <c r="H87" s="123">
        <v>16.448225033349452</v>
      </c>
      <c r="I87" s="123">
        <v>18.109553605678371</v>
      </c>
      <c r="J87" s="123">
        <v>17.430425453682293</v>
      </c>
      <c r="K87" s="123">
        <v>17.246152951346541</v>
      </c>
      <c r="L87" s="123">
        <v>16.933342935287101</v>
      </c>
      <c r="M87" s="123">
        <v>16.802880604266612</v>
      </c>
      <c r="N87" s="123">
        <v>15.677243344956244</v>
      </c>
      <c r="O87" s="123">
        <v>14.305990043578525</v>
      </c>
      <c r="P87" s="123">
        <v>14.105871355465538</v>
      </c>
      <c r="Q87" s="123">
        <v>14.764091207637982</v>
      </c>
      <c r="R87" s="123">
        <v>15.19569293664566</v>
      </c>
      <c r="S87" s="123">
        <v>15.862571059556792</v>
      </c>
      <c r="T87" s="123">
        <v>15.401588343326583</v>
      </c>
      <c r="U87" s="123">
        <v>15.129788210326767</v>
      </c>
      <c r="V87" s="123">
        <v>15.293014704125186</v>
      </c>
      <c r="W87" s="123">
        <v>15.306976617917414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14.540325032447464</v>
      </c>
      <c r="E88" s="99">
        <v>13.039967180139199</v>
      </c>
      <c r="F88" s="99">
        <v>13.988686708468911</v>
      </c>
      <c r="G88" s="99">
        <v>16.414286840038201</v>
      </c>
      <c r="H88" s="99">
        <v>13.856123968027902</v>
      </c>
      <c r="I88" s="99">
        <v>15.166207551909871</v>
      </c>
      <c r="J88" s="99">
        <v>19.457690580394853</v>
      </c>
      <c r="K88" s="99">
        <v>20.297711997845223</v>
      </c>
      <c r="L88" s="99">
        <v>15.597905859136233</v>
      </c>
      <c r="M88" s="99">
        <v>16.120201533252445</v>
      </c>
      <c r="N88" s="99">
        <v>15.135770700453962</v>
      </c>
      <c r="O88" s="99">
        <v>0</v>
      </c>
      <c r="P88" s="99">
        <v>0</v>
      </c>
      <c r="Q88" s="99">
        <v>15.901599049806997</v>
      </c>
      <c r="R88" s="99">
        <v>16.161941364234902</v>
      </c>
      <c r="S88" s="99">
        <v>16.487654222565318</v>
      </c>
      <c r="T88" s="99">
        <v>16.10531927975115</v>
      </c>
      <c r="U88" s="99">
        <v>16.641545133198846</v>
      </c>
      <c r="V88" s="99">
        <v>16.326359600580616</v>
      </c>
      <c r="W88" s="99">
        <v>15.411835850422154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15.177362762887848</v>
      </c>
      <c r="J89" s="99">
        <v>19.495354372938436</v>
      </c>
      <c r="K89" s="99">
        <v>20.333277261400582</v>
      </c>
      <c r="L89" s="99">
        <v>0</v>
      </c>
      <c r="M89" s="99">
        <v>0</v>
      </c>
      <c r="N89" s="99">
        <v>15.17542826605515</v>
      </c>
      <c r="O89" s="99">
        <v>15.9223291917124</v>
      </c>
      <c r="P89" s="99">
        <v>17.803457355358187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1.018440950854286</v>
      </c>
      <c r="J90" s="102">
        <v>3.4682785906421021</v>
      </c>
      <c r="K90" s="102">
        <v>4.3625165750919956</v>
      </c>
      <c r="L90" s="102">
        <v>0</v>
      </c>
      <c r="M90" s="102">
        <v>0</v>
      </c>
      <c r="N90" s="102">
        <v>1.7326800345677713</v>
      </c>
      <c r="O90" s="102">
        <v>1.3593063727332106</v>
      </c>
      <c r="P90" s="102">
        <v>0.71453343196039154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14.15892181203356</v>
      </c>
      <c r="J91" s="105">
        <v>16.027075782296333</v>
      </c>
      <c r="K91" s="105">
        <v>15.970760686308587</v>
      </c>
      <c r="L91" s="105">
        <v>0</v>
      </c>
      <c r="M91" s="105">
        <v>0</v>
      </c>
      <c r="N91" s="105">
        <v>13.442748231487375</v>
      </c>
      <c r="O91" s="105">
        <v>14.56302281897919</v>
      </c>
      <c r="P91" s="105">
        <v>17.088923923397797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13.79939594741929</v>
      </c>
      <c r="D92" s="102">
        <v>14.543562647151875</v>
      </c>
      <c r="E92" s="102">
        <v>15.270801034481693</v>
      </c>
      <c r="F92" s="102">
        <v>15.496167864762748</v>
      </c>
      <c r="G92" s="102">
        <v>16.698750818483489</v>
      </c>
      <c r="H92" s="102">
        <v>16.741184102557231</v>
      </c>
      <c r="I92" s="102">
        <v>16.960431927781997</v>
      </c>
      <c r="J92" s="102">
        <v>17.456132049725991</v>
      </c>
      <c r="K92" s="102">
        <v>17.369818789675922</v>
      </c>
      <c r="L92" s="102">
        <v>16.801984603971121</v>
      </c>
      <c r="M92" s="102">
        <v>16.042746240213919</v>
      </c>
      <c r="N92" s="102">
        <v>15.007414245662577</v>
      </c>
      <c r="O92" s="102">
        <v>15.705606842650511</v>
      </c>
      <c r="P92" s="102">
        <v>0</v>
      </c>
      <c r="Q92" s="102">
        <v>15.947383350249709</v>
      </c>
      <c r="R92" s="102">
        <v>15.988913663391523</v>
      </c>
      <c r="S92" s="102">
        <v>16.219857492503387</v>
      </c>
      <c r="T92" s="102">
        <v>16.006613126173704</v>
      </c>
      <c r="U92" s="102">
        <v>15.543970621737259</v>
      </c>
      <c r="V92" s="102">
        <v>14.65736287856183</v>
      </c>
      <c r="W92" s="102">
        <v>18.426815230001139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13.80292698967965</v>
      </c>
      <c r="D93" s="105">
        <v>0</v>
      </c>
      <c r="E93" s="105">
        <v>0</v>
      </c>
      <c r="F93" s="105">
        <v>0</v>
      </c>
      <c r="G93" s="105">
        <v>0</v>
      </c>
      <c r="H93" s="105">
        <v>16.732022459838557</v>
      </c>
      <c r="I93" s="105">
        <v>16.964737663034345</v>
      </c>
      <c r="J93" s="105">
        <v>17.475733605841995</v>
      </c>
      <c r="K93" s="105">
        <v>17.397525717552654</v>
      </c>
      <c r="L93" s="105">
        <v>16.815331663994694</v>
      </c>
      <c r="M93" s="105">
        <v>16.034885976022583</v>
      </c>
      <c r="N93" s="105">
        <v>15.018231147987787</v>
      </c>
      <c r="O93" s="105">
        <v>15.903640656646871</v>
      </c>
      <c r="P93" s="105">
        <v>18.621371153026949</v>
      </c>
      <c r="Q93" s="105">
        <v>0</v>
      </c>
      <c r="R93" s="105">
        <v>0</v>
      </c>
      <c r="S93" s="105">
        <v>0</v>
      </c>
      <c r="T93" s="105">
        <v>0</v>
      </c>
      <c r="U93" s="105">
        <v>15.228652909718285</v>
      </c>
      <c r="V93" s="105">
        <v>14.493670420409224</v>
      </c>
      <c r="W93" s="105">
        <v>18.53909780847631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1.8567037752688531</v>
      </c>
      <c r="D94" s="99">
        <v>0</v>
      </c>
      <c r="E94" s="99">
        <v>0</v>
      </c>
      <c r="F94" s="99">
        <v>0</v>
      </c>
      <c r="G94" s="99">
        <v>0</v>
      </c>
      <c r="H94" s="99">
        <v>4.2540332976159609</v>
      </c>
      <c r="I94" s="99">
        <v>3.4316612674005489</v>
      </c>
      <c r="J94" s="99">
        <v>3.5609413212461472</v>
      </c>
      <c r="K94" s="99">
        <v>3.5291194736585685</v>
      </c>
      <c r="L94" s="99">
        <v>2.9665707247683004</v>
      </c>
      <c r="M94" s="99">
        <v>2.7992272406952154</v>
      </c>
      <c r="N94" s="99">
        <v>1.7620841823546565</v>
      </c>
      <c r="O94" s="99">
        <v>1.2357023490261945</v>
      </c>
      <c r="P94" s="99">
        <v>1.7694506110903321</v>
      </c>
      <c r="Q94" s="99">
        <v>0</v>
      </c>
      <c r="R94" s="99">
        <v>0</v>
      </c>
      <c r="S94" s="99">
        <v>0</v>
      </c>
      <c r="T94" s="99">
        <v>0</v>
      </c>
      <c r="U94" s="99">
        <v>1.0254271648910771</v>
      </c>
      <c r="V94" s="99">
        <v>0.79466428098546327</v>
      </c>
      <c r="W94" s="99">
        <v>3.1917991892274622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11.946223214410796</v>
      </c>
      <c r="D95" s="99">
        <v>0</v>
      </c>
      <c r="E95" s="99">
        <v>0</v>
      </c>
      <c r="F95" s="99">
        <v>0</v>
      </c>
      <c r="G95" s="99">
        <v>0</v>
      </c>
      <c r="H95" s="99">
        <v>12.477989162222595</v>
      </c>
      <c r="I95" s="99">
        <v>13.533076395633799</v>
      </c>
      <c r="J95" s="99">
        <v>13.914792284595849</v>
      </c>
      <c r="K95" s="99">
        <v>13.868406243894086</v>
      </c>
      <c r="L95" s="99">
        <v>13.848760939226397</v>
      </c>
      <c r="M95" s="99">
        <v>13.235658735327364</v>
      </c>
      <c r="N95" s="99">
        <v>13.256146965633134</v>
      </c>
      <c r="O95" s="99">
        <v>14.667938307620675</v>
      </c>
      <c r="P95" s="99">
        <v>16.851920541936618</v>
      </c>
      <c r="Q95" s="99">
        <v>0</v>
      </c>
      <c r="R95" s="99">
        <v>0</v>
      </c>
      <c r="S95" s="99">
        <v>0</v>
      </c>
      <c r="T95" s="99">
        <v>0</v>
      </c>
      <c r="U95" s="99">
        <v>14.203225744827206</v>
      </c>
      <c r="V95" s="99">
        <v>13.699006139423762</v>
      </c>
      <c r="W95" s="99">
        <v>15.347298619248848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13.421731442212781</v>
      </c>
      <c r="D96" s="102">
        <v>0</v>
      </c>
      <c r="E96" s="102">
        <v>0</v>
      </c>
      <c r="F96" s="102">
        <v>0</v>
      </c>
      <c r="G96" s="102">
        <v>0</v>
      </c>
      <c r="H96" s="102">
        <v>16.440628899869786</v>
      </c>
      <c r="I96" s="102">
        <v>0</v>
      </c>
      <c r="J96" s="102">
        <v>0</v>
      </c>
      <c r="K96" s="102">
        <v>17.226647683056861</v>
      </c>
      <c r="L96" s="102">
        <v>0</v>
      </c>
      <c r="M96" s="102">
        <v>0</v>
      </c>
      <c r="N96" s="102">
        <v>0</v>
      </c>
      <c r="O96" s="102">
        <v>14.392820488931314</v>
      </c>
      <c r="P96" s="102">
        <v>14.454899961337933</v>
      </c>
      <c r="Q96" s="102">
        <v>0</v>
      </c>
      <c r="R96" s="102">
        <v>0</v>
      </c>
      <c r="S96" s="102">
        <v>0</v>
      </c>
      <c r="T96" s="102">
        <v>0</v>
      </c>
      <c r="U96" s="102">
        <v>14.944790784814725</v>
      </c>
      <c r="V96" s="102">
        <v>15.193153014463329</v>
      </c>
      <c r="W96" s="102">
        <v>15.186570613543909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13.419333959386472</v>
      </c>
      <c r="D97" s="105">
        <v>14.221315677583442</v>
      </c>
      <c r="E97" s="105">
        <v>15.059087164390533</v>
      </c>
      <c r="F97" s="105">
        <v>15.643161423697284</v>
      </c>
      <c r="G97" s="105">
        <v>16.656442717785051</v>
      </c>
      <c r="H97" s="105">
        <v>16.440405648487651</v>
      </c>
      <c r="I97" s="105">
        <v>18.169911373352083</v>
      </c>
      <c r="J97" s="105">
        <v>17.413163785357391</v>
      </c>
      <c r="K97" s="105">
        <v>17.226777971132798</v>
      </c>
      <c r="L97" s="105">
        <v>16.940220683970697</v>
      </c>
      <c r="M97" s="105">
        <v>16.833146906966299</v>
      </c>
      <c r="N97" s="105">
        <v>15.712078799845635</v>
      </c>
      <c r="O97" s="105">
        <v>14.206960983714184</v>
      </c>
      <c r="P97" s="105">
        <v>13.994015740648869</v>
      </c>
      <c r="Q97" s="105">
        <v>14.681057834819303</v>
      </c>
      <c r="R97" s="105">
        <v>15.167746140952699</v>
      </c>
      <c r="S97" s="105">
        <v>15.849891577090846</v>
      </c>
      <c r="T97" s="105">
        <v>15.381804339351271</v>
      </c>
      <c r="U97" s="105">
        <v>15.108396714891143</v>
      </c>
      <c r="V97" s="105">
        <v>15.314952684712095</v>
      </c>
      <c r="W97" s="105">
        <v>15.197139388394218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1.724345452064556</v>
      </c>
      <c r="D98" s="99">
        <v>2.726520444860054</v>
      </c>
      <c r="E98" s="99">
        <v>3.6511383121901737</v>
      </c>
      <c r="F98" s="99">
        <v>3.6282387210783433</v>
      </c>
      <c r="G98" s="99">
        <v>4.6767979586301376</v>
      </c>
      <c r="H98" s="99">
        <v>4.1855498906315844</v>
      </c>
      <c r="I98" s="99">
        <v>3.8363570249842152</v>
      </c>
      <c r="J98" s="99">
        <v>3.5375030372362688</v>
      </c>
      <c r="K98" s="99">
        <v>3.5047315630586402</v>
      </c>
      <c r="L98" s="99">
        <v>3.0686329787642013</v>
      </c>
      <c r="M98" s="99">
        <v>3.0993254346246086</v>
      </c>
      <c r="N98" s="99">
        <v>2.0989289325924978</v>
      </c>
      <c r="O98" s="99">
        <v>0.4762595725910041</v>
      </c>
      <c r="P98" s="99">
        <v>0.18329197819789156</v>
      </c>
      <c r="Q98" s="99">
        <v>0.6164593676710346</v>
      </c>
      <c r="R98" s="99">
        <v>0.94603017665117373</v>
      </c>
      <c r="S98" s="99">
        <v>1.6535758710508408</v>
      </c>
      <c r="T98" s="99">
        <v>1.2711409344052276</v>
      </c>
      <c r="U98" s="99">
        <v>1.0169607097902633</v>
      </c>
      <c r="V98" s="99">
        <v>1.3018108438286908</v>
      </c>
      <c r="W98" s="99">
        <v>1.3610310983251535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11.694988507321916</v>
      </c>
      <c r="D99" s="99">
        <v>11.494795232723387</v>
      </c>
      <c r="E99" s="99">
        <v>11.407948852200358</v>
      </c>
      <c r="F99" s="99">
        <v>12.014922702618941</v>
      </c>
      <c r="G99" s="99">
        <v>11.979644759154914</v>
      </c>
      <c r="H99" s="99">
        <v>12.254855757856069</v>
      </c>
      <c r="I99" s="99">
        <v>14.333554348367867</v>
      </c>
      <c r="J99" s="99">
        <v>13.875660748121122</v>
      </c>
      <c r="K99" s="99">
        <v>13.72204640807416</v>
      </c>
      <c r="L99" s="99">
        <v>13.871587705206498</v>
      </c>
      <c r="M99" s="99">
        <v>13.733821472341692</v>
      </c>
      <c r="N99" s="99">
        <v>13.613149867253137</v>
      </c>
      <c r="O99" s="99">
        <v>13.730701411123176</v>
      </c>
      <c r="P99" s="99">
        <v>13.810723762450975</v>
      </c>
      <c r="Q99" s="99">
        <v>14.06459846714827</v>
      </c>
      <c r="R99" s="99">
        <v>14.221715964301524</v>
      </c>
      <c r="S99" s="99">
        <v>14.196315706040004</v>
      </c>
      <c r="T99" s="99">
        <v>14.110663404946042</v>
      </c>
      <c r="U99" s="99">
        <v>14.09143600510088</v>
      </c>
      <c r="V99" s="99">
        <v>14.013141840883403</v>
      </c>
      <c r="W99" s="99">
        <v>13.836108290069063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5.1283171513149712</v>
      </c>
      <c r="D100" s="123">
        <v>5.1325745182715661</v>
      </c>
      <c r="E100" s="123">
        <v>5.1408409835699951</v>
      </c>
      <c r="F100" s="123">
        <v>5.2547826139520248</v>
      </c>
      <c r="G100" s="123">
        <v>4.9949584232034479</v>
      </c>
      <c r="H100" s="123">
        <v>4.5274964597886882</v>
      </c>
      <c r="I100" s="123">
        <v>4.3395322465487798</v>
      </c>
      <c r="J100" s="123">
        <v>3.9493340571074538</v>
      </c>
      <c r="K100" s="123">
        <v>3.9412585637935353</v>
      </c>
      <c r="L100" s="123">
        <v>3.7837691783047904</v>
      </c>
      <c r="M100" s="123">
        <v>3.9753895658284728</v>
      </c>
      <c r="N100" s="123">
        <v>3.4724305468017613</v>
      </c>
      <c r="O100" s="123">
        <v>3.5247548085169367</v>
      </c>
      <c r="P100" s="123">
        <v>3.9506614631844044</v>
      </c>
      <c r="Q100" s="123">
        <v>3.7656612569623182</v>
      </c>
      <c r="R100" s="123">
        <v>3.7459023541067236</v>
      </c>
      <c r="S100" s="123">
        <v>3.962847139930556</v>
      </c>
      <c r="T100" s="123">
        <v>3.6873714177200512</v>
      </c>
      <c r="U100" s="123">
        <v>4.2931467617297434</v>
      </c>
      <c r="V100" s="123">
        <v>4.4585829394267247</v>
      </c>
      <c r="W100" s="123">
        <v>4.3393087077467198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5.0549337048154364</v>
      </c>
      <c r="D102" s="99">
        <v>5.0213404136339435</v>
      </c>
      <c r="E102" s="99">
        <v>5.2098702831433519</v>
      </c>
      <c r="F102" s="99">
        <v>5.2817903559623405</v>
      </c>
      <c r="G102" s="99">
        <v>5.011780951630838</v>
      </c>
      <c r="H102" s="99">
        <v>4.4584514290074706</v>
      </c>
      <c r="I102" s="99">
        <v>4.4158086572478812</v>
      </c>
      <c r="J102" s="99">
        <v>3.9829866311546938</v>
      </c>
      <c r="K102" s="99">
        <v>3.8995507239713492</v>
      </c>
      <c r="L102" s="99">
        <v>3.7794307563572143</v>
      </c>
      <c r="M102" s="99">
        <v>3.8464670021462539</v>
      </c>
      <c r="N102" s="99">
        <v>3.6251482984892793</v>
      </c>
      <c r="O102" s="99">
        <v>3.6169996115368228</v>
      </c>
      <c r="P102" s="99">
        <v>3.6573427112754562</v>
      </c>
      <c r="Q102" s="99">
        <v>3.8039230049835835</v>
      </c>
      <c r="R102" s="99">
        <v>3.817653976507577</v>
      </c>
      <c r="S102" s="99">
        <v>3.8690342804535116</v>
      </c>
      <c r="T102" s="99">
        <v>3.9387233179866774</v>
      </c>
      <c r="U102" s="99">
        <v>4.2945700990975597</v>
      </c>
      <c r="V102" s="99">
        <v>4.092563709410312</v>
      </c>
      <c r="W102" s="99">
        <v>4.3908171645130762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5.2209487149291371</v>
      </c>
      <c r="D103" s="110">
        <v>5.2961540839151295</v>
      </c>
      <c r="E103" s="110">
        <v>5.024499467435124</v>
      </c>
      <c r="F103" s="110">
        <v>5.2144419360125678</v>
      </c>
      <c r="G103" s="110">
        <v>4.9662399639595476</v>
      </c>
      <c r="H103" s="110">
        <v>4.675010494911791</v>
      </c>
      <c r="I103" s="110">
        <v>4.1777184922842379</v>
      </c>
      <c r="J103" s="110">
        <v>3.879925623135021</v>
      </c>
      <c r="K103" s="110">
        <v>3.9962999040656988</v>
      </c>
      <c r="L103" s="110">
        <v>3.790779707887896</v>
      </c>
      <c r="M103" s="110">
        <v>4.2051257904194292</v>
      </c>
      <c r="N103" s="110">
        <v>3.1451329586415846</v>
      </c>
      <c r="O103" s="110">
        <v>3.4175590129586606</v>
      </c>
      <c r="P103" s="110">
        <v>4.1951466066674312</v>
      </c>
      <c r="Q103" s="110">
        <v>3.7205047637491884</v>
      </c>
      <c r="R103" s="110">
        <v>3.6566438663511325</v>
      </c>
      <c r="S103" s="110">
        <v>4.0746557939695025</v>
      </c>
      <c r="T103" s="110">
        <v>3.4360195174534249</v>
      </c>
      <c r="U103" s="110">
        <v>4.2912061544871642</v>
      </c>
      <c r="V103" s="110">
        <v>4.8023999631163203</v>
      </c>
      <c r="W103" s="110">
        <v>4.3065573820430405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40.746948176664617</v>
      </c>
      <c r="D143" s="118">
        <f t="shared" si="49"/>
        <v>74.777637491232056</v>
      </c>
      <c r="E143" s="118">
        <f t="shared" si="49"/>
        <v>82.221652091758941</v>
      </c>
      <c r="F143" s="118">
        <f t="shared" si="49"/>
        <v>73.898168227917637</v>
      </c>
      <c r="G143" s="118">
        <f t="shared" si="49"/>
        <v>66.337552261960838</v>
      </c>
      <c r="H143" s="118">
        <f t="shared" si="49"/>
        <v>69.897617490600283</v>
      </c>
      <c r="I143" s="118">
        <f t="shared" si="49"/>
        <v>78.476987027659263</v>
      </c>
      <c r="J143" s="118">
        <f t="shared" si="49"/>
        <v>73.840892269407263</v>
      </c>
      <c r="K143" s="118">
        <f t="shared" si="49"/>
        <v>69.72815144855609</v>
      </c>
      <c r="L143" s="118">
        <f t="shared" si="49"/>
        <v>73.566927870274299</v>
      </c>
      <c r="M143" s="118">
        <f t="shared" si="49"/>
        <v>67.494336550335873</v>
      </c>
      <c r="N143" s="118">
        <f t="shared" si="49"/>
        <v>73.060896312460372</v>
      </c>
      <c r="O143" s="118">
        <f t="shared" si="49"/>
        <v>62.697003892904142</v>
      </c>
      <c r="P143" s="118">
        <f t="shared" si="49"/>
        <v>58.547328556349889</v>
      </c>
      <c r="Q143" s="118">
        <f t="shared" si="49"/>
        <v>59.827717323524922</v>
      </c>
      <c r="R143" s="118">
        <f t="shared" ref="R143:V143" si="50">R144+R146+R148+R157</f>
        <v>61.636364248070521</v>
      </c>
      <c r="S143" s="118">
        <f t="shared" si="50"/>
        <v>57.285112564102121</v>
      </c>
      <c r="T143" s="118">
        <f t="shared" si="50"/>
        <v>74.010281583948782</v>
      </c>
      <c r="U143" s="118">
        <f t="shared" si="50"/>
        <v>72.233696592975406</v>
      </c>
      <c r="V143" s="118">
        <f t="shared" si="50"/>
        <v>69.561336014605772</v>
      </c>
      <c r="W143" s="118">
        <f t="shared" ref="W143" si="51">W144+W146+W148+W157</f>
        <v>68.169374160003017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22.164918467157865</v>
      </c>
      <c r="D144" s="123">
        <f t="shared" si="52"/>
        <v>22.797563774837766</v>
      </c>
      <c r="E144" s="123">
        <f t="shared" si="52"/>
        <v>26.178786303948588</v>
      </c>
      <c r="F144" s="123">
        <f t="shared" si="52"/>
        <v>20.675679645827891</v>
      </c>
      <c r="G144" s="123">
        <f t="shared" si="52"/>
        <v>14.623010533502706</v>
      </c>
      <c r="H144" s="123">
        <f t="shared" si="52"/>
        <v>14.757433042631051</v>
      </c>
      <c r="I144" s="123">
        <f t="shared" si="52"/>
        <v>18.013215273041155</v>
      </c>
      <c r="J144" s="123">
        <f t="shared" si="52"/>
        <v>13.208002465653815</v>
      </c>
      <c r="K144" s="123">
        <f t="shared" si="52"/>
        <v>11.318637819853228</v>
      </c>
      <c r="L144" s="123">
        <f t="shared" si="52"/>
        <v>14.218377310442055</v>
      </c>
      <c r="M144" s="123">
        <f t="shared" si="52"/>
        <v>13.77909883636724</v>
      </c>
      <c r="N144" s="123">
        <f t="shared" si="52"/>
        <v>14.120391471734758</v>
      </c>
      <c r="O144" s="123">
        <f t="shared" si="52"/>
        <v>11.736878454801957</v>
      </c>
      <c r="P144" s="123">
        <f t="shared" si="52"/>
        <v>11.268927528537541</v>
      </c>
      <c r="Q144" s="123">
        <f t="shared" si="52"/>
        <v>10.333451557067013</v>
      </c>
      <c r="R144" s="123">
        <f t="shared" si="52"/>
        <v>8.0285668054184107</v>
      </c>
      <c r="S144" s="123">
        <f t="shared" si="52"/>
        <v>4.6486323727903436</v>
      </c>
      <c r="T144" s="123">
        <f t="shared" si="52"/>
        <v>18.338886542331004</v>
      </c>
      <c r="U144" s="123">
        <f t="shared" si="52"/>
        <v>16.037063041913573</v>
      </c>
      <c r="V144" s="123">
        <f t="shared" si="52"/>
        <v>14.403077309344432</v>
      </c>
      <c r="W144" s="123">
        <f t="shared" si="52"/>
        <v>13.927943734836576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22.164918467157865</v>
      </c>
      <c r="D145" s="99">
        <v>22.797563774837766</v>
      </c>
      <c r="E145" s="99">
        <v>26.178786303948588</v>
      </c>
      <c r="F145" s="99">
        <v>20.675679645827891</v>
      </c>
      <c r="G145" s="99">
        <v>14.623010533502706</v>
      </c>
      <c r="H145" s="99">
        <v>14.757433042631051</v>
      </c>
      <c r="I145" s="99">
        <v>18.013215273041155</v>
      </c>
      <c r="J145" s="99">
        <v>13.208002465653815</v>
      </c>
      <c r="K145" s="99">
        <v>11.318637819853228</v>
      </c>
      <c r="L145" s="99">
        <v>14.218377310442055</v>
      </c>
      <c r="M145" s="99">
        <v>13.77909883636724</v>
      </c>
      <c r="N145" s="99">
        <v>14.120391471734758</v>
      </c>
      <c r="O145" s="99">
        <v>11.736878454801957</v>
      </c>
      <c r="P145" s="99">
        <v>11.268927528537541</v>
      </c>
      <c r="Q145" s="99">
        <v>10.333451557067013</v>
      </c>
      <c r="R145" s="99">
        <v>8.0285668054184107</v>
      </c>
      <c r="S145" s="99">
        <v>4.6486323727903436</v>
      </c>
      <c r="T145" s="99">
        <v>18.338886542331004</v>
      </c>
      <c r="U145" s="99">
        <v>16.037063041913573</v>
      </c>
      <c r="V145" s="99">
        <v>14.403077309344432</v>
      </c>
      <c r="W145" s="99">
        <v>13.927943734836576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32.615774085443761</v>
      </c>
      <c r="E146" s="123">
        <f t="shared" si="53"/>
        <v>35.834774294481569</v>
      </c>
      <c r="F146" s="123">
        <f t="shared" si="53"/>
        <v>32.32892882809066</v>
      </c>
      <c r="G146" s="123">
        <f t="shared" si="53"/>
        <v>30.06125358365928</v>
      </c>
      <c r="H146" s="123">
        <f t="shared" si="53"/>
        <v>34.149418244522195</v>
      </c>
      <c r="I146" s="123">
        <f t="shared" si="53"/>
        <v>37.993823699771674</v>
      </c>
      <c r="J146" s="123">
        <f t="shared" si="53"/>
        <v>39.268994665628526</v>
      </c>
      <c r="K146" s="123">
        <f t="shared" si="53"/>
        <v>37.23635480702702</v>
      </c>
      <c r="L146" s="123">
        <f t="shared" si="53"/>
        <v>38.629661075456646</v>
      </c>
      <c r="M146" s="123">
        <f t="shared" si="53"/>
        <v>32.936276454441483</v>
      </c>
      <c r="N146" s="123">
        <f t="shared" si="53"/>
        <v>39.789657685491441</v>
      </c>
      <c r="O146" s="123">
        <f t="shared" si="53"/>
        <v>33.136287679322677</v>
      </c>
      <c r="P146" s="123">
        <f t="shared" si="53"/>
        <v>29.224473114957892</v>
      </c>
      <c r="Q146" s="123">
        <f t="shared" si="53"/>
        <v>30.967474749715009</v>
      </c>
      <c r="R146" s="123">
        <f t="shared" si="53"/>
        <v>34.667415055057752</v>
      </c>
      <c r="S146" s="123">
        <f t="shared" si="53"/>
        <v>32.812734808092124</v>
      </c>
      <c r="T146" s="123">
        <f t="shared" si="53"/>
        <v>36.585463535355316</v>
      </c>
      <c r="U146" s="123">
        <f t="shared" si="53"/>
        <v>36.781316470270909</v>
      </c>
      <c r="V146" s="123">
        <f t="shared" si="53"/>
        <v>35.410598798096323</v>
      </c>
      <c r="W146" s="123">
        <f t="shared" si="53"/>
        <v>34.595479252927873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32.615774085443761</v>
      </c>
      <c r="E147" s="99">
        <f>RES_hhdet_in_tesh!E147/RES_summary!E$21</f>
        <v>35.834774294481569</v>
      </c>
      <c r="F147" s="99">
        <f>RES_hhdet_in_tesh!F147/RES_summary!F$21</f>
        <v>32.32892882809066</v>
      </c>
      <c r="G147" s="99">
        <f>RES_hhdet_in_tesh!G147/RES_summary!G$21</f>
        <v>30.06125358365928</v>
      </c>
      <c r="H147" s="99">
        <f>RES_hhdet_in_tesh!H147/RES_summary!H$21</f>
        <v>34.149418244522195</v>
      </c>
      <c r="I147" s="99">
        <f>RES_hhdet_in_tesh!I147/RES_summary!I$21</f>
        <v>37.993823699771674</v>
      </c>
      <c r="J147" s="99">
        <f>RES_hhdet_in_tesh!J147/RES_summary!J$21</f>
        <v>39.268994665628526</v>
      </c>
      <c r="K147" s="99">
        <f>RES_hhdet_in_tesh!K147/RES_summary!K$21</f>
        <v>37.23635480702702</v>
      </c>
      <c r="L147" s="99">
        <f>RES_hhdet_in_tesh!L147/RES_summary!L$21</f>
        <v>38.629661075456646</v>
      </c>
      <c r="M147" s="99">
        <f>RES_hhdet_in_tesh!M147/RES_summary!M$21</f>
        <v>32.936276454441483</v>
      </c>
      <c r="N147" s="99">
        <f>RES_hhdet_in_tesh!N147/RES_summary!N$21</f>
        <v>39.789657685491441</v>
      </c>
      <c r="O147" s="99">
        <f>RES_hhdet_in_tesh!O147/RES_summary!O$21</f>
        <v>33.136287679322677</v>
      </c>
      <c r="P147" s="99">
        <f>RES_hhdet_in_tesh!P147/RES_summary!P$21</f>
        <v>29.224473114957892</v>
      </c>
      <c r="Q147" s="99">
        <f>RES_hhdet_in_tesh!Q147/RES_summary!Q$21</f>
        <v>30.967474749715009</v>
      </c>
      <c r="R147" s="99">
        <f>RES_hhdet_in_tesh!R147/RES_summary!R$21</f>
        <v>34.667415055057752</v>
      </c>
      <c r="S147" s="99">
        <f>RES_hhdet_in_tesh!S147/RES_summary!S$21</f>
        <v>32.812734808092124</v>
      </c>
      <c r="T147" s="99">
        <f>RES_hhdet_in_tesh!T147/RES_summary!T$21</f>
        <v>36.585463535355316</v>
      </c>
      <c r="U147" s="99">
        <f>RES_hhdet_in_tesh!U147/RES_summary!U$21</f>
        <v>36.781316470270909</v>
      </c>
      <c r="V147" s="99">
        <f>RES_hhdet_in_tesh!V147/RES_summary!V$21</f>
        <v>35.410598798096323</v>
      </c>
      <c r="W147" s="99">
        <f>RES_hhdet_in_tesh!W147/RES_summary!W$21</f>
        <v>34.595479252927873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13.451005791722542</v>
      </c>
      <c r="D148" s="123">
        <v>14.233033749204109</v>
      </c>
      <c r="E148" s="123">
        <v>15.066515721235833</v>
      </c>
      <c r="F148" s="123">
        <v>15.638494961508886</v>
      </c>
      <c r="G148" s="123">
        <v>16.658205555314151</v>
      </c>
      <c r="H148" s="123">
        <v>16.462550780054286</v>
      </c>
      <c r="I148" s="123">
        <v>18.130483526581461</v>
      </c>
      <c r="J148" s="123">
        <v>17.414607340970797</v>
      </c>
      <c r="K148" s="123">
        <v>17.231950488950488</v>
      </c>
      <c r="L148" s="123">
        <v>16.935117843560661</v>
      </c>
      <c r="M148" s="123">
        <v>16.803774028229892</v>
      </c>
      <c r="N148" s="123">
        <v>15.678682162897804</v>
      </c>
      <c r="O148" s="123">
        <v>14.299092755675899</v>
      </c>
      <c r="P148" s="123">
        <v>14.103157994809759</v>
      </c>
      <c r="Q148" s="123">
        <v>14.761172306203676</v>
      </c>
      <c r="R148" s="123">
        <v>15.19443692487706</v>
      </c>
      <c r="S148" s="123">
        <v>15.860916529870277</v>
      </c>
      <c r="T148" s="123">
        <v>15.39870220231942</v>
      </c>
      <c r="U148" s="123">
        <v>15.122170452984646</v>
      </c>
      <c r="V148" s="123">
        <v>15.289388919483761</v>
      </c>
      <c r="W148" s="123">
        <v>15.306618993675817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13.79939594741929</v>
      </c>
      <c r="D149" s="99">
        <v>14.543562647151877</v>
      </c>
      <c r="E149" s="99">
        <v>15.270801034481696</v>
      </c>
      <c r="F149" s="99">
        <v>15.496167864762748</v>
      </c>
      <c r="G149" s="99">
        <v>16.698750818483489</v>
      </c>
      <c r="H149" s="99">
        <v>16.741184102557234</v>
      </c>
      <c r="I149" s="99">
        <v>16.960431927782</v>
      </c>
      <c r="J149" s="99">
        <v>17.456132049725987</v>
      </c>
      <c r="K149" s="99">
        <v>17.369818789675922</v>
      </c>
      <c r="L149" s="99">
        <v>16.801984603971121</v>
      </c>
      <c r="M149" s="99">
        <v>16.042746240213923</v>
      </c>
      <c r="N149" s="99">
        <v>15.007414245662579</v>
      </c>
      <c r="O149" s="99">
        <v>15.705606842650511</v>
      </c>
      <c r="P149" s="99">
        <v>0</v>
      </c>
      <c r="Q149" s="99">
        <v>15.947383350249707</v>
      </c>
      <c r="R149" s="99">
        <v>15.98891366339152</v>
      </c>
      <c r="S149" s="99">
        <v>16.219857492503387</v>
      </c>
      <c r="T149" s="99">
        <v>16.006613126173708</v>
      </c>
      <c r="U149" s="99">
        <v>15.543970621737259</v>
      </c>
      <c r="V149" s="99">
        <v>14.657362878561834</v>
      </c>
      <c r="W149" s="99">
        <v>18.426815230001139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16.732022459838557</v>
      </c>
      <c r="I150" s="99">
        <v>16.964737663034345</v>
      </c>
      <c r="J150" s="99">
        <v>17.475733605841999</v>
      </c>
      <c r="K150" s="99">
        <v>17.397525717552654</v>
      </c>
      <c r="L150" s="99">
        <v>16.815331663994694</v>
      </c>
      <c r="M150" s="99">
        <v>16.034885976022583</v>
      </c>
      <c r="N150" s="99">
        <v>15.018231147987789</v>
      </c>
      <c r="O150" s="99">
        <v>15.903640656646875</v>
      </c>
      <c r="P150" s="99">
        <v>18.621371153026949</v>
      </c>
      <c r="Q150" s="99">
        <v>0</v>
      </c>
      <c r="R150" s="99">
        <v>0</v>
      </c>
      <c r="S150" s="99">
        <v>0</v>
      </c>
      <c r="T150" s="99">
        <v>0</v>
      </c>
      <c r="U150" s="99">
        <v>15.228652909718281</v>
      </c>
      <c r="V150" s="99">
        <v>14.493670420409227</v>
      </c>
      <c r="W150" s="99">
        <v>18.539097808476317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4.2540332976159609</v>
      </c>
      <c r="I151" s="102">
        <v>3.4316612674005484</v>
      </c>
      <c r="J151" s="102">
        <v>3.5609413212461472</v>
      </c>
      <c r="K151" s="102">
        <v>3.5291194736585676</v>
      </c>
      <c r="L151" s="102">
        <v>2.9665707247683004</v>
      </c>
      <c r="M151" s="102">
        <v>2.7992272406952154</v>
      </c>
      <c r="N151" s="102">
        <v>1.762084182354656</v>
      </c>
      <c r="O151" s="102">
        <v>1.2357023490261949</v>
      </c>
      <c r="P151" s="102">
        <v>1.7694506110903325</v>
      </c>
      <c r="Q151" s="102">
        <v>0</v>
      </c>
      <c r="R151" s="102">
        <v>0</v>
      </c>
      <c r="S151" s="102">
        <v>0</v>
      </c>
      <c r="T151" s="102">
        <v>0</v>
      </c>
      <c r="U151" s="102">
        <v>1.0254271648910771</v>
      </c>
      <c r="V151" s="102">
        <v>0.79466428098546327</v>
      </c>
      <c r="W151" s="102">
        <v>3.1917991892274635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12.477989162222597</v>
      </c>
      <c r="I152" s="105">
        <v>13.533076395633795</v>
      </c>
      <c r="J152" s="105">
        <v>13.914792284595853</v>
      </c>
      <c r="K152" s="105">
        <v>13.868406243894086</v>
      </c>
      <c r="L152" s="105">
        <v>13.848760939226397</v>
      </c>
      <c r="M152" s="105">
        <v>13.235658735327364</v>
      </c>
      <c r="N152" s="105">
        <v>13.256146965633132</v>
      </c>
      <c r="O152" s="105">
        <v>14.667938307620679</v>
      </c>
      <c r="P152" s="105">
        <v>16.851920541936618</v>
      </c>
      <c r="Q152" s="105">
        <v>0</v>
      </c>
      <c r="R152" s="105">
        <v>0</v>
      </c>
      <c r="S152" s="105">
        <v>0</v>
      </c>
      <c r="T152" s="105">
        <v>0</v>
      </c>
      <c r="U152" s="105">
        <v>14.203225744827206</v>
      </c>
      <c r="V152" s="105">
        <v>13.699006139423766</v>
      </c>
      <c r="W152" s="105">
        <v>15.347298619248853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16.44062889986979</v>
      </c>
      <c r="I153" s="102">
        <v>0</v>
      </c>
      <c r="J153" s="102">
        <v>0</v>
      </c>
      <c r="K153" s="102">
        <v>17.226647683056854</v>
      </c>
      <c r="L153" s="102">
        <v>0</v>
      </c>
      <c r="M153" s="102">
        <v>0</v>
      </c>
      <c r="N153" s="102">
        <v>0</v>
      </c>
      <c r="O153" s="102">
        <v>14.392820488931314</v>
      </c>
      <c r="P153" s="102">
        <v>14.454899961337933</v>
      </c>
      <c r="Q153" s="102">
        <v>0</v>
      </c>
      <c r="R153" s="102">
        <v>0</v>
      </c>
      <c r="S153" s="102">
        <v>0</v>
      </c>
      <c r="T153" s="102">
        <v>0</v>
      </c>
      <c r="U153" s="102">
        <v>14.944790784814725</v>
      </c>
      <c r="V153" s="102">
        <v>15.193153014463329</v>
      </c>
      <c r="W153" s="102">
        <v>15.186570613543909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13.419333959386472</v>
      </c>
      <c r="D154" s="105">
        <v>14.221315677583439</v>
      </c>
      <c r="E154" s="105">
        <v>15.05908716439053</v>
      </c>
      <c r="F154" s="105">
        <v>15.643161423697281</v>
      </c>
      <c r="G154" s="105">
        <v>16.656442717785051</v>
      </c>
      <c r="H154" s="105">
        <v>16.440405648487651</v>
      </c>
      <c r="I154" s="105">
        <v>18.169911373352083</v>
      </c>
      <c r="J154" s="105">
        <v>17.413163785357391</v>
      </c>
      <c r="K154" s="105">
        <v>17.226777971132801</v>
      </c>
      <c r="L154" s="105">
        <v>16.940220683970704</v>
      </c>
      <c r="M154" s="105">
        <v>16.833146906966299</v>
      </c>
      <c r="N154" s="105">
        <v>15.712078799845633</v>
      </c>
      <c r="O154" s="105">
        <v>14.206960983714186</v>
      </c>
      <c r="P154" s="105">
        <v>13.994015740648862</v>
      </c>
      <c r="Q154" s="105">
        <v>14.681057834819301</v>
      </c>
      <c r="R154" s="105">
        <v>15.167746140952699</v>
      </c>
      <c r="S154" s="105">
        <v>15.849891577090848</v>
      </c>
      <c r="T154" s="105">
        <v>15.381804339351264</v>
      </c>
      <c r="U154" s="105">
        <v>15.108396714891143</v>
      </c>
      <c r="V154" s="105">
        <v>15.314952684712091</v>
      </c>
      <c r="W154" s="105">
        <v>15.197139388394218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1.7243454520645556</v>
      </c>
      <c r="D155" s="99">
        <v>2.7265204448600548</v>
      </c>
      <c r="E155" s="99">
        <v>3.6511383121901737</v>
      </c>
      <c r="F155" s="99">
        <v>3.6282387210783438</v>
      </c>
      <c r="G155" s="99">
        <v>4.6767979586301367</v>
      </c>
      <c r="H155" s="99">
        <v>4.1855498906315836</v>
      </c>
      <c r="I155" s="99">
        <v>3.836357024984216</v>
      </c>
      <c r="J155" s="99">
        <v>3.5375030372362688</v>
      </c>
      <c r="K155" s="99">
        <v>3.5047315630586406</v>
      </c>
      <c r="L155" s="99">
        <v>3.0686329787642004</v>
      </c>
      <c r="M155" s="99">
        <v>3.0993254346246077</v>
      </c>
      <c r="N155" s="99">
        <v>2.0989289325924969</v>
      </c>
      <c r="O155" s="99">
        <v>0.4762595725910041</v>
      </c>
      <c r="P155" s="99">
        <v>0.18329197819789164</v>
      </c>
      <c r="Q155" s="99">
        <v>0.61645936767103438</v>
      </c>
      <c r="R155" s="99">
        <v>0.94603017665117373</v>
      </c>
      <c r="S155" s="99">
        <v>1.6535758710508415</v>
      </c>
      <c r="T155" s="99">
        <v>1.2711409344052278</v>
      </c>
      <c r="U155" s="99">
        <v>1.0169607097902633</v>
      </c>
      <c r="V155" s="99">
        <v>1.3018108438286908</v>
      </c>
      <c r="W155" s="99">
        <v>1.3610310983251532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11.694988507321916</v>
      </c>
      <c r="D156" s="99">
        <v>11.494795232723384</v>
      </c>
      <c r="E156" s="99">
        <v>11.407948852200356</v>
      </c>
      <c r="F156" s="99">
        <v>12.014922702618941</v>
      </c>
      <c r="G156" s="99">
        <v>11.979644759154912</v>
      </c>
      <c r="H156" s="99">
        <v>12.254855757856069</v>
      </c>
      <c r="I156" s="99">
        <v>14.333554348367867</v>
      </c>
      <c r="J156" s="99">
        <v>13.875660748121124</v>
      </c>
      <c r="K156" s="99">
        <v>13.722046408074162</v>
      </c>
      <c r="L156" s="99">
        <v>13.871587705206501</v>
      </c>
      <c r="M156" s="99">
        <v>13.733821472341688</v>
      </c>
      <c r="N156" s="99">
        <v>13.613149867253131</v>
      </c>
      <c r="O156" s="99">
        <v>13.73070141112318</v>
      </c>
      <c r="P156" s="99">
        <v>13.810723762450975</v>
      </c>
      <c r="Q156" s="99">
        <v>14.06459846714827</v>
      </c>
      <c r="R156" s="99">
        <v>14.221715964301524</v>
      </c>
      <c r="S156" s="99">
        <v>14.196315706040007</v>
      </c>
      <c r="T156" s="99">
        <v>14.110663404946036</v>
      </c>
      <c r="U156" s="99">
        <v>14.091436005100883</v>
      </c>
      <c r="V156" s="99">
        <v>14.013141840883405</v>
      </c>
      <c r="W156" s="99">
        <v>13.836108290069067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5.1310239177842156</v>
      </c>
      <c r="D157" s="123">
        <v>5.1312658817464181</v>
      </c>
      <c r="E157" s="123">
        <v>5.1415757720929527</v>
      </c>
      <c r="F157" s="123">
        <v>5.2550647924902085</v>
      </c>
      <c r="G157" s="123">
        <v>4.9950825894846975</v>
      </c>
      <c r="H157" s="123">
        <v>4.5282154233927558</v>
      </c>
      <c r="I157" s="123">
        <v>4.3394645282649744</v>
      </c>
      <c r="J157" s="123">
        <v>3.9492877971541263</v>
      </c>
      <c r="K157" s="123">
        <v>3.9412083327253504</v>
      </c>
      <c r="L157" s="123">
        <v>3.7837716408149276</v>
      </c>
      <c r="M157" s="123">
        <v>3.9751872312972591</v>
      </c>
      <c r="N157" s="123">
        <v>3.4721649923363809</v>
      </c>
      <c r="O157" s="123">
        <v>3.5247450031036083</v>
      </c>
      <c r="P157" s="123">
        <v>3.9507699180446938</v>
      </c>
      <c r="Q157" s="123">
        <v>3.7656187105392189</v>
      </c>
      <c r="R157" s="123">
        <v>3.7459454627172928</v>
      </c>
      <c r="S157" s="123">
        <v>3.9628288533493765</v>
      </c>
      <c r="T157" s="123">
        <v>3.6872293039430439</v>
      </c>
      <c r="U157" s="123">
        <v>4.2931466278062862</v>
      </c>
      <c r="V157" s="123">
        <v>4.4582709876812663</v>
      </c>
      <c r="W157" s="123">
        <v>4.3393321785627448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5.0549337048154355</v>
      </c>
      <c r="D158" s="99">
        <v>5.0213404136339426</v>
      </c>
      <c r="E158" s="99">
        <v>5.2098702831433528</v>
      </c>
      <c r="F158" s="99">
        <v>5.2817903559623396</v>
      </c>
      <c r="G158" s="99">
        <v>5.0117809516308363</v>
      </c>
      <c r="H158" s="99">
        <v>4.4584514290074715</v>
      </c>
      <c r="I158" s="99">
        <v>4.415808657247883</v>
      </c>
      <c r="J158" s="99">
        <v>3.9829866311546938</v>
      </c>
      <c r="K158" s="99">
        <v>3.8995507239713509</v>
      </c>
      <c r="L158" s="99">
        <v>3.7794307563572143</v>
      </c>
      <c r="M158" s="99">
        <v>3.8464670021462539</v>
      </c>
      <c r="N158" s="99">
        <v>3.6251482984892789</v>
      </c>
      <c r="O158" s="99">
        <v>3.6169996115368228</v>
      </c>
      <c r="P158" s="99">
        <v>3.6573427112754571</v>
      </c>
      <c r="Q158" s="99">
        <v>3.8039230049835835</v>
      </c>
      <c r="R158" s="99">
        <v>3.8176539765075761</v>
      </c>
      <c r="S158" s="99">
        <v>3.8690342804535125</v>
      </c>
      <c r="T158" s="99">
        <v>3.9387233179866779</v>
      </c>
      <c r="U158" s="99">
        <v>4.2945700990975597</v>
      </c>
      <c r="V158" s="99">
        <v>4.092563709410312</v>
      </c>
      <c r="W158" s="99">
        <v>4.3908171645130754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5.2209487149291363</v>
      </c>
      <c r="D159" s="110">
        <v>5.2961540839151304</v>
      </c>
      <c r="E159" s="110">
        <v>5.0244994674351249</v>
      </c>
      <c r="F159" s="110">
        <v>5.2144419360125678</v>
      </c>
      <c r="G159" s="110">
        <v>4.9662399639595476</v>
      </c>
      <c r="H159" s="110">
        <v>4.675010494911791</v>
      </c>
      <c r="I159" s="110">
        <v>4.177718492284237</v>
      </c>
      <c r="J159" s="110">
        <v>3.879925623135021</v>
      </c>
      <c r="K159" s="110">
        <v>3.9962999040656988</v>
      </c>
      <c r="L159" s="110">
        <v>3.790779707887896</v>
      </c>
      <c r="M159" s="110">
        <v>4.2051257904194301</v>
      </c>
      <c r="N159" s="110">
        <v>3.1451329586415842</v>
      </c>
      <c r="O159" s="110">
        <v>3.4175590129586606</v>
      </c>
      <c r="P159" s="110">
        <v>4.1951466066674312</v>
      </c>
      <c r="Q159" s="110">
        <v>3.7205047637491875</v>
      </c>
      <c r="R159" s="110">
        <v>3.6566438663511338</v>
      </c>
      <c r="S159" s="110">
        <v>4.0746557939695025</v>
      </c>
      <c r="T159" s="110">
        <v>3.4360195174534258</v>
      </c>
      <c r="U159" s="110">
        <v>4.2912061544871642</v>
      </c>
      <c r="V159" s="110">
        <v>4.8023999631163194</v>
      </c>
      <c r="W159" s="110">
        <v>4.3065573820430405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41.161919876452885</v>
      </c>
      <c r="D161" s="118">
        <f t="shared" si="54"/>
        <v>75.377442835311328</v>
      </c>
      <c r="E161" s="118">
        <f t="shared" si="54"/>
        <v>79.764730617202616</v>
      </c>
      <c r="F161" s="118">
        <f t="shared" si="54"/>
        <v>73.110140523413733</v>
      </c>
      <c r="G161" s="118">
        <f t="shared" si="54"/>
        <v>68.877765848037328</v>
      </c>
      <c r="H161" s="118">
        <f t="shared" si="54"/>
        <v>73.337912881776319</v>
      </c>
      <c r="I161" s="118">
        <f t="shared" si="54"/>
        <v>81.332065961388039</v>
      </c>
      <c r="J161" s="118">
        <f t="shared" si="54"/>
        <v>76.967900112657517</v>
      </c>
      <c r="K161" s="118">
        <f t="shared" si="54"/>
        <v>72.957118774025332</v>
      </c>
      <c r="L161" s="118">
        <f t="shared" si="54"/>
        <v>0</v>
      </c>
      <c r="M161" s="118">
        <f t="shared" si="54"/>
        <v>67.200337264426167</v>
      </c>
      <c r="N161" s="118">
        <f t="shared" si="54"/>
        <v>65.073216947331431</v>
      </c>
      <c r="O161" s="118">
        <f t="shared" si="54"/>
        <v>53.648562932470163</v>
      </c>
      <c r="P161" s="118">
        <f t="shared" si="54"/>
        <v>53.16296714501479</v>
      </c>
      <c r="Q161" s="118">
        <f t="shared" si="54"/>
        <v>61.255894841457383</v>
      </c>
      <c r="R161" s="118">
        <f t="shared" ref="R161:V161" si="55">R162+R164+R166+R175</f>
        <v>65.334479598567768</v>
      </c>
      <c r="S161" s="118">
        <f t="shared" si="55"/>
        <v>66.287149187715158</v>
      </c>
      <c r="T161" s="118">
        <f t="shared" si="55"/>
        <v>64.724420767071109</v>
      </c>
      <c r="U161" s="118">
        <f t="shared" si="55"/>
        <v>71.184923640097722</v>
      </c>
      <c r="V161" s="118">
        <f t="shared" si="55"/>
        <v>70.318661265931112</v>
      </c>
      <c r="W161" s="118">
        <f t="shared" ref="W161" si="56">W162+W164+W166+W175</f>
        <v>67.833137943875201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22.588982191722568</v>
      </c>
      <c r="D162" s="123">
        <f t="shared" si="57"/>
        <v>24.548725247101075</v>
      </c>
      <c r="E162" s="123">
        <f t="shared" si="57"/>
        <v>24.241885322606702</v>
      </c>
      <c r="F162" s="123">
        <f t="shared" si="57"/>
        <v>21.60734863607491</v>
      </c>
      <c r="G162" s="123">
        <f t="shared" si="57"/>
        <v>17.715057797417007</v>
      </c>
      <c r="H162" s="123">
        <f t="shared" si="57"/>
        <v>18.198953654046065</v>
      </c>
      <c r="I162" s="123">
        <f t="shared" si="57"/>
        <v>20.869019253434022</v>
      </c>
      <c r="J162" s="123">
        <f t="shared" si="57"/>
        <v>16.784122017222359</v>
      </c>
      <c r="K162" s="123">
        <f t="shared" si="57"/>
        <v>15.117864330714298</v>
      </c>
      <c r="L162" s="123">
        <f t="shared" si="57"/>
        <v>0</v>
      </c>
      <c r="M162" s="123">
        <f t="shared" si="57"/>
        <v>13.484646732958407</v>
      </c>
      <c r="N162" s="123">
        <f t="shared" si="57"/>
        <v>6.1327813871742887</v>
      </c>
      <c r="O162" s="123">
        <f t="shared" si="57"/>
        <v>2.6879344786497739</v>
      </c>
      <c r="P162" s="123">
        <f t="shared" si="57"/>
        <v>5.8877076011834788</v>
      </c>
      <c r="Q162" s="123">
        <f t="shared" si="57"/>
        <v>11.762061323120347</v>
      </c>
      <c r="R162" s="123">
        <f t="shared" si="57"/>
        <v>11.72670183060141</v>
      </c>
      <c r="S162" s="123">
        <f t="shared" si="57"/>
        <v>13.650679044456938</v>
      </c>
      <c r="T162" s="123">
        <f t="shared" si="57"/>
        <v>11.860904631895293</v>
      </c>
      <c r="U162" s="123">
        <f t="shared" si="57"/>
        <v>14.988242094335776</v>
      </c>
      <c r="V162" s="123">
        <f t="shared" si="57"/>
        <v>15.160095325373069</v>
      </c>
      <c r="W162" s="123">
        <f t="shared" si="57"/>
        <v>13.592141038065154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22.588982191722568</v>
      </c>
      <c r="D163" s="110">
        <v>24.548725247101075</v>
      </c>
      <c r="E163" s="110">
        <v>24.241885322606702</v>
      </c>
      <c r="F163" s="110">
        <v>21.60734863607491</v>
      </c>
      <c r="G163" s="110">
        <v>17.715057797417007</v>
      </c>
      <c r="H163" s="110">
        <v>18.198953654046065</v>
      </c>
      <c r="I163" s="110">
        <v>20.869019253434022</v>
      </c>
      <c r="J163" s="110">
        <v>16.784122017222359</v>
      </c>
      <c r="K163" s="110">
        <v>15.117864330714298</v>
      </c>
      <c r="L163" s="110">
        <v>0</v>
      </c>
      <c r="M163" s="110">
        <v>13.484646732958407</v>
      </c>
      <c r="N163" s="110">
        <v>6.1327813871742887</v>
      </c>
      <c r="O163" s="110">
        <v>2.6879344786497739</v>
      </c>
      <c r="P163" s="110">
        <v>5.8877076011834788</v>
      </c>
      <c r="Q163" s="110">
        <v>11.762061323120347</v>
      </c>
      <c r="R163" s="110">
        <v>11.72670183060141</v>
      </c>
      <c r="S163" s="110">
        <v>13.650679044456938</v>
      </c>
      <c r="T163" s="110">
        <v>11.860904631895293</v>
      </c>
      <c r="U163" s="110">
        <v>14.988242094335776</v>
      </c>
      <c r="V163" s="110">
        <v>15.160095325373069</v>
      </c>
      <c r="W163" s="110">
        <v>13.592141038065154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31.4623122647107</v>
      </c>
      <c r="E164" s="123">
        <f t="shared" si="58"/>
        <v>35.31461941465151</v>
      </c>
      <c r="F164" s="123">
        <f t="shared" si="58"/>
        <v>30.610377378178285</v>
      </c>
      <c r="G164" s="123">
        <f t="shared" si="58"/>
        <v>29.509496397630087</v>
      </c>
      <c r="H164" s="123">
        <f t="shared" si="58"/>
        <v>34.149418244522195</v>
      </c>
      <c r="I164" s="123">
        <f t="shared" si="58"/>
        <v>37.993823699771688</v>
      </c>
      <c r="J164" s="123">
        <f t="shared" si="58"/>
        <v>38.819839497884409</v>
      </c>
      <c r="K164" s="123">
        <f t="shared" si="58"/>
        <v>36.665994886569273</v>
      </c>
      <c r="L164" s="123">
        <f t="shared" si="58"/>
        <v>0</v>
      </c>
      <c r="M164" s="123">
        <f t="shared" si="58"/>
        <v>32.936276454441483</v>
      </c>
      <c r="N164" s="123">
        <f t="shared" si="58"/>
        <v>39.789657685491434</v>
      </c>
      <c r="O164" s="123">
        <f t="shared" si="58"/>
        <v>33.136287679322677</v>
      </c>
      <c r="P164" s="123">
        <f t="shared" si="58"/>
        <v>29.224473114957892</v>
      </c>
      <c r="Q164" s="123">
        <f t="shared" si="58"/>
        <v>30.967474749715009</v>
      </c>
      <c r="R164" s="123">
        <f t="shared" si="58"/>
        <v>34.667415055057752</v>
      </c>
      <c r="S164" s="123">
        <f t="shared" si="58"/>
        <v>32.812734808092138</v>
      </c>
      <c r="T164" s="123">
        <f t="shared" si="58"/>
        <v>33.777702579798699</v>
      </c>
      <c r="U164" s="123">
        <f t="shared" si="58"/>
        <v>36.781316470270909</v>
      </c>
      <c r="V164" s="123">
        <f t="shared" si="58"/>
        <v>35.410598798096316</v>
      </c>
      <c r="W164" s="123">
        <f t="shared" si="58"/>
        <v>34.595479252927881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31.4623122647107</v>
      </c>
      <c r="E165" s="99">
        <f>RES_hhdet_in_tesh!E165/RES_summary!E$21</f>
        <v>35.31461941465151</v>
      </c>
      <c r="F165" s="99">
        <f>RES_hhdet_in_tesh!F165/RES_summary!F$21</f>
        <v>30.610377378178285</v>
      </c>
      <c r="G165" s="99">
        <f>RES_hhdet_in_tesh!G165/RES_summary!G$21</f>
        <v>29.509496397630087</v>
      </c>
      <c r="H165" s="99">
        <f>RES_hhdet_in_tesh!H165/RES_summary!H$21</f>
        <v>34.149418244522195</v>
      </c>
      <c r="I165" s="99">
        <f>RES_hhdet_in_tesh!I165/RES_summary!I$21</f>
        <v>37.993823699771688</v>
      </c>
      <c r="J165" s="99">
        <f>RES_hhdet_in_tesh!J165/RES_summary!J$21</f>
        <v>38.819839497884409</v>
      </c>
      <c r="K165" s="99">
        <f>RES_hhdet_in_tesh!K165/RES_summary!K$21</f>
        <v>36.665994886569273</v>
      </c>
      <c r="L165" s="99">
        <f>RES_hhdet_in_tesh!L165/RES_summary!L$21</f>
        <v>0</v>
      </c>
      <c r="M165" s="99">
        <f>RES_hhdet_in_tesh!M165/RES_summary!M$21</f>
        <v>32.936276454441483</v>
      </c>
      <c r="N165" s="99">
        <f>RES_hhdet_in_tesh!N165/RES_summary!N$21</f>
        <v>39.789657685491434</v>
      </c>
      <c r="O165" s="99">
        <f>RES_hhdet_in_tesh!O165/RES_summary!O$21</f>
        <v>33.136287679322677</v>
      </c>
      <c r="P165" s="99">
        <f>RES_hhdet_in_tesh!P165/RES_summary!P$21</f>
        <v>29.224473114957892</v>
      </c>
      <c r="Q165" s="99">
        <f>RES_hhdet_in_tesh!Q165/RES_summary!Q$21</f>
        <v>30.967474749715009</v>
      </c>
      <c r="R165" s="99">
        <f>RES_hhdet_in_tesh!R165/RES_summary!R$21</f>
        <v>34.667415055057752</v>
      </c>
      <c r="S165" s="99">
        <f>RES_hhdet_in_tesh!S165/RES_summary!S$21</f>
        <v>32.812734808092138</v>
      </c>
      <c r="T165" s="99">
        <f>RES_hhdet_in_tesh!T165/RES_summary!T$21</f>
        <v>33.777702579798699</v>
      </c>
      <c r="U165" s="99">
        <f>RES_hhdet_in_tesh!U165/RES_summary!U$21</f>
        <v>36.781316470270909</v>
      </c>
      <c r="V165" s="99">
        <f>RES_hhdet_in_tesh!V165/RES_summary!V$21</f>
        <v>35.410598798096316</v>
      </c>
      <c r="W165" s="99">
        <f>RES_hhdet_in_tesh!W165/RES_summary!W$21</f>
        <v>34.595479252927881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13.444657680909772</v>
      </c>
      <c r="D166" s="123">
        <v>14.233653962454305</v>
      </c>
      <c r="E166" s="123">
        <v>15.067595759642423</v>
      </c>
      <c r="F166" s="123">
        <v>15.637610617975279</v>
      </c>
      <c r="G166" s="123">
        <v>16.658263572751821</v>
      </c>
      <c r="H166" s="123">
        <v>16.462066003126267</v>
      </c>
      <c r="I166" s="123">
        <v>18.129792833057731</v>
      </c>
      <c r="J166" s="123">
        <v>17.41463203437635</v>
      </c>
      <c r="K166" s="123">
        <v>17.2320029498851</v>
      </c>
      <c r="L166" s="123">
        <v>0</v>
      </c>
      <c r="M166" s="123">
        <v>16.804229809402184</v>
      </c>
      <c r="N166" s="123">
        <v>15.678737917334745</v>
      </c>
      <c r="O166" s="123">
        <v>14.299711341180254</v>
      </c>
      <c r="P166" s="123">
        <v>14.099943670736444</v>
      </c>
      <c r="Q166" s="123">
        <v>14.760670991888276</v>
      </c>
      <c r="R166" s="123">
        <v>15.194466292757797</v>
      </c>
      <c r="S166" s="123">
        <v>15.860870408847211</v>
      </c>
      <c r="T166" s="123">
        <v>15.398558342881412</v>
      </c>
      <c r="U166" s="123">
        <v>15.122218263007129</v>
      </c>
      <c r="V166" s="123">
        <v>15.289533802284176</v>
      </c>
      <c r="W166" s="123">
        <v>15.306203314121982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13.79939594741929</v>
      </c>
      <c r="D167" s="99">
        <v>14.543562647151877</v>
      </c>
      <c r="E167" s="99">
        <v>15.270801034481696</v>
      </c>
      <c r="F167" s="99">
        <v>15.496167864762748</v>
      </c>
      <c r="G167" s="99">
        <v>16.698750818483493</v>
      </c>
      <c r="H167" s="99">
        <v>16.741184102557231</v>
      </c>
      <c r="I167" s="99">
        <v>16.960431927782</v>
      </c>
      <c r="J167" s="99">
        <v>17.456132049725984</v>
      </c>
      <c r="K167" s="99">
        <v>17.369818789675918</v>
      </c>
      <c r="L167" s="99">
        <v>0</v>
      </c>
      <c r="M167" s="99">
        <v>16.042746240213923</v>
      </c>
      <c r="N167" s="99">
        <v>15.007414245662579</v>
      </c>
      <c r="O167" s="99">
        <v>15.705606842650511</v>
      </c>
      <c r="P167" s="99">
        <v>0</v>
      </c>
      <c r="Q167" s="99">
        <v>15.947383350249707</v>
      </c>
      <c r="R167" s="99">
        <v>15.98891366339152</v>
      </c>
      <c r="S167" s="99">
        <v>16.219857492503387</v>
      </c>
      <c r="T167" s="99">
        <v>16.006613126173708</v>
      </c>
      <c r="U167" s="99">
        <v>15.543970621737262</v>
      </c>
      <c r="V167" s="99">
        <v>14.657362878561834</v>
      </c>
      <c r="W167" s="99">
        <v>18.426815230001136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13.802926989679646</v>
      </c>
      <c r="D168" s="99">
        <v>0</v>
      </c>
      <c r="E168" s="99">
        <v>0</v>
      </c>
      <c r="F168" s="99">
        <v>0</v>
      </c>
      <c r="G168" s="99">
        <v>0</v>
      </c>
      <c r="H168" s="99">
        <v>16.732022459838557</v>
      </c>
      <c r="I168" s="99">
        <v>16.964737663034345</v>
      </c>
      <c r="J168" s="99">
        <v>17.475733605841999</v>
      </c>
      <c r="K168" s="99">
        <v>17.397525717552654</v>
      </c>
      <c r="L168" s="99">
        <v>0</v>
      </c>
      <c r="M168" s="99">
        <v>0</v>
      </c>
      <c r="N168" s="99">
        <v>15.018231147987787</v>
      </c>
      <c r="O168" s="99">
        <v>15.903640656646875</v>
      </c>
      <c r="P168" s="99">
        <v>18.621371153026946</v>
      </c>
      <c r="Q168" s="99">
        <v>0</v>
      </c>
      <c r="R168" s="99">
        <v>0</v>
      </c>
      <c r="S168" s="99">
        <v>0</v>
      </c>
      <c r="T168" s="99">
        <v>0</v>
      </c>
      <c r="U168" s="99">
        <v>15.228652909718285</v>
      </c>
      <c r="V168" s="99">
        <v>14.493670420409227</v>
      </c>
      <c r="W168" s="99">
        <v>18.53909780847631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1.8567037752688531</v>
      </c>
      <c r="D169" s="102">
        <v>0</v>
      </c>
      <c r="E169" s="102">
        <v>0</v>
      </c>
      <c r="F169" s="102">
        <v>0</v>
      </c>
      <c r="G169" s="102">
        <v>0</v>
      </c>
      <c r="H169" s="102">
        <v>4.2540332976159609</v>
      </c>
      <c r="I169" s="102">
        <v>3.4316612674005484</v>
      </c>
      <c r="J169" s="102">
        <v>3.5609413212461472</v>
      </c>
      <c r="K169" s="102">
        <v>3.5291194736585676</v>
      </c>
      <c r="L169" s="102">
        <v>0</v>
      </c>
      <c r="M169" s="102">
        <v>0</v>
      </c>
      <c r="N169" s="102">
        <v>1.7620841823546565</v>
      </c>
      <c r="O169" s="102">
        <v>1.2357023490261947</v>
      </c>
      <c r="P169" s="102">
        <v>1.7694506110903321</v>
      </c>
      <c r="Q169" s="102">
        <v>0</v>
      </c>
      <c r="R169" s="102">
        <v>0</v>
      </c>
      <c r="S169" s="102">
        <v>0</v>
      </c>
      <c r="T169" s="102">
        <v>0</v>
      </c>
      <c r="U169" s="102">
        <v>1.0254271648910771</v>
      </c>
      <c r="V169" s="102">
        <v>0.79466428098546327</v>
      </c>
      <c r="W169" s="102">
        <v>3.1917991892274622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11.946223214410793</v>
      </c>
      <c r="D170" s="105">
        <v>0</v>
      </c>
      <c r="E170" s="105">
        <v>0</v>
      </c>
      <c r="F170" s="105">
        <v>0</v>
      </c>
      <c r="G170" s="105">
        <v>0</v>
      </c>
      <c r="H170" s="105">
        <v>12.477989162222595</v>
      </c>
      <c r="I170" s="105">
        <v>13.533076395633795</v>
      </c>
      <c r="J170" s="105">
        <v>13.914792284595853</v>
      </c>
      <c r="K170" s="105">
        <v>13.868406243894086</v>
      </c>
      <c r="L170" s="105">
        <v>0</v>
      </c>
      <c r="M170" s="105">
        <v>0</v>
      </c>
      <c r="N170" s="105">
        <v>13.256146965633132</v>
      </c>
      <c r="O170" s="105">
        <v>14.66793830762068</v>
      </c>
      <c r="P170" s="105">
        <v>16.851920541936611</v>
      </c>
      <c r="Q170" s="105">
        <v>0</v>
      </c>
      <c r="R170" s="105">
        <v>0</v>
      </c>
      <c r="S170" s="105">
        <v>0</v>
      </c>
      <c r="T170" s="105">
        <v>0</v>
      </c>
      <c r="U170" s="105">
        <v>14.203225744827206</v>
      </c>
      <c r="V170" s="105">
        <v>13.699006139423766</v>
      </c>
      <c r="W170" s="105">
        <v>15.347298619248848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13.421731442212783</v>
      </c>
      <c r="D171" s="102">
        <v>0</v>
      </c>
      <c r="E171" s="102">
        <v>0</v>
      </c>
      <c r="F171" s="102">
        <v>0</v>
      </c>
      <c r="G171" s="102">
        <v>0</v>
      </c>
      <c r="H171" s="102">
        <v>16.440628899869786</v>
      </c>
      <c r="I171" s="102">
        <v>0</v>
      </c>
      <c r="J171" s="102">
        <v>0</v>
      </c>
      <c r="K171" s="102">
        <v>17.226647683056854</v>
      </c>
      <c r="L171" s="102">
        <v>0</v>
      </c>
      <c r="M171" s="102">
        <v>0</v>
      </c>
      <c r="N171" s="102">
        <v>0</v>
      </c>
      <c r="O171" s="102">
        <v>14.392820488931321</v>
      </c>
      <c r="P171" s="102">
        <v>14.454899961337937</v>
      </c>
      <c r="Q171" s="102">
        <v>0</v>
      </c>
      <c r="R171" s="102">
        <v>0</v>
      </c>
      <c r="S171" s="102">
        <v>0</v>
      </c>
      <c r="T171" s="102">
        <v>0</v>
      </c>
      <c r="U171" s="102">
        <v>14.944790784814725</v>
      </c>
      <c r="V171" s="102">
        <v>15.193153014463329</v>
      </c>
      <c r="W171" s="102">
        <v>15.186570613543909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13.419333959386472</v>
      </c>
      <c r="D172" s="105">
        <v>14.221315677583441</v>
      </c>
      <c r="E172" s="105">
        <v>15.059087164390533</v>
      </c>
      <c r="F172" s="105">
        <v>15.643161423697284</v>
      </c>
      <c r="G172" s="105">
        <v>16.656442717785051</v>
      </c>
      <c r="H172" s="105">
        <v>16.440405648487648</v>
      </c>
      <c r="I172" s="105">
        <v>18.169911373352083</v>
      </c>
      <c r="J172" s="105">
        <v>17.413163785357387</v>
      </c>
      <c r="K172" s="105">
        <v>17.226777971132801</v>
      </c>
      <c r="L172" s="105">
        <v>0</v>
      </c>
      <c r="M172" s="105">
        <v>16.833146906966295</v>
      </c>
      <c r="N172" s="105">
        <v>15.712078799845633</v>
      </c>
      <c r="O172" s="105">
        <v>14.206960983714184</v>
      </c>
      <c r="P172" s="105">
        <v>13.994015740648866</v>
      </c>
      <c r="Q172" s="105">
        <v>14.681057834819303</v>
      </c>
      <c r="R172" s="105">
        <v>15.167746140952698</v>
      </c>
      <c r="S172" s="105">
        <v>15.849891577090848</v>
      </c>
      <c r="T172" s="105">
        <v>15.381804339351268</v>
      </c>
      <c r="U172" s="105">
        <v>15.108396714891148</v>
      </c>
      <c r="V172" s="105">
        <v>15.314952684712095</v>
      </c>
      <c r="W172" s="105">
        <v>15.197139388394218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1.7243454520645562</v>
      </c>
      <c r="D173" s="99">
        <v>2.7265204448600544</v>
      </c>
      <c r="E173" s="99">
        <v>3.651138312190175</v>
      </c>
      <c r="F173" s="99">
        <v>3.6282387210783438</v>
      </c>
      <c r="G173" s="99">
        <v>4.6767979586301376</v>
      </c>
      <c r="H173" s="99">
        <v>4.1855498906315836</v>
      </c>
      <c r="I173" s="99">
        <v>3.8363570249842147</v>
      </c>
      <c r="J173" s="99">
        <v>3.5375030372362679</v>
      </c>
      <c r="K173" s="99">
        <v>3.5047315630586402</v>
      </c>
      <c r="L173" s="99">
        <v>0</v>
      </c>
      <c r="M173" s="99">
        <v>3.0993254346246091</v>
      </c>
      <c r="N173" s="99">
        <v>2.0989289325924974</v>
      </c>
      <c r="O173" s="99">
        <v>0.4762595725910041</v>
      </c>
      <c r="P173" s="99">
        <v>0.18329197819789156</v>
      </c>
      <c r="Q173" s="99">
        <v>0.61645936767103438</v>
      </c>
      <c r="R173" s="99">
        <v>0.94603017665117406</v>
      </c>
      <c r="S173" s="99">
        <v>1.6535758710508415</v>
      </c>
      <c r="T173" s="99">
        <v>1.2711409344052276</v>
      </c>
      <c r="U173" s="99">
        <v>1.0169607097902638</v>
      </c>
      <c r="V173" s="99">
        <v>1.3018108438286908</v>
      </c>
      <c r="W173" s="99">
        <v>1.3610310983251532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11.694988507321916</v>
      </c>
      <c r="D174" s="110">
        <v>11.494795232723385</v>
      </c>
      <c r="E174" s="110">
        <v>11.407948852200358</v>
      </c>
      <c r="F174" s="110">
        <v>12.014922702618941</v>
      </c>
      <c r="G174" s="110">
        <v>11.979644759154912</v>
      </c>
      <c r="H174" s="110">
        <v>12.254855757856067</v>
      </c>
      <c r="I174" s="110">
        <v>14.333554348367867</v>
      </c>
      <c r="J174" s="110">
        <v>13.875660748121115</v>
      </c>
      <c r="K174" s="110">
        <v>13.722046408074162</v>
      </c>
      <c r="L174" s="110">
        <v>0</v>
      </c>
      <c r="M174" s="110">
        <v>13.733821472341688</v>
      </c>
      <c r="N174" s="110">
        <v>13.613149867253135</v>
      </c>
      <c r="O174" s="110">
        <v>13.73070141112318</v>
      </c>
      <c r="P174" s="110">
        <v>13.810723762450975</v>
      </c>
      <c r="Q174" s="110">
        <v>14.064598467148267</v>
      </c>
      <c r="R174" s="110">
        <v>14.221715964301524</v>
      </c>
      <c r="S174" s="110">
        <v>14.196315706040004</v>
      </c>
      <c r="T174" s="110">
        <v>14.11066340494604</v>
      </c>
      <c r="U174" s="110">
        <v>14.091436005100885</v>
      </c>
      <c r="V174" s="110">
        <v>14.013141840883405</v>
      </c>
      <c r="W174" s="110">
        <v>13.836108290069067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5.1282800038205387</v>
      </c>
      <c r="D175" s="123">
        <v>5.1327513610452353</v>
      </c>
      <c r="E175" s="123">
        <v>5.1406301203019806</v>
      </c>
      <c r="F175" s="123">
        <v>5.2548038911852633</v>
      </c>
      <c r="G175" s="123">
        <v>4.9949480802384114</v>
      </c>
      <c r="H175" s="123">
        <v>4.5274749800817879</v>
      </c>
      <c r="I175" s="123">
        <v>4.3394301751245896</v>
      </c>
      <c r="J175" s="123">
        <v>3.9493065631744084</v>
      </c>
      <c r="K175" s="123">
        <v>3.9412566068566601</v>
      </c>
      <c r="L175" s="123">
        <v>0</v>
      </c>
      <c r="M175" s="123">
        <v>3.9751842676240843</v>
      </c>
      <c r="N175" s="123">
        <v>3.4720399573309635</v>
      </c>
      <c r="O175" s="123">
        <v>3.5246294333174544</v>
      </c>
      <c r="P175" s="123">
        <v>3.9508427581369818</v>
      </c>
      <c r="Q175" s="123">
        <v>3.7656877767337504</v>
      </c>
      <c r="R175" s="123">
        <v>3.7458964201508111</v>
      </c>
      <c r="S175" s="123">
        <v>3.9628649263188716</v>
      </c>
      <c r="T175" s="123">
        <v>3.6872552124957032</v>
      </c>
      <c r="U175" s="123">
        <v>4.2931468124839087</v>
      </c>
      <c r="V175" s="123">
        <v>4.458433340177546</v>
      </c>
      <c r="W175" s="123">
        <v>4.3393143387601762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5.0549337048154364</v>
      </c>
      <c r="D176" s="99">
        <v>5.0213404136339443</v>
      </c>
      <c r="E176" s="99">
        <v>5.2098702831433519</v>
      </c>
      <c r="F176" s="99">
        <v>5.2817903559623387</v>
      </c>
      <c r="G176" s="99">
        <v>5.0117809516308371</v>
      </c>
      <c r="H176" s="99">
        <v>4.4584514290074715</v>
      </c>
      <c r="I176" s="99">
        <v>4.4158086572478821</v>
      </c>
      <c r="J176" s="99">
        <v>3.9829866311546938</v>
      </c>
      <c r="K176" s="99">
        <v>3.8995507239713501</v>
      </c>
      <c r="L176" s="99">
        <v>0</v>
      </c>
      <c r="M176" s="99">
        <v>3.8464670021462535</v>
      </c>
      <c r="N176" s="99">
        <v>3.6251482984892793</v>
      </c>
      <c r="O176" s="99">
        <v>3.6169996115368219</v>
      </c>
      <c r="P176" s="99">
        <v>3.6573427112754575</v>
      </c>
      <c r="Q176" s="99">
        <v>3.8039230049835835</v>
      </c>
      <c r="R176" s="99">
        <v>3.8176539765075761</v>
      </c>
      <c r="S176" s="99">
        <v>3.8690342804535116</v>
      </c>
      <c r="T176" s="99">
        <v>3.9387233179866779</v>
      </c>
      <c r="U176" s="99">
        <v>4.2945700990975597</v>
      </c>
      <c r="V176" s="99">
        <v>4.0925637094103129</v>
      </c>
      <c r="W176" s="99">
        <v>4.3908171645130754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5.2209487149291363</v>
      </c>
      <c r="D177" s="110">
        <v>5.2961540839151304</v>
      </c>
      <c r="E177" s="110">
        <v>5.024499467435124</v>
      </c>
      <c r="F177" s="110">
        <v>5.2144419360125669</v>
      </c>
      <c r="G177" s="110">
        <v>4.9662399639595494</v>
      </c>
      <c r="H177" s="110">
        <v>4.6750104949117919</v>
      </c>
      <c r="I177" s="110">
        <v>4.1777184922842379</v>
      </c>
      <c r="J177" s="110">
        <v>3.8799256231350219</v>
      </c>
      <c r="K177" s="110">
        <v>3.9962999040656997</v>
      </c>
      <c r="L177" s="110">
        <v>0</v>
      </c>
      <c r="M177" s="110">
        <v>4.205125790419431</v>
      </c>
      <c r="N177" s="110">
        <v>3.145132958641585</v>
      </c>
      <c r="O177" s="110">
        <v>3.4175590129586606</v>
      </c>
      <c r="P177" s="110">
        <v>4.1951466066674312</v>
      </c>
      <c r="Q177" s="110">
        <v>3.7205047637491875</v>
      </c>
      <c r="R177" s="110">
        <v>3.6566438663511329</v>
      </c>
      <c r="S177" s="110">
        <v>4.0746557939695025</v>
      </c>
      <c r="T177" s="110">
        <v>3.4360195174534258</v>
      </c>
      <c r="U177" s="110">
        <v>4.2912061544871642</v>
      </c>
      <c r="V177" s="110">
        <v>4.8023999631163203</v>
      </c>
      <c r="W177" s="110">
        <v>4.3065573820430405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14.717544780447524</v>
      </c>
      <c r="D24" s="118">
        <f t="shared" si="7"/>
        <v>14.388083194703336</v>
      </c>
      <c r="E24" s="118">
        <f t="shared" si="7"/>
        <v>15.234481376504521</v>
      </c>
      <c r="F24" s="118">
        <f t="shared" si="7"/>
        <v>14.154341421233491</v>
      </c>
      <c r="G24" s="118">
        <f t="shared" si="7"/>
        <v>13.500262595001887</v>
      </c>
      <c r="H24" s="118">
        <f t="shared" si="7"/>
        <v>0</v>
      </c>
      <c r="I24" s="118">
        <f t="shared" si="7"/>
        <v>0</v>
      </c>
      <c r="J24" s="118">
        <f t="shared" si="7"/>
        <v>8.4888813052441456</v>
      </c>
      <c r="K24" s="118">
        <f t="shared" si="7"/>
        <v>8.9312651298043502</v>
      </c>
      <c r="L24" s="118">
        <f t="shared" si="7"/>
        <v>7.7101701239158986</v>
      </c>
      <c r="M24" s="118">
        <f t="shared" si="7"/>
        <v>8.4024357879943459</v>
      </c>
      <c r="N24" s="118">
        <f t="shared" si="7"/>
        <v>7.7500584989316339</v>
      </c>
      <c r="O24" s="118">
        <f t="shared" si="7"/>
        <v>5.9286117377071221</v>
      </c>
      <c r="P24" s="118">
        <f t="shared" si="7"/>
        <v>4.9400215743820279</v>
      </c>
      <c r="Q24" s="118">
        <f t="shared" si="7"/>
        <v>6.2041965819003915</v>
      </c>
      <c r="R24" s="118">
        <f t="shared" ref="R24:V24" si="8">R25+R28+R30+R39</f>
        <v>6.480196295081857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6.2238786262707073</v>
      </c>
      <c r="W24" s="118">
        <f t="shared" ref="W24" si="9">W25+W28+W30+W39</f>
        <v>6.0443492798021587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13.129340286295077</v>
      </c>
      <c r="D25" s="123">
        <f t="shared" si="10"/>
        <v>12.870382845736382</v>
      </c>
      <c r="E25" s="123">
        <f t="shared" si="10"/>
        <v>13.580238093853287</v>
      </c>
      <c r="F25" s="123">
        <f t="shared" si="10"/>
        <v>12.558093972615296</v>
      </c>
      <c r="G25" s="123">
        <f t="shared" si="10"/>
        <v>11.84268528522224</v>
      </c>
      <c r="H25" s="123">
        <f t="shared" si="10"/>
        <v>0</v>
      </c>
      <c r="I25" s="123">
        <f t="shared" si="10"/>
        <v>0</v>
      </c>
      <c r="J25" s="123">
        <f t="shared" si="10"/>
        <v>7.1320920614377821</v>
      </c>
      <c r="K25" s="123">
        <f t="shared" si="10"/>
        <v>7.7361273444681826</v>
      </c>
      <c r="L25" s="123">
        <f t="shared" si="10"/>
        <v>6.4720139921654942</v>
      </c>
      <c r="M25" s="123">
        <f t="shared" si="10"/>
        <v>7.1214046997116149</v>
      </c>
      <c r="N25" s="123">
        <f t="shared" si="10"/>
        <v>6.4579623068955048</v>
      </c>
      <c r="O25" s="123">
        <f t="shared" si="10"/>
        <v>5.0247315947495022</v>
      </c>
      <c r="P25" s="123">
        <f t="shared" si="10"/>
        <v>4.2575877032424732</v>
      </c>
      <c r="Q25" s="123">
        <f t="shared" si="10"/>
        <v>4.9652546518477383</v>
      </c>
      <c r="R25" s="123">
        <f t="shared" ref="R25:V25" si="11">SUM(R26:R27)</f>
        <v>5.4578799672282248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5.3000058368519323</v>
      </c>
      <c r="W25" s="123">
        <f t="shared" ref="W25" si="12">SUM(W26:W27)</f>
        <v>5.2689913067961216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13.129340286295077</v>
      </c>
      <c r="D26" s="99">
        <v>12.870382845736382</v>
      </c>
      <c r="E26" s="99">
        <v>13.580238093853287</v>
      </c>
      <c r="F26" s="99">
        <v>12.558093972615296</v>
      </c>
      <c r="G26" s="99">
        <v>11.84268528522224</v>
      </c>
      <c r="H26" s="99">
        <v>0</v>
      </c>
      <c r="I26" s="99">
        <v>0</v>
      </c>
      <c r="J26" s="99">
        <v>7.1320920614377821</v>
      </c>
      <c r="K26" s="99">
        <v>7.7361273444681826</v>
      </c>
      <c r="L26" s="99">
        <v>6.4720139921654942</v>
      </c>
      <c r="M26" s="99">
        <v>7.1214046997116149</v>
      </c>
      <c r="N26" s="99">
        <v>6.4579623068955048</v>
      </c>
      <c r="O26" s="99">
        <v>5.0247315947495022</v>
      </c>
      <c r="P26" s="99">
        <v>4.2575877032424732</v>
      </c>
      <c r="Q26" s="99">
        <v>4.9652546518477383</v>
      </c>
      <c r="R26" s="99">
        <v>5.4578799672282248</v>
      </c>
      <c r="S26" s="99">
        <v>0</v>
      </c>
      <c r="T26" s="99">
        <v>0</v>
      </c>
      <c r="U26" s="99">
        <v>0</v>
      </c>
      <c r="V26" s="99">
        <v>5.3000058368519323</v>
      </c>
      <c r="W26" s="99">
        <v>5.2689913067961216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0.43211795876393694</v>
      </c>
      <c r="D30" s="123">
        <v>0.29567705818506423</v>
      </c>
      <c r="E30" s="123">
        <v>0.32025179838081169</v>
      </c>
      <c r="F30" s="123">
        <v>0.30569912832459317</v>
      </c>
      <c r="G30" s="123">
        <v>0.37157540448884774</v>
      </c>
      <c r="H30" s="123">
        <v>0</v>
      </c>
      <c r="I30" s="123">
        <v>0</v>
      </c>
      <c r="J30" s="123">
        <v>0.27001805647557725</v>
      </c>
      <c r="K30" s="123">
        <v>0.29767731014714527</v>
      </c>
      <c r="L30" s="123">
        <v>0.29567720718760976</v>
      </c>
      <c r="M30" s="123">
        <v>0.28596849587217688</v>
      </c>
      <c r="N30" s="123">
        <v>0.29474242605141643</v>
      </c>
      <c r="O30" s="123">
        <v>0.1192060404890464</v>
      </c>
      <c r="P30" s="123">
        <v>1.1330676553585207E-2</v>
      </c>
      <c r="Q30" s="123">
        <v>0.40437682115464579</v>
      </c>
      <c r="R30" s="123">
        <v>0</v>
      </c>
      <c r="S30" s="123">
        <v>0</v>
      </c>
      <c r="T30" s="123">
        <v>0</v>
      </c>
      <c r="U30" s="123">
        <v>0</v>
      </c>
      <c r="V30" s="123">
        <v>0.15448882830008706</v>
      </c>
      <c r="W30" s="123">
        <v>0.11887469213863201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7.2951982028157287</v>
      </c>
      <c r="D31" s="99">
        <v>7.653587568064717</v>
      </c>
      <c r="E31" s="99">
        <v>7.9938579964763781</v>
      </c>
      <c r="F31" s="99">
        <v>8.0683960947693194</v>
      </c>
      <c r="G31" s="99">
        <v>8.6423313906113037</v>
      </c>
      <c r="H31" s="99">
        <v>0</v>
      </c>
      <c r="I31" s="99">
        <v>0</v>
      </c>
      <c r="J31" s="99">
        <v>8.8337473467184129</v>
      </c>
      <c r="K31" s="99">
        <v>8.7002630773487883</v>
      </c>
      <c r="L31" s="99">
        <v>8.3149959428901479</v>
      </c>
      <c r="M31" s="99">
        <v>7.744086029854139</v>
      </c>
      <c r="N31" s="99">
        <v>6.9590827013257934</v>
      </c>
      <c r="O31" s="99">
        <v>6.8839578567926081</v>
      </c>
      <c r="P31" s="99">
        <v>0</v>
      </c>
      <c r="Q31" s="99">
        <v>6.2004445910379022</v>
      </c>
      <c r="R31" s="99">
        <v>0</v>
      </c>
      <c r="S31" s="99">
        <v>0</v>
      </c>
      <c r="T31" s="99">
        <v>0</v>
      </c>
      <c r="U31" s="99">
        <v>0</v>
      </c>
      <c r="V31" s="99">
        <v>4.9624808556935474</v>
      </c>
      <c r="W31" s="99">
        <v>6.190193158059599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0.98156630160580738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1.8020289866489578</v>
      </c>
      <c r="K32" s="99">
        <v>1.7676792270552573</v>
      </c>
      <c r="L32" s="99">
        <v>1.468101782149895</v>
      </c>
      <c r="M32" s="99">
        <v>1.3512310326717425</v>
      </c>
      <c r="N32" s="99">
        <v>0.81709542703188731</v>
      </c>
      <c r="O32" s="99">
        <v>0.54162331831301447</v>
      </c>
      <c r="P32" s="99">
        <v>0.72705174552171747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0.26904609743009733</v>
      </c>
      <c r="W32" s="99">
        <v>1.0722337667383663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0.98156630160580738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1.8020289866489578</v>
      </c>
      <c r="K33" s="102">
        <v>1.7676792270552573</v>
      </c>
      <c r="L33" s="102">
        <v>1.468101782149895</v>
      </c>
      <c r="M33" s="102">
        <v>1.3512310326717425</v>
      </c>
      <c r="N33" s="102">
        <v>0.81709542703188731</v>
      </c>
      <c r="O33" s="102">
        <v>0.54162331831301447</v>
      </c>
      <c r="P33" s="102">
        <v>0.72705174552171747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0.26904609743009733</v>
      </c>
      <c r="W33" s="102">
        <v>1.0722337667383663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1.156086535388509</v>
      </c>
      <c r="D39" s="123">
        <v>1.2220232907818904</v>
      </c>
      <c r="E39" s="123">
        <v>1.3339914842704224</v>
      </c>
      <c r="F39" s="123">
        <v>1.2905483202936019</v>
      </c>
      <c r="G39" s="123">
        <v>1.2860019052907989</v>
      </c>
      <c r="H39" s="123">
        <v>0</v>
      </c>
      <c r="I39" s="123">
        <v>0</v>
      </c>
      <c r="J39" s="123">
        <v>1.0867711873307864</v>
      </c>
      <c r="K39" s="123">
        <v>0.89746047518902272</v>
      </c>
      <c r="L39" s="123">
        <v>0.94247892456279447</v>
      </c>
      <c r="M39" s="123">
        <v>0.99506259241055461</v>
      </c>
      <c r="N39" s="123">
        <v>0.99735376598471248</v>
      </c>
      <c r="O39" s="123">
        <v>0.78467410246857361</v>
      </c>
      <c r="P39" s="123">
        <v>0.67110319458597012</v>
      </c>
      <c r="Q39" s="123">
        <v>0.83456510889800728</v>
      </c>
      <c r="R39" s="123">
        <v>1.022316327853632</v>
      </c>
      <c r="S39" s="123">
        <v>0</v>
      </c>
      <c r="T39" s="123">
        <v>0</v>
      </c>
      <c r="U39" s="123">
        <v>0</v>
      </c>
      <c r="V39" s="123">
        <v>0.76938396111868823</v>
      </c>
      <c r="W39" s="123">
        <v>0.65648328086740571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2.0728463457436392</v>
      </c>
      <c r="D40" s="99">
        <v>2.0554445805273316</v>
      </c>
      <c r="E40" s="99">
        <v>2.128921232811456</v>
      </c>
      <c r="F40" s="99">
        <v>2.1545828033899577</v>
      </c>
      <c r="G40" s="99">
        <v>2.0409606708673973</v>
      </c>
      <c r="H40" s="99">
        <v>0</v>
      </c>
      <c r="I40" s="99">
        <v>0</v>
      </c>
      <c r="J40" s="99">
        <v>1.6140166148477024</v>
      </c>
      <c r="K40" s="99">
        <v>1.5777731710665754</v>
      </c>
      <c r="L40" s="99">
        <v>1.5269211626994996</v>
      </c>
      <c r="M40" s="99">
        <v>1.5527743208514404</v>
      </c>
      <c r="N40" s="99">
        <v>1.4634305153356453</v>
      </c>
      <c r="O40" s="99">
        <v>1.46014098449049</v>
      </c>
      <c r="P40" s="99">
        <v>1.4764270280891341</v>
      </c>
      <c r="Q40" s="99">
        <v>1.5355998003723332</v>
      </c>
      <c r="R40" s="99">
        <v>1.5334744917804479</v>
      </c>
      <c r="S40" s="99">
        <v>0</v>
      </c>
      <c r="T40" s="99">
        <v>0</v>
      </c>
      <c r="U40" s="99">
        <v>0</v>
      </c>
      <c r="V40" s="99">
        <v>1.585836117505814</v>
      </c>
      <c r="W40" s="99">
        <v>1.6876088529104512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17.305938984356487</v>
      </c>
      <c r="D43" s="118">
        <f t="shared" si="14"/>
        <v>17.329208400060629</v>
      </c>
      <c r="E43" s="118">
        <f t="shared" si="14"/>
        <v>17.29753517257549</v>
      </c>
      <c r="F43" s="118">
        <f t="shared" si="14"/>
        <v>14.758519802484125</v>
      </c>
      <c r="G43" s="118">
        <f t="shared" si="14"/>
        <v>12.120847515301051</v>
      </c>
      <c r="H43" s="118">
        <f t="shared" si="14"/>
        <v>13.460963846680109</v>
      </c>
      <c r="I43" s="118">
        <f t="shared" si="14"/>
        <v>11.950052967318429</v>
      </c>
      <c r="J43" s="118">
        <f t="shared" si="14"/>
        <v>9.9175266522515688</v>
      </c>
      <c r="K43" s="118">
        <f t="shared" si="14"/>
        <v>10.348470834204585</v>
      </c>
      <c r="L43" s="118">
        <f t="shared" si="14"/>
        <v>8.459031350375037</v>
      </c>
      <c r="M43" s="118">
        <f t="shared" si="14"/>
        <v>9.3803371655253471</v>
      </c>
      <c r="N43" s="118">
        <f t="shared" si="14"/>
        <v>8.8133882070403899</v>
      </c>
      <c r="O43" s="118">
        <f t="shared" si="14"/>
        <v>6.65729584925033</v>
      </c>
      <c r="P43" s="118">
        <f t="shared" si="14"/>
        <v>5.4454122929979043</v>
      </c>
      <c r="Q43" s="118">
        <f t="shared" si="14"/>
        <v>6.5610805654856543</v>
      </c>
      <c r="R43" s="118">
        <f t="shared" ref="R43:V43" si="15">R44+R47+R49+R58</f>
        <v>6.5899999840881502</v>
      </c>
      <c r="S43" s="118">
        <f t="shared" si="15"/>
        <v>6.8330280828888261</v>
      </c>
      <c r="T43" s="118">
        <f t="shared" si="15"/>
        <v>0</v>
      </c>
      <c r="U43" s="118">
        <f t="shared" si="15"/>
        <v>7.5371295487329775</v>
      </c>
      <c r="V43" s="118">
        <f t="shared" si="15"/>
        <v>7.1332879133860443</v>
      </c>
      <c r="W43" s="118">
        <f t="shared" ref="W43" si="16">W44+W47+W49+W58</f>
        <v>6.1119042215805441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16.127930217940062</v>
      </c>
      <c r="D44" s="123">
        <f t="shared" si="17"/>
        <v>16.067960143817839</v>
      </c>
      <c r="E44" s="123">
        <f t="shared" si="17"/>
        <v>15.925013878278303</v>
      </c>
      <c r="F44" s="123">
        <f t="shared" si="17"/>
        <v>13.421160682511303</v>
      </c>
      <c r="G44" s="123">
        <f t="shared" si="17"/>
        <v>10.777171452005254</v>
      </c>
      <c r="H44" s="123">
        <f t="shared" si="17"/>
        <v>12.136516845304458</v>
      </c>
      <c r="I44" s="123">
        <f t="shared" si="17"/>
        <v>10.653531138254353</v>
      </c>
      <c r="J44" s="123">
        <f t="shared" si="17"/>
        <v>8.6296009010235082</v>
      </c>
      <c r="K44" s="123">
        <f t="shared" si="17"/>
        <v>9.3110938476217093</v>
      </c>
      <c r="L44" s="123">
        <f t="shared" si="17"/>
        <v>7.373574820474432</v>
      </c>
      <c r="M44" s="123">
        <f t="shared" si="17"/>
        <v>8.1949633350029369</v>
      </c>
      <c r="N44" s="123">
        <f t="shared" si="17"/>
        <v>7.5902675171569873</v>
      </c>
      <c r="O44" s="123">
        <f t="shared" si="17"/>
        <v>5.7634824993347902</v>
      </c>
      <c r="P44" s="123">
        <f t="shared" si="17"/>
        <v>4.7745468921645609</v>
      </c>
      <c r="Q44" s="123">
        <f t="shared" si="17"/>
        <v>5.5827533205999318</v>
      </c>
      <c r="R44" s="123">
        <f t="shared" ref="R44:V44" si="18">SUM(R45:R46)</f>
        <v>5.6132572970511179</v>
      </c>
      <c r="S44" s="123">
        <f t="shared" si="18"/>
        <v>5.7891318824404561</v>
      </c>
      <c r="T44" s="123">
        <f t="shared" si="18"/>
        <v>0</v>
      </c>
      <c r="U44" s="123">
        <f t="shared" si="18"/>
        <v>5.8118210281309821</v>
      </c>
      <c r="V44" s="123">
        <f t="shared" si="18"/>
        <v>5.9901490851742674</v>
      </c>
      <c r="W44" s="123">
        <f t="shared" ref="W44" si="19">SUM(W45:W46)</f>
        <v>5.1416335475860304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16.127930217940062</v>
      </c>
      <c r="D45" s="99">
        <v>16.067960143817839</v>
      </c>
      <c r="E45" s="99">
        <v>15.925013878278303</v>
      </c>
      <c r="F45" s="99">
        <v>13.421160682511303</v>
      </c>
      <c r="G45" s="99">
        <v>10.777171452005254</v>
      </c>
      <c r="H45" s="99">
        <v>12.136516845304458</v>
      </c>
      <c r="I45" s="99">
        <v>10.653531138254353</v>
      </c>
      <c r="J45" s="99">
        <v>8.6296009010235082</v>
      </c>
      <c r="K45" s="99">
        <v>9.3110938476217093</v>
      </c>
      <c r="L45" s="99">
        <v>7.373574820474432</v>
      </c>
      <c r="M45" s="99">
        <v>8.1949633350029369</v>
      </c>
      <c r="N45" s="99">
        <v>7.5902675171569873</v>
      </c>
      <c r="O45" s="99">
        <v>5.7634824993347902</v>
      </c>
      <c r="P45" s="99">
        <v>4.7745468921645609</v>
      </c>
      <c r="Q45" s="99">
        <v>5.5827533205999318</v>
      </c>
      <c r="R45" s="99">
        <v>5.6132572970511179</v>
      </c>
      <c r="S45" s="99">
        <v>5.7891318824404561</v>
      </c>
      <c r="T45" s="99">
        <v>0</v>
      </c>
      <c r="U45" s="99">
        <v>5.8118210281309821</v>
      </c>
      <c r="V45" s="99">
        <v>5.9901490851742674</v>
      </c>
      <c r="W45" s="99">
        <v>5.1416335475860304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2.1963969802293475E-2</v>
      </c>
      <c r="D49" s="123">
        <v>3.9421327920106178E-2</v>
      </c>
      <c r="E49" s="123">
        <v>3.8346700930282002E-2</v>
      </c>
      <c r="F49" s="123">
        <v>4.6613418562068229E-2</v>
      </c>
      <c r="G49" s="123">
        <v>5.715126320163616E-2</v>
      </c>
      <c r="H49" s="123">
        <v>9.0269309509887541E-2</v>
      </c>
      <c r="I49" s="123">
        <v>7.8312108876595163E-2</v>
      </c>
      <c r="J49" s="123">
        <v>0.20094490498569109</v>
      </c>
      <c r="K49" s="123">
        <v>0.13961216826553058</v>
      </c>
      <c r="L49" s="123">
        <v>0.14287803336198035</v>
      </c>
      <c r="M49" s="123">
        <v>0.19043169596660336</v>
      </c>
      <c r="N49" s="123">
        <v>0.22562622717059552</v>
      </c>
      <c r="O49" s="123">
        <v>0.1090082409243887</v>
      </c>
      <c r="P49" s="123">
        <v>1.4569378713690968E-4</v>
      </c>
      <c r="Q49" s="123">
        <v>0.14677500641694965</v>
      </c>
      <c r="R49" s="123">
        <v>0.12685471242583596</v>
      </c>
      <c r="S49" s="123">
        <v>0.20534623083741327</v>
      </c>
      <c r="T49" s="123">
        <v>0</v>
      </c>
      <c r="U49" s="123">
        <v>0.75715121405519625</v>
      </c>
      <c r="V49" s="123">
        <v>0.37469780518558993</v>
      </c>
      <c r="W49" s="123">
        <v>0.31394928868226812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8.3227732632797142</v>
      </c>
      <c r="D50" s="99">
        <v>8.8668786836594382</v>
      </c>
      <c r="E50" s="99">
        <v>9.5568500207358351</v>
      </c>
      <c r="F50" s="99">
        <v>9.450537660469605</v>
      </c>
      <c r="G50" s="99">
        <v>9.5605898870165635</v>
      </c>
      <c r="H50" s="99">
        <v>10.610603047653447</v>
      </c>
      <c r="I50" s="99">
        <v>11.008386505722777</v>
      </c>
      <c r="J50" s="99">
        <v>10.492384478591505</v>
      </c>
      <c r="K50" s="99">
        <v>10.295360825151299</v>
      </c>
      <c r="L50" s="99">
        <v>9.9452063031965618</v>
      </c>
      <c r="M50" s="99">
        <v>9.2397973333959271</v>
      </c>
      <c r="N50" s="99">
        <v>8.4021780977583909</v>
      </c>
      <c r="O50" s="99">
        <v>8.6082531440488896</v>
      </c>
      <c r="P50" s="99">
        <v>0</v>
      </c>
      <c r="Q50" s="99">
        <v>7.6918037146612264</v>
      </c>
      <c r="R50" s="99">
        <v>7.1693372958085355</v>
      </c>
      <c r="S50" s="99">
        <v>6.972712455935107</v>
      </c>
      <c r="T50" s="99">
        <v>0</v>
      </c>
      <c r="U50" s="99">
        <v>8.011527811172483</v>
      </c>
      <c r="V50" s="99">
        <v>7.6946870707755073</v>
      </c>
      <c r="W50" s="99">
        <v>6.3918886724143791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1.0636983012471597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2.3316810343567504</v>
      </c>
      <c r="J51" s="99">
        <v>2.1339703703936519</v>
      </c>
      <c r="K51" s="99">
        <v>2.0971421797004641</v>
      </c>
      <c r="L51" s="99">
        <v>1.7961896761616483</v>
      </c>
      <c r="M51" s="99">
        <v>1.6298215092239614</v>
      </c>
      <c r="N51" s="99">
        <v>1.0408486326797384</v>
      </c>
      <c r="O51" s="99">
        <v>0.76683485910878268</v>
      </c>
      <c r="P51" s="99">
        <v>8.741627228214581E-2</v>
      </c>
      <c r="Q51" s="99">
        <v>0</v>
      </c>
      <c r="R51" s="99">
        <v>0</v>
      </c>
      <c r="S51" s="99">
        <v>0</v>
      </c>
      <c r="T51" s="99">
        <v>0</v>
      </c>
      <c r="U51" s="99">
        <v>0.95721735360739291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1.0636983012471597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2.3316810343567504</v>
      </c>
      <c r="J52" s="102">
        <v>2.1339703703936519</v>
      </c>
      <c r="K52" s="102">
        <v>2.0971421797004641</v>
      </c>
      <c r="L52" s="102">
        <v>1.7961896761616483</v>
      </c>
      <c r="M52" s="102">
        <v>1.6298215092239614</v>
      </c>
      <c r="N52" s="102">
        <v>1.0408486326797384</v>
      </c>
      <c r="O52" s="102">
        <v>0.76683485910878268</v>
      </c>
      <c r="P52" s="102">
        <v>8.741627228214581E-2</v>
      </c>
      <c r="Q52" s="102">
        <v>0</v>
      </c>
      <c r="R52" s="102">
        <v>0</v>
      </c>
      <c r="S52" s="102">
        <v>0</v>
      </c>
      <c r="T52" s="102">
        <v>0</v>
      </c>
      <c r="U52" s="102">
        <v>0.95721735360739291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1.1560447966141312</v>
      </c>
      <c r="D58" s="123">
        <v>1.2218269283226855</v>
      </c>
      <c r="E58" s="123">
        <v>1.3341745933669062</v>
      </c>
      <c r="F58" s="123">
        <v>1.2907457014107542</v>
      </c>
      <c r="G58" s="123">
        <v>1.2865248000941614</v>
      </c>
      <c r="H58" s="123">
        <v>1.2341776918657639</v>
      </c>
      <c r="I58" s="123">
        <v>1.2182097201874817</v>
      </c>
      <c r="J58" s="123">
        <v>1.0869808462423691</v>
      </c>
      <c r="K58" s="123">
        <v>0.89776481831734567</v>
      </c>
      <c r="L58" s="123">
        <v>0.94257849653862502</v>
      </c>
      <c r="M58" s="123">
        <v>0.99494213455580649</v>
      </c>
      <c r="N58" s="123">
        <v>0.99749446271280773</v>
      </c>
      <c r="O58" s="123">
        <v>0.78480510899115119</v>
      </c>
      <c r="P58" s="123">
        <v>0.67071970704620676</v>
      </c>
      <c r="Q58" s="123">
        <v>0.83155223846877269</v>
      </c>
      <c r="R58" s="123">
        <v>0.84988797461119581</v>
      </c>
      <c r="S58" s="123">
        <v>0.83854996961095662</v>
      </c>
      <c r="T58" s="123">
        <v>0</v>
      </c>
      <c r="U58" s="123">
        <v>0.96815730654679877</v>
      </c>
      <c r="V58" s="123">
        <v>0.768441023026187</v>
      </c>
      <c r="W58" s="123">
        <v>0.6563213853122456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2.0728463457436388</v>
      </c>
      <c r="D59" s="99">
        <v>2.055444580527332</v>
      </c>
      <c r="E59" s="99">
        <v>2.1289212328114564</v>
      </c>
      <c r="F59" s="99">
        <v>2.1545828033899581</v>
      </c>
      <c r="G59" s="99">
        <v>2.0409606708673969</v>
      </c>
      <c r="H59" s="99">
        <v>1.8125801261509462</v>
      </c>
      <c r="I59" s="99">
        <v>1.7922812177018708</v>
      </c>
      <c r="J59" s="99">
        <v>1.6140166148477026</v>
      </c>
      <c r="K59" s="99">
        <v>1.5777731710665752</v>
      </c>
      <c r="L59" s="99">
        <v>1.5269211626994996</v>
      </c>
      <c r="M59" s="99">
        <v>1.5527743208514406</v>
      </c>
      <c r="N59" s="99">
        <v>1.4634305153356453</v>
      </c>
      <c r="O59" s="99">
        <v>1.4601409844904898</v>
      </c>
      <c r="P59" s="99">
        <v>1.4764270280891343</v>
      </c>
      <c r="Q59" s="99">
        <v>1.5355998003723337</v>
      </c>
      <c r="R59" s="99">
        <v>1.5334744917804479</v>
      </c>
      <c r="S59" s="99">
        <v>1.5415699680188686</v>
      </c>
      <c r="T59" s="99">
        <v>0</v>
      </c>
      <c r="U59" s="99">
        <v>1.6789374002248967</v>
      </c>
      <c r="V59" s="99">
        <v>1.5858361175058144</v>
      </c>
      <c r="W59" s="99">
        <v>1.6876088529104512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1.5866110184521149</v>
      </c>
      <c r="D81" s="118">
        <f t="shared" si="28"/>
        <v>1.5271927093640751</v>
      </c>
      <c r="E81" s="118">
        <f t="shared" si="28"/>
        <v>1.6538905267290542</v>
      </c>
      <c r="F81" s="118">
        <f t="shared" si="28"/>
        <v>1.5977347284811421</v>
      </c>
      <c r="G81" s="118">
        <f t="shared" si="28"/>
        <v>1.6594925586208249</v>
      </c>
      <c r="H81" s="118">
        <f t="shared" si="28"/>
        <v>1.819646757789509</v>
      </c>
      <c r="I81" s="118">
        <f t="shared" si="28"/>
        <v>1.4789725060781223</v>
      </c>
      <c r="J81" s="118">
        <f t="shared" si="28"/>
        <v>1.353999313558278</v>
      </c>
      <c r="K81" s="118">
        <f t="shared" si="28"/>
        <v>1.1937665193055977</v>
      </c>
      <c r="L81" s="118">
        <f t="shared" si="28"/>
        <v>1.2421232476466271</v>
      </c>
      <c r="M81" s="118">
        <f t="shared" si="28"/>
        <v>1.2757539813032366</v>
      </c>
      <c r="N81" s="118">
        <f t="shared" si="28"/>
        <v>1.2874856162819852</v>
      </c>
      <c r="O81" s="118">
        <f t="shared" si="28"/>
        <v>0.9046569560451313</v>
      </c>
      <c r="P81" s="118">
        <f t="shared" si="28"/>
        <v>0.68275686072276454</v>
      </c>
      <c r="Q81" s="118">
        <f t="shared" si="28"/>
        <v>1.2222066890843748</v>
      </c>
      <c r="R81" s="118">
        <f t="shared" ref="R81:V81" si="29">R82+R85+R87+R100</f>
        <v>1.0452951271879354</v>
      </c>
      <c r="S81" s="118">
        <f t="shared" si="29"/>
        <v>1.0129733730802184</v>
      </c>
      <c r="T81" s="118">
        <f t="shared" si="29"/>
        <v>0.92768638494111622</v>
      </c>
      <c r="U81" s="118">
        <f t="shared" si="29"/>
        <v>1.1679188877514968</v>
      </c>
      <c r="V81" s="118">
        <f t="shared" si="29"/>
        <v>0.92058163312220054</v>
      </c>
      <c r="W81" s="118">
        <f t="shared" ref="W81" si="30">W82+W85+W87+W100</f>
        <v>0.77509049682538034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0.43002284002993946</v>
      </c>
      <c r="D87" s="123">
        <v>0.30371379238352053</v>
      </c>
      <c r="E87" s="123">
        <v>0.31774749358378906</v>
      </c>
      <c r="F87" s="123">
        <v>0.30717244015619238</v>
      </c>
      <c r="G87" s="123">
        <v>0.37244875825853463</v>
      </c>
      <c r="H87" s="123">
        <v>0.58496740010054316</v>
      </c>
      <c r="I87" s="123">
        <v>0.26088039135994801</v>
      </c>
      <c r="J87" s="123">
        <v>0.26700853213023368</v>
      </c>
      <c r="K87" s="123">
        <v>0.29615942954755436</v>
      </c>
      <c r="L87" s="123">
        <v>0.29890607439177752</v>
      </c>
      <c r="M87" s="123">
        <v>0.28113591595001536</v>
      </c>
      <c r="N87" s="123">
        <v>0.28964817579240015</v>
      </c>
      <c r="O87" s="123">
        <v>0.11985699266976199</v>
      </c>
      <c r="P87" s="123">
        <v>1.1574526609131115E-2</v>
      </c>
      <c r="Q87" s="123">
        <v>0.39094603269203371</v>
      </c>
      <c r="R87" s="123">
        <v>0.19518941634094894</v>
      </c>
      <c r="S87" s="123">
        <v>0.17473003811105414</v>
      </c>
      <c r="T87" s="123">
        <v>0.15033750002592372</v>
      </c>
      <c r="U87" s="123">
        <v>0.19936605586296333</v>
      </c>
      <c r="V87" s="123">
        <v>0.15246440730615843</v>
      </c>
      <c r="W87" s="123">
        <v>0.11912598348547868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7.2951982028157296</v>
      </c>
      <c r="D92" s="102">
        <v>7.653587568064717</v>
      </c>
      <c r="E92" s="102">
        <v>7.9938579964763772</v>
      </c>
      <c r="F92" s="102">
        <v>8.0683960947693194</v>
      </c>
      <c r="G92" s="102">
        <v>8.6423313906113037</v>
      </c>
      <c r="H92" s="102">
        <v>8.6073365808011868</v>
      </c>
      <c r="I92" s="102">
        <v>8.6566614564116797</v>
      </c>
      <c r="J92" s="102">
        <v>8.8337473467184129</v>
      </c>
      <c r="K92" s="102">
        <v>8.7002630773487901</v>
      </c>
      <c r="L92" s="102">
        <v>8.3149959428901461</v>
      </c>
      <c r="M92" s="102">
        <v>7.7440860298541372</v>
      </c>
      <c r="N92" s="102">
        <v>6.9590827013257934</v>
      </c>
      <c r="O92" s="102">
        <v>6.8839578567926107</v>
      </c>
      <c r="P92" s="102">
        <v>0</v>
      </c>
      <c r="Q92" s="102">
        <v>6.2004445910379022</v>
      </c>
      <c r="R92" s="102">
        <v>5.9989861123522035</v>
      </c>
      <c r="S92" s="102">
        <v>5.8870582071262856</v>
      </c>
      <c r="T92" s="102">
        <v>5.6429005823683926</v>
      </c>
      <c r="U92" s="102">
        <v>5.3517884069057908</v>
      </c>
      <c r="V92" s="102">
        <v>4.9624808556935465</v>
      </c>
      <c r="W92" s="102">
        <v>6.1901931580595999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0.98156630160580738</v>
      </c>
      <c r="D93" s="105">
        <v>0</v>
      </c>
      <c r="E93" s="105">
        <v>0</v>
      </c>
      <c r="F93" s="105">
        <v>0</v>
      </c>
      <c r="G93" s="105">
        <v>0</v>
      </c>
      <c r="H93" s="105">
        <v>2.1871748255204388</v>
      </c>
      <c r="I93" s="105">
        <v>1.7515314439785079</v>
      </c>
      <c r="J93" s="105">
        <v>1.8020289866489574</v>
      </c>
      <c r="K93" s="105">
        <v>1.7676792270552573</v>
      </c>
      <c r="L93" s="105">
        <v>1.4681017821498952</v>
      </c>
      <c r="M93" s="105">
        <v>1.3512310326717425</v>
      </c>
      <c r="N93" s="105">
        <v>0.81709542703188764</v>
      </c>
      <c r="O93" s="105">
        <v>0.54162331831301447</v>
      </c>
      <c r="P93" s="105">
        <v>0.72705174552171747</v>
      </c>
      <c r="Q93" s="105">
        <v>0</v>
      </c>
      <c r="R93" s="105">
        <v>0</v>
      </c>
      <c r="S93" s="105">
        <v>0</v>
      </c>
      <c r="T93" s="105">
        <v>0</v>
      </c>
      <c r="U93" s="105">
        <v>0.35305452813426585</v>
      </c>
      <c r="V93" s="105">
        <v>0.26904609743009739</v>
      </c>
      <c r="W93" s="105">
        <v>1.0722337667383663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0.98156630160580738</v>
      </c>
      <c r="D94" s="99">
        <v>0</v>
      </c>
      <c r="E94" s="99">
        <v>0</v>
      </c>
      <c r="F94" s="99">
        <v>0</v>
      </c>
      <c r="G94" s="99">
        <v>0</v>
      </c>
      <c r="H94" s="99">
        <v>2.1871748255204388</v>
      </c>
      <c r="I94" s="99">
        <v>1.7515314439785079</v>
      </c>
      <c r="J94" s="99">
        <v>1.8020289866489574</v>
      </c>
      <c r="K94" s="99">
        <v>1.7676792270552573</v>
      </c>
      <c r="L94" s="99">
        <v>1.4681017821498952</v>
      </c>
      <c r="M94" s="99">
        <v>1.3512310326717425</v>
      </c>
      <c r="N94" s="99">
        <v>0.81709542703188764</v>
      </c>
      <c r="O94" s="99">
        <v>0.54162331831301447</v>
      </c>
      <c r="P94" s="99">
        <v>0.72705174552171747</v>
      </c>
      <c r="Q94" s="99">
        <v>0</v>
      </c>
      <c r="R94" s="99">
        <v>0</v>
      </c>
      <c r="S94" s="99">
        <v>0</v>
      </c>
      <c r="T94" s="99">
        <v>0</v>
      </c>
      <c r="U94" s="99">
        <v>0.35305452813426585</v>
      </c>
      <c r="V94" s="99">
        <v>0.26904609743009739</v>
      </c>
      <c r="W94" s="99">
        <v>1.0722337667383663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1.1565881784221754</v>
      </c>
      <c r="D100" s="123">
        <v>1.2234789169805547</v>
      </c>
      <c r="E100" s="123">
        <v>1.3361430331452653</v>
      </c>
      <c r="F100" s="123">
        <v>1.2905622883249497</v>
      </c>
      <c r="G100" s="123">
        <v>1.2870438003622904</v>
      </c>
      <c r="H100" s="123">
        <v>1.2346793576889659</v>
      </c>
      <c r="I100" s="123">
        <v>1.2180921147181742</v>
      </c>
      <c r="J100" s="123">
        <v>1.0869907814280444</v>
      </c>
      <c r="K100" s="123">
        <v>0.89760708975804337</v>
      </c>
      <c r="L100" s="123">
        <v>0.94321717325484966</v>
      </c>
      <c r="M100" s="123">
        <v>0.99461806535322117</v>
      </c>
      <c r="N100" s="123">
        <v>0.997837440489585</v>
      </c>
      <c r="O100" s="123">
        <v>0.78479996337536928</v>
      </c>
      <c r="P100" s="123">
        <v>0.67118233411363337</v>
      </c>
      <c r="Q100" s="123">
        <v>0.83126065639234104</v>
      </c>
      <c r="R100" s="123">
        <v>0.8501057108469865</v>
      </c>
      <c r="S100" s="123">
        <v>0.83824333496916437</v>
      </c>
      <c r="T100" s="123">
        <v>0.7773488849151925</v>
      </c>
      <c r="U100" s="123">
        <v>0.96855283188853336</v>
      </c>
      <c r="V100" s="123">
        <v>0.76811722581604214</v>
      </c>
      <c r="W100" s="123">
        <v>0.65596451333990169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2.0728463457436388</v>
      </c>
      <c r="D102" s="99">
        <v>2.0554445805273316</v>
      </c>
      <c r="E102" s="99">
        <v>2.128921232811456</v>
      </c>
      <c r="F102" s="99">
        <v>2.1545828033899581</v>
      </c>
      <c r="G102" s="99">
        <v>2.0409606708673977</v>
      </c>
      <c r="H102" s="99">
        <v>1.8125801261509462</v>
      </c>
      <c r="I102" s="99">
        <v>1.7922812177018712</v>
      </c>
      <c r="J102" s="99">
        <v>1.6140166148477024</v>
      </c>
      <c r="K102" s="99">
        <v>1.5777731710665754</v>
      </c>
      <c r="L102" s="99">
        <v>1.5269211626994996</v>
      </c>
      <c r="M102" s="99">
        <v>1.5527743208514404</v>
      </c>
      <c r="N102" s="99">
        <v>1.4634305153356451</v>
      </c>
      <c r="O102" s="99">
        <v>1.4601409844904898</v>
      </c>
      <c r="P102" s="99">
        <v>1.4764270280891338</v>
      </c>
      <c r="Q102" s="99">
        <v>1.535599800372333</v>
      </c>
      <c r="R102" s="99">
        <v>1.5334744917804484</v>
      </c>
      <c r="S102" s="99">
        <v>1.541569968018869</v>
      </c>
      <c r="T102" s="99">
        <v>1.554697769830385</v>
      </c>
      <c r="U102" s="99">
        <v>1.6789374002248967</v>
      </c>
      <c r="V102" s="99">
        <v>1.585836117505814</v>
      </c>
      <c r="W102" s="99">
        <v>1.6876088529104516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1.7307249541791152</v>
      </c>
      <c r="D143" s="118">
        <f t="shared" si="49"/>
        <v>1.5115790235187521</v>
      </c>
      <c r="E143" s="118">
        <f t="shared" si="49"/>
        <v>1.6250680767397401</v>
      </c>
      <c r="F143" s="118">
        <f t="shared" si="49"/>
        <v>1.5557291860056672</v>
      </c>
      <c r="G143" s="118">
        <f t="shared" si="49"/>
        <v>1.652705566158156</v>
      </c>
      <c r="H143" s="118">
        <f t="shared" si="49"/>
        <v>1.8210143179515299</v>
      </c>
      <c r="I143" s="118">
        <f t="shared" si="49"/>
        <v>1.4811008475271055</v>
      </c>
      <c r="J143" s="118">
        <f t="shared" si="49"/>
        <v>1.3506050309717912</v>
      </c>
      <c r="K143" s="118">
        <f t="shared" si="49"/>
        <v>1.1910914725247619</v>
      </c>
      <c r="L143" s="118">
        <f t="shared" si="49"/>
        <v>1.2402920279085681</v>
      </c>
      <c r="M143" s="118">
        <f t="shared" si="49"/>
        <v>1.2781653459418818</v>
      </c>
      <c r="N143" s="118">
        <f t="shared" si="49"/>
        <v>1.2921095382129548</v>
      </c>
      <c r="O143" s="118">
        <f t="shared" si="49"/>
        <v>0.90334113880936884</v>
      </c>
      <c r="P143" s="118">
        <f t="shared" si="49"/>
        <v>0.68272582783727287</v>
      </c>
      <c r="Q143" s="118">
        <f t="shared" si="49"/>
        <v>1.2227504682058028</v>
      </c>
      <c r="R143" s="118">
        <f t="shared" ref="R143:V143" si="50">R144+R146+R148+R157</f>
        <v>1.0455040730902299</v>
      </c>
      <c r="S143" s="118">
        <f t="shared" si="50"/>
        <v>1.0138142650672393</v>
      </c>
      <c r="T143" s="118">
        <f t="shared" si="50"/>
        <v>0.92952080103187518</v>
      </c>
      <c r="U143" s="118">
        <f t="shared" si="50"/>
        <v>1.1681651890126459</v>
      </c>
      <c r="V143" s="118">
        <f t="shared" si="50"/>
        <v>0.92285864938405537</v>
      </c>
      <c r="W143" s="118">
        <f t="shared" ref="W143" si="51">W144+W146+W148+W157</f>
        <v>0.77765872352375809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0.60793318356797743</v>
      </c>
      <c r="D148" s="123">
        <v>0.2783122752023533</v>
      </c>
      <c r="E148" s="123">
        <v>0.28048624549039919</v>
      </c>
      <c r="F148" s="123">
        <v>0.25613955856410531</v>
      </c>
      <c r="G148" s="123">
        <v>0.36009714127547099</v>
      </c>
      <c r="H148" s="123">
        <v>0.59235262170155922</v>
      </c>
      <c r="I148" s="123">
        <v>0.26351849854485598</v>
      </c>
      <c r="J148" s="123">
        <v>0.26433871687341082</v>
      </c>
      <c r="K148" s="123">
        <v>0.29266522097475023</v>
      </c>
      <c r="L148" s="123">
        <v>0.29740616797662178</v>
      </c>
      <c r="M148" s="123">
        <v>0.28267129518257877</v>
      </c>
      <c r="N148" s="123">
        <v>0.29508169790874178</v>
      </c>
      <c r="O148" s="123">
        <v>0.11861296265271531</v>
      </c>
      <c r="P148" s="123">
        <v>1.1841233640418853E-2</v>
      </c>
      <c r="Q148" s="123">
        <v>0.39227302514729584</v>
      </c>
      <c r="R148" s="123">
        <v>0.1949877920335778</v>
      </c>
      <c r="S148" s="123">
        <v>0.17543383333283954</v>
      </c>
      <c r="T148" s="123">
        <v>0.1526114273595674</v>
      </c>
      <c r="U148" s="123">
        <v>0.19967919802946416</v>
      </c>
      <c r="V148" s="123">
        <v>0.15404449615371946</v>
      </c>
      <c r="W148" s="123">
        <v>0.12122412165823615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7.2951982028157296</v>
      </c>
      <c r="D149" s="99">
        <v>7.653587568064717</v>
      </c>
      <c r="E149" s="99">
        <v>7.9938579964763772</v>
      </c>
      <c r="F149" s="99">
        <v>8.0683960947693176</v>
      </c>
      <c r="G149" s="99">
        <v>8.642331390611302</v>
      </c>
      <c r="H149" s="99">
        <v>8.6073365808011886</v>
      </c>
      <c r="I149" s="99">
        <v>8.6566614564116815</v>
      </c>
      <c r="J149" s="99">
        <v>8.8337473467184129</v>
      </c>
      <c r="K149" s="99">
        <v>8.7002630773487866</v>
      </c>
      <c r="L149" s="99">
        <v>8.3149959428901479</v>
      </c>
      <c r="M149" s="99">
        <v>7.744086029854139</v>
      </c>
      <c r="N149" s="99">
        <v>6.9590827013257934</v>
      </c>
      <c r="O149" s="99">
        <v>6.8839578567926099</v>
      </c>
      <c r="P149" s="99">
        <v>0</v>
      </c>
      <c r="Q149" s="99">
        <v>6.2004445910379022</v>
      </c>
      <c r="R149" s="99">
        <v>5.9989861123522017</v>
      </c>
      <c r="S149" s="99">
        <v>5.8870582071262865</v>
      </c>
      <c r="T149" s="99">
        <v>5.6429005823683944</v>
      </c>
      <c r="U149" s="99">
        <v>5.3517884069057917</v>
      </c>
      <c r="V149" s="99">
        <v>4.9624808556935482</v>
      </c>
      <c r="W149" s="99">
        <v>6.190193158059599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2.1871748255204384</v>
      </c>
      <c r="I150" s="99">
        <v>1.7515314439785075</v>
      </c>
      <c r="J150" s="99">
        <v>1.8020289866489578</v>
      </c>
      <c r="K150" s="99">
        <v>1.7676792270552575</v>
      </c>
      <c r="L150" s="99">
        <v>1.4681017821498952</v>
      </c>
      <c r="M150" s="99">
        <v>1.3512310326717425</v>
      </c>
      <c r="N150" s="99">
        <v>0.81709542703188731</v>
      </c>
      <c r="O150" s="99">
        <v>0.54162331831301458</v>
      </c>
      <c r="P150" s="99">
        <v>0.72705174552171747</v>
      </c>
      <c r="Q150" s="99">
        <v>0</v>
      </c>
      <c r="R150" s="99">
        <v>0</v>
      </c>
      <c r="S150" s="99">
        <v>0</v>
      </c>
      <c r="T150" s="99">
        <v>0</v>
      </c>
      <c r="U150" s="99">
        <v>0.35305452813426591</v>
      </c>
      <c r="V150" s="99">
        <v>0.26904609743009739</v>
      </c>
      <c r="W150" s="99">
        <v>1.0722337667383663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2.1871748255204384</v>
      </c>
      <c r="I151" s="102">
        <v>1.7515314439785075</v>
      </c>
      <c r="J151" s="102">
        <v>1.8020289866489578</v>
      </c>
      <c r="K151" s="102">
        <v>1.7676792270552575</v>
      </c>
      <c r="L151" s="102">
        <v>1.4681017821498952</v>
      </c>
      <c r="M151" s="102">
        <v>1.3512310326717425</v>
      </c>
      <c r="N151" s="102">
        <v>0.81709542703188731</v>
      </c>
      <c r="O151" s="102">
        <v>0.54162331831301458</v>
      </c>
      <c r="P151" s="102">
        <v>0.72705174552171747</v>
      </c>
      <c r="Q151" s="102">
        <v>0</v>
      </c>
      <c r="R151" s="102">
        <v>0</v>
      </c>
      <c r="S151" s="102">
        <v>0</v>
      </c>
      <c r="T151" s="102">
        <v>0</v>
      </c>
      <c r="U151" s="102">
        <v>0.35305452813426591</v>
      </c>
      <c r="V151" s="102">
        <v>0.26904609743009739</v>
      </c>
      <c r="W151" s="102">
        <v>1.0722337667383663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1.1227917706111379</v>
      </c>
      <c r="D157" s="123">
        <v>1.2332667483163988</v>
      </c>
      <c r="E157" s="123">
        <v>1.3445818312493409</v>
      </c>
      <c r="F157" s="123">
        <v>1.2995896274415619</v>
      </c>
      <c r="G157" s="123">
        <v>1.292608424882685</v>
      </c>
      <c r="H157" s="123">
        <v>1.2286616962499706</v>
      </c>
      <c r="I157" s="123">
        <v>1.2175823489822495</v>
      </c>
      <c r="J157" s="123">
        <v>1.0862663140983804</v>
      </c>
      <c r="K157" s="123">
        <v>0.89842625155001166</v>
      </c>
      <c r="L157" s="123">
        <v>0.94288585993194618</v>
      </c>
      <c r="M157" s="123">
        <v>0.99549405075930297</v>
      </c>
      <c r="N157" s="123">
        <v>0.99702784030421299</v>
      </c>
      <c r="O157" s="123">
        <v>0.78472817615665358</v>
      </c>
      <c r="P157" s="123">
        <v>0.67088459419685398</v>
      </c>
      <c r="Q157" s="123">
        <v>0.8304774430585069</v>
      </c>
      <c r="R157" s="123">
        <v>0.85051628105665211</v>
      </c>
      <c r="S157" s="123">
        <v>0.83838043173439969</v>
      </c>
      <c r="T157" s="123">
        <v>0.77690937367230783</v>
      </c>
      <c r="U157" s="123">
        <v>0.96848599098318167</v>
      </c>
      <c r="V157" s="123">
        <v>0.76881415323033586</v>
      </c>
      <c r="W157" s="123">
        <v>0.65643460186552194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2.0728463457436392</v>
      </c>
      <c r="D158" s="99">
        <v>2.0554445805273316</v>
      </c>
      <c r="E158" s="99">
        <v>2.128921232811456</v>
      </c>
      <c r="F158" s="99">
        <v>2.1545828033899577</v>
      </c>
      <c r="G158" s="99">
        <v>2.0409606708673973</v>
      </c>
      <c r="H158" s="99">
        <v>1.8125801261509467</v>
      </c>
      <c r="I158" s="99">
        <v>1.7922812177018712</v>
      </c>
      <c r="J158" s="99">
        <v>1.6140166148477024</v>
      </c>
      <c r="K158" s="99">
        <v>1.5777731710665754</v>
      </c>
      <c r="L158" s="99">
        <v>1.5269211626994992</v>
      </c>
      <c r="M158" s="99">
        <v>1.5527743208514406</v>
      </c>
      <c r="N158" s="99">
        <v>1.4634305153356453</v>
      </c>
      <c r="O158" s="99">
        <v>1.4601409844904898</v>
      </c>
      <c r="P158" s="99">
        <v>1.4764270280891338</v>
      </c>
      <c r="Q158" s="99">
        <v>1.5355998003723337</v>
      </c>
      <c r="R158" s="99">
        <v>1.5334744917804477</v>
      </c>
      <c r="S158" s="99">
        <v>1.5415699680188688</v>
      </c>
      <c r="T158" s="99">
        <v>1.554697769830385</v>
      </c>
      <c r="U158" s="99">
        <v>1.6789374002248967</v>
      </c>
      <c r="V158" s="99">
        <v>1.5858361175058138</v>
      </c>
      <c r="W158" s="99">
        <v>1.6876088529104512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1.5897547013642779</v>
      </c>
      <c r="D161" s="118">
        <f t="shared" si="54"/>
        <v>1.5151990043160266</v>
      </c>
      <c r="E161" s="118">
        <f t="shared" si="54"/>
        <v>1.6549875003194663</v>
      </c>
      <c r="F161" s="118">
        <f t="shared" si="54"/>
        <v>1.5959236724634525</v>
      </c>
      <c r="G161" s="118">
        <f t="shared" si="54"/>
        <v>1.6585287105984157</v>
      </c>
      <c r="H161" s="118">
        <f t="shared" si="54"/>
        <v>1.8229135243069723</v>
      </c>
      <c r="I161" s="118">
        <f t="shared" si="54"/>
        <v>1.4740486629552727</v>
      </c>
      <c r="J161" s="118">
        <f t="shared" si="54"/>
        <v>1.3522652868161482</v>
      </c>
      <c r="K161" s="118">
        <f t="shared" si="54"/>
        <v>1.1965925194819935</v>
      </c>
      <c r="L161" s="118">
        <f t="shared" si="54"/>
        <v>0</v>
      </c>
      <c r="M161" s="118">
        <f t="shared" si="54"/>
        <v>1.2788271022652737</v>
      </c>
      <c r="N161" s="118">
        <f t="shared" si="54"/>
        <v>1.2868920268369601</v>
      </c>
      <c r="O161" s="118">
        <f t="shared" si="54"/>
        <v>0.90718513383666999</v>
      </c>
      <c r="P161" s="118">
        <f t="shared" si="54"/>
        <v>0.68202119278355233</v>
      </c>
      <c r="Q161" s="118">
        <f t="shared" si="54"/>
        <v>1.2215672304818628</v>
      </c>
      <c r="R161" s="118">
        <f t="shared" ref="R161:V161" si="55">R162+R164+R166+R175</f>
        <v>1.0452515325103258</v>
      </c>
      <c r="S161" s="118">
        <f t="shared" si="55"/>
        <v>1.0128099238096386</v>
      </c>
      <c r="T161" s="118">
        <f t="shared" si="55"/>
        <v>0.92830167497180427</v>
      </c>
      <c r="U161" s="118">
        <f t="shared" si="55"/>
        <v>1.1690470368806753</v>
      </c>
      <c r="V161" s="118">
        <f t="shared" si="55"/>
        <v>0.92162289159159128</v>
      </c>
      <c r="W161" s="118">
        <f t="shared" ref="W161" si="56">W162+W164+W166+W175</f>
        <v>0.7768401279199697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0.43270270314633175</v>
      </c>
      <c r="D166" s="123">
        <v>0.29304276724572115</v>
      </c>
      <c r="E166" s="123">
        <v>0.32126616061488994</v>
      </c>
      <c r="F166" s="123">
        <v>0.30468069169058964</v>
      </c>
      <c r="G166" s="123">
        <v>0.3719484395959296</v>
      </c>
      <c r="H166" s="123">
        <v>0.58805438338111271</v>
      </c>
      <c r="I166" s="123">
        <v>0.25672491553386917</v>
      </c>
      <c r="J166" s="123">
        <v>0.26570508204939436</v>
      </c>
      <c r="K166" s="123">
        <v>0.29895351624936856</v>
      </c>
      <c r="L166" s="123">
        <v>0</v>
      </c>
      <c r="M166" s="123">
        <v>0.2833202206044198</v>
      </c>
      <c r="N166" s="123">
        <v>0.29024538277216749</v>
      </c>
      <c r="O166" s="123">
        <v>0.12330306515530688</v>
      </c>
      <c r="P166" s="123">
        <v>1.133656567861306E-2</v>
      </c>
      <c r="Q166" s="123">
        <v>0.3898183864327967</v>
      </c>
      <c r="R166" s="123">
        <v>0.19520233718287239</v>
      </c>
      <c r="S166" s="123">
        <v>0.17469993559781255</v>
      </c>
      <c r="T166" s="123">
        <v>0.15131217465435359</v>
      </c>
      <c r="U166" s="123">
        <v>0.2004688736994619</v>
      </c>
      <c r="V166" s="123">
        <v>0.15317144800171476</v>
      </c>
      <c r="W166" s="123">
        <v>0.12076283303849826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7.2951982028157278</v>
      </c>
      <c r="D167" s="99">
        <v>7.653587568064717</v>
      </c>
      <c r="E167" s="99">
        <v>7.9938579964763781</v>
      </c>
      <c r="F167" s="99">
        <v>8.0683960947693194</v>
      </c>
      <c r="G167" s="99">
        <v>8.6423313906113055</v>
      </c>
      <c r="H167" s="99">
        <v>8.6073365808011886</v>
      </c>
      <c r="I167" s="99">
        <v>8.6566614564116797</v>
      </c>
      <c r="J167" s="99">
        <v>8.8337473467184129</v>
      </c>
      <c r="K167" s="99">
        <v>8.7002630773487866</v>
      </c>
      <c r="L167" s="99">
        <v>0</v>
      </c>
      <c r="M167" s="99">
        <v>7.7440860298541407</v>
      </c>
      <c r="N167" s="99">
        <v>6.9590827013257934</v>
      </c>
      <c r="O167" s="99">
        <v>6.8839578567926099</v>
      </c>
      <c r="P167" s="99">
        <v>0</v>
      </c>
      <c r="Q167" s="99">
        <v>6.2004445910379031</v>
      </c>
      <c r="R167" s="99">
        <v>5.9989861123522026</v>
      </c>
      <c r="S167" s="99">
        <v>5.8870582071262874</v>
      </c>
      <c r="T167" s="99">
        <v>5.6429005823683935</v>
      </c>
      <c r="U167" s="99">
        <v>5.3517884069057917</v>
      </c>
      <c r="V167" s="99">
        <v>4.9624808556935482</v>
      </c>
      <c r="W167" s="99">
        <v>6.1901931580595999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0.98156630160580716</v>
      </c>
      <c r="D168" s="99">
        <v>0</v>
      </c>
      <c r="E168" s="99">
        <v>0</v>
      </c>
      <c r="F168" s="99">
        <v>0</v>
      </c>
      <c r="G168" s="99">
        <v>0</v>
      </c>
      <c r="H168" s="99">
        <v>2.1871748255204388</v>
      </c>
      <c r="I168" s="99">
        <v>1.7515314439785075</v>
      </c>
      <c r="J168" s="99">
        <v>1.8020289866489578</v>
      </c>
      <c r="K168" s="99">
        <v>1.7676792270552575</v>
      </c>
      <c r="L168" s="99">
        <v>0</v>
      </c>
      <c r="M168" s="99">
        <v>0</v>
      </c>
      <c r="N168" s="99">
        <v>0.81709542703188753</v>
      </c>
      <c r="O168" s="99">
        <v>0.54162331831301447</v>
      </c>
      <c r="P168" s="99">
        <v>0.72705174552171747</v>
      </c>
      <c r="Q168" s="99">
        <v>0</v>
      </c>
      <c r="R168" s="99">
        <v>0</v>
      </c>
      <c r="S168" s="99">
        <v>0</v>
      </c>
      <c r="T168" s="99">
        <v>0</v>
      </c>
      <c r="U168" s="99">
        <v>0.35305452813426585</v>
      </c>
      <c r="V168" s="99">
        <v>0.26904609743009739</v>
      </c>
      <c r="W168" s="99">
        <v>1.0722337667383663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0.98156630160580716</v>
      </c>
      <c r="D169" s="102">
        <v>0</v>
      </c>
      <c r="E169" s="102">
        <v>0</v>
      </c>
      <c r="F169" s="102">
        <v>0</v>
      </c>
      <c r="G169" s="102">
        <v>0</v>
      </c>
      <c r="H169" s="102">
        <v>2.1871748255204388</v>
      </c>
      <c r="I169" s="102">
        <v>1.7515314439785075</v>
      </c>
      <c r="J169" s="102">
        <v>1.8020289866489578</v>
      </c>
      <c r="K169" s="102">
        <v>1.7676792270552575</v>
      </c>
      <c r="L169" s="102">
        <v>0</v>
      </c>
      <c r="M169" s="102">
        <v>0</v>
      </c>
      <c r="N169" s="102">
        <v>0.81709542703188753</v>
      </c>
      <c r="O169" s="102">
        <v>0.54162331831301447</v>
      </c>
      <c r="P169" s="102">
        <v>0.72705174552171747</v>
      </c>
      <c r="Q169" s="102">
        <v>0</v>
      </c>
      <c r="R169" s="102">
        <v>0</v>
      </c>
      <c r="S169" s="102">
        <v>0</v>
      </c>
      <c r="T169" s="102">
        <v>0</v>
      </c>
      <c r="U169" s="102">
        <v>0.35305452813426585</v>
      </c>
      <c r="V169" s="102">
        <v>0.26904609743009739</v>
      </c>
      <c r="W169" s="102">
        <v>1.0722337667383663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1.1570519982179461</v>
      </c>
      <c r="D175" s="123">
        <v>1.2221562370703054</v>
      </c>
      <c r="E175" s="123">
        <v>1.3337213397045764</v>
      </c>
      <c r="F175" s="123">
        <v>1.2912429807728627</v>
      </c>
      <c r="G175" s="123">
        <v>1.2865802710024861</v>
      </c>
      <c r="H175" s="123">
        <v>1.2348591409258596</v>
      </c>
      <c r="I175" s="123">
        <v>1.2173237474214036</v>
      </c>
      <c r="J175" s="123">
        <v>1.0865602047667537</v>
      </c>
      <c r="K175" s="123">
        <v>0.89763900323262491</v>
      </c>
      <c r="L175" s="123">
        <v>0</v>
      </c>
      <c r="M175" s="123">
        <v>0.99550688166085388</v>
      </c>
      <c r="N175" s="123">
        <v>0.99664664406479275</v>
      </c>
      <c r="O175" s="123">
        <v>0.78388206868136312</v>
      </c>
      <c r="P175" s="123">
        <v>0.67068462710493926</v>
      </c>
      <c r="Q175" s="123">
        <v>0.83174884404906602</v>
      </c>
      <c r="R175" s="123">
        <v>0.85004919532745338</v>
      </c>
      <c r="S175" s="123">
        <v>0.83810998821182614</v>
      </c>
      <c r="T175" s="123">
        <v>0.77698950031745062</v>
      </c>
      <c r="U175" s="123">
        <v>0.96857816318121348</v>
      </c>
      <c r="V175" s="123">
        <v>0.76845144358987649</v>
      </c>
      <c r="W175" s="123">
        <v>0.65607729488147148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2.0728463457436397</v>
      </c>
      <c r="D176" s="99">
        <v>2.0554445805273316</v>
      </c>
      <c r="E176" s="99">
        <v>2.128921232811456</v>
      </c>
      <c r="F176" s="99">
        <v>2.1545828033899577</v>
      </c>
      <c r="G176" s="99">
        <v>2.0409606708673973</v>
      </c>
      <c r="H176" s="99">
        <v>1.8125801261509462</v>
      </c>
      <c r="I176" s="99">
        <v>1.7922812177018712</v>
      </c>
      <c r="J176" s="99">
        <v>1.6140166148477022</v>
      </c>
      <c r="K176" s="99">
        <v>1.5777731710665752</v>
      </c>
      <c r="L176" s="99">
        <v>0</v>
      </c>
      <c r="M176" s="99">
        <v>1.5527743208514406</v>
      </c>
      <c r="N176" s="99">
        <v>1.4634305153356451</v>
      </c>
      <c r="O176" s="99">
        <v>1.46014098449049</v>
      </c>
      <c r="P176" s="99">
        <v>1.4764270280891341</v>
      </c>
      <c r="Q176" s="99">
        <v>1.5355998003723332</v>
      </c>
      <c r="R176" s="99">
        <v>1.5334744917804479</v>
      </c>
      <c r="S176" s="99">
        <v>1.5415699680188688</v>
      </c>
      <c r="T176" s="99">
        <v>1.5546977698303845</v>
      </c>
      <c r="U176" s="99">
        <v>1.6789374002248971</v>
      </c>
      <c r="V176" s="99">
        <v>1.5858361175058138</v>
      </c>
      <c r="W176" s="99">
        <v>1.6876088529104516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53196</v>
      </c>
      <c r="C5" s="120">
        <v>53602</v>
      </c>
      <c r="D5" s="120">
        <v>55601</v>
      </c>
      <c r="E5" s="120">
        <v>56740</v>
      </c>
      <c r="F5" s="120">
        <v>57259</v>
      </c>
      <c r="G5" s="120">
        <v>55661</v>
      </c>
      <c r="H5" s="120">
        <v>46324</v>
      </c>
      <c r="I5" s="120">
        <v>44117</v>
      </c>
      <c r="J5" s="120">
        <v>43124</v>
      </c>
      <c r="K5" s="120">
        <v>43565</v>
      </c>
      <c r="L5" s="120">
        <v>46865</v>
      </c>
      <c r="M5" s="120">
        <v>49647</v>
      </c>
      <c r="N5" s="120">
        <v>51743</v>
      </c>
      <c r="O5" s="120">
        <v>52548</v>
      </c>
      <c r="P5" s="120">
        <v>52094</v>
      </c>
      <c r="Q5" s="120">
        <v>49700</v>
      </c>
      <c r="R5" s="120">
        <v>46298</v>
      </c>
      <c r="S5" s="120">
        <v>40415</v>
      </c>
      <c r="T5" s="120">
        <v>34314</v>
      </c>
      <c r="U5" s="120">
        <v>32174</v>
      </c>
      <c r="V5" s="120">
        <v>32240</v>
      </c>
      <c r="W5" s="120">
        <v>34452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53196</v>
      </c>
      <c r="C7" s="52">
        <v>53602</v>
      </c>
      <c r="D7" s="52">
        <v>55601</v>
      </c>
      <c r="E7" s="52">
        <v>56740</v>
      </c>
      <c r="F7" s="52">
        <v>57259</v>
      </c>
      <c r="G7" s="52">
        <v>55661</v>
      </c>
      <c r="H7" s="52">
        <v>46324</v>
      </c>
      <c r="I7" s="52">
        <v>44117</v>
      </c>
      <c r="J7" s="52">
        <v>43124</v>
      </c>
      <c r="K7" s="52">
        <v>43565</v>
      </c>
      <c r="L7" s="52">
        <v>46865</v>
      </c>
      <c r="M7" s="52">
        <v>49647</v>
      </c>
      <c r="N7" s="52">
        <v>51743</v>
      </c>
      <c r="O7" s="52">
        <v>52548</v>
      </c>
      <c r="P7" s="52">
        <v>52094</v>
      </c>
      <c r="Q7" s="52">
        <v>49700</v>
      </c>
      <c r="R7" s="52">
        <v>46298</v>
      </c>
      <c r="S7" s="52">
        <v>40415</v>
      </c>
      <c r="T7" s="52">
        <v>34314</v>
      </c>
      <c r="U7" s="52">
        <v>32174</v>
      </c>
      <c r="V7" s="52">
        <v>32240</v>
      </c>
      <c r="W7" s="52">
        <v>34452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18606</v>
      </c>
      <c r="C9" s="52">
        <v>19358</v>
      </c>
      <c r="D9" s="52">
        <v>19983</v>
      </c>
      <c r="E9" s="52">
        <v>23023</v>
      </c>
      <c r="F9" s="52">
        <v>26737</v>
      </c>
      <c r="G9" s="52">
        <v>30507</v>
      </c>
      <c r="H9" s="52">
        <v>29097</v>
      </c>
      <c r="I9" s="52">
        <v>31164</v>
      </c>
      <c r="J9" s="52">
        <v>31843</v>
      </c>
      <c r="K9" s="52">
        <v>32536</v>
      </c>
      <c r="L9" s="52">
        <v>35475</v>
      </c>
      <c r="M9" s="52">
        <v>37810</v>
      </c>
      <c r="N9" s="52">
        <v>39293</v>
      </c>
      <c r="O9" s="52">
        <v>40565</v>
      </c>
      <c r="P9" s="52">
        <v>42640</v>
      </c>
      <c r="Q9" s="52">
        <v>42720</v>
      </c>
      <c r="R9" s="52">
        <v>40331</v>
      </c>
      <c r="S9" s="52">
        <v>34871</v>
      </c>
      <c r="T9" s="52">
        <v>27557</v>
      </c>
      <c r="U9" s="52">
        <v>22446</v>
      </c>
      <c r="V9" s="52">
        <v>20667</v>
      </c>
      <c r="W9" s="52">
        <v>22328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3695</v>
      </c>
      <c r="C11" s="52">
        <v>3626</v>
      </c>
      <c r="D11" s="52">
        <v>3447</v>
      </c>
      <c r="E11" s="52">
        <v>3246</v>
      </c>
      <c r="F11" s="52">
        <v>2996</v>
      </c>
      <c r="G11" s="52">
        <v>2701</v>
      </c>
      <c r="H11" s="52">
        <v>2132</v>
      </c>
      <c r="I11" s="52">
        <v>1875</v>
      </c>
      <c r="J11" s="52">
        <v>1739</v>
      </c>
      <c r="K11" s="52">
        <v>1646</v>
      </c>
      <c r="L11" s="52">
        <v>1725</v>
      </c>
      <c r="M11" s="52">
        <v>1802</v>
      </c>
      <c r="N11" s="52">
        <v>1900</v>
      </c>
      <c r="O11" s="52">
        <v>1748</v>
      </c>
      <c r="P11" s="52">
        <v>1613</v>
      </c>
      <c r="Q11" s="52">
        <v>1634</v>
      </c>
      <c r="R11" s="52">
        <v>1511</v>
      </c>
      <c r="S11" s="52">
        <v>1282</v>
      </c>
      <c r="T11" s="52">
        <v>1030</v>
      </c>
      <c r="U11" s="52">
        <v>973</v>
      </c>
      <c r="V11" s="52">
        <v>984</v>
      </c>
      <c r="W11" s="52">
        <v>979</v>
      </c>
      <c r="DA11" s="63" t="s">
        <v>1070</v>
      </c>
    </row>
    <row r="12" spans="1:105" ht="12" customHeight="1" x14ac:dyDescent="0.25">
      <c r="A12" s="97" t="s">
        <v>140</v>
      </c>
      <c r="B12" s="52">
        <v>254</v>
      </c>
      <c r="C12" s="52">
        <v>282</v>
      </c>
      <c r="D12" s="52">
        <v>243</v>
      </c>
      <c r="E12" s="52">
        <v>202</v>
      </c>
      <c r="F12" s="52">
        <v>159</v>
      </c>
      <c r="G12" s="52">
        <v>116</v>
      </c>
      <c r="H12" s="52">
        <v>80</v>
      </c>
      <c r="I12" s="52">
        <v>70</v>
      </c>
      <c r="J12" s="52">
        <v>69</v>
      </c>
      <c r="K12" s="52">
        <v>64</v>
      </c>
      <c r="L12" s="52">
        <v>82</v>
      </c>
      <c r="M12" s="52">
        <v>84</v>
      </c>
      <c r="N12" s="52">
        <v>130</v>
      </c>
      <c r="O12" s="52">
        <v>360</v>
      </c>
      <c r="P12" s="52">
        <v>402</v>
      </c>
      <c r="Q12" s="52">
        <v>387</v>
      </c>
      <c r="R12" s="52">
        <v>356</v>
      </c>
      <c r="S12" s="52">
        <v>316</v>
      </c>
      <c r="T12" s="52">
        <v>270</v>
      </c>
      <c r="U12" s="52">
        <v>211</v>
      </c>
      <c r="V12" s="52">
        <v>154</v>
      </c>
      <c r="W12" s="52">
        <v>197</v>
      </c>
      <c r="DA12" s="63" t="s">
        <v>1071</v>
      </c>
    </row>
    <row r="13" spans="1:105" ht="12" customHeight="1" x14ac:dyDescent="0.25">
      <c r="A13" s="97" t="s">
        <v>122</v>
      </c>
      <c r="B13" s="52">
        <v>121</v>
      </c>
      <c r="C13" s="52">
        <v>169</v>
      </c>
      <c r="D13" s="52">
        <v>150</v>
      </c>
      <c r="E13" s="52">
        <v>131</v>
      </c>
      <c r="F13" s="52">
        <v>108</v>
      </c>
      <c r="G13" s="52">
        <v>85</v>
      </c>
      <c r="H13" s="52">
        <v>79</v>
      </c>
      <c r="I13" s="52">
        <v>60</v>
      </c>
      <c r="J13" s="52">
        <v>42</v>
      </c>
      <c r="K13" s="52">
        <v>32</v>
      </c>
      <c r="L13" s="52">
        <v>30</v>
      </c>
      <c r="M13" s="52">
        <v>27</v>
      </c>
      <c r="N13" s="52">
        <v>21</v>
      </c>
      <c r="O13" s="52">
        <v>646</v>
      </c>
      <c r="P13" s="52">
        <v>899</v>
      </c>
      <c r="Q13" s="52">
        <v>889</v>
      </c>
      <c r="R13" s="52">
        <v>853</v>
      </c>
      <c r="S13" s="52">
        <v>790</v>
      </c>
      <c r="T13" s="52">
        <v>694</v>
      </c>
      <c r="U13" s="52">
        <v>657</v>
      </c>
      <c r="V13" s="52">
        <v>469</v>
      </c>
      <c r="W13" s="52">
        <v>341</v>
      </c>
      <c r="DA13" s="63" t="s">
        <v>1072</v>
      </c>
    </row>
    <row r="14" spans="1:105" ht="12" customHeight="1" x14ac:dyDescent="0.25">
      <c r="A14" s="97" t="s">
        <v>121</v>
      </c>
      <c r="B14" s="52">
        <v>49126</v>
      </c>
      <c r="C14" s="52">
        <v>49525</v>
      </c>
      <c r="D14" s="52">
        <v>51761</v>
      </c>
      <c r="E14" s="52">
        <v>53161</v>
      </c>
      <c r="F14" s="52">
        <v>53996</v>
      </c>
      <c r="G14" s="52">
        <v>52759</v>
      </c>
      <c r="H14" s="52">
        <v>44033</v>
      </c>
      <c r="I14" s="52">
        <v>42112</v>
      </c>
      <c r="J14" s="52">
        <v>41274</v>
      </c>
      <c r="K14" s="52">
        <v>41823</v>
      </c>
      <c r="L14" s="52">
        <v>45028</v>
      </c>
      <c r="M14" s="52">
        <v>47734</v>
      </c>
      <c r="N14" s="52">
        <v>49692</v>
      </c>
      <c r="O14" s="52">
        <v>49794</v>
      </c>
      <c r="P14" s="52">
        <v>49180</v>
      </c>
      <c r="Q14" s="52">
        <v>46790</v>
      </c>
      <c r="R14" s="52">
        <v>43578</v>
      </c>
      <c r="S14" s="52">
        <v>38027</v>
      </c>
      <c r="T14" s="52">
        <v>32320</v>
      </c>
      <c r="U14" s="52">
        <v>30333</v>
      </c>
      <c r="V14" s="52">
        <v>30633</v>
      </c>
      <c r="W14" s="52">
        <v>32935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38038</v>
      </c>
      <c r="C16" s="52">
        <v>36956</v>
      </c>
      <c r="D16" s="52">
        <v>37143</v>
      </c>
      <c r="E16" s="52">
        <v>37132</v>
      </c>
      <c r="F16" s="52">
        <v>36490</v>
      </c>
      <c r="G16" s="52">
        <v>34840</v>
      </c>
      <c r="H16" s="52">
        <v>28501</v>
      </c>
      <c r="I16" s="52">
        <v>27208</v>
      </c>
      <c r="J16" s="52">
        <v>27065</v>
      </c>
      <c r="K16" s="52">
        <v>27094</v>
      </c>
      <c r="L16" s="52">
        <v>29172</v>
      </c>
      <c r="M16" s="52">
        <v>31080</v>
      </c>
      <c r="N16" s="52">
        <v>32932</v>
      </c>
      <c r="O16" s="52">
        <v>32618</v>
      </c>
      <c r="P16" s="52">
        <v>31704</v>
      </c>
      <c r="Q16" s="52">
        <v>29910</v>
      </c>
      <c r="R16" s="52">
        <v>27465</v>
      </c>
      <c r="S16" s="52">
        <v>23648</v>
      </c>
      <c r="T16" s="52">
        <v>19341</v>
      </c>
      <c r="U16" s="52">
        <v>17724</v>
      </c>
      <c r="V16" s="52">
        <v>16946</v>
      </c>
      <c r="W16" s="52">
        <v>17086</v>
      </c>
      <c r="DA16" s="63" t="s">
        <v>1074</v>
      </c>
    </row>
    <row r="17" spans="1:105" ht="12" customHeight="1" x14ac:dyDescent="0.25">
      <c r="A17" s="109" t="s">
        <v>120</v>
      </c>
      <c r="B17" s="36">
        <v>15158</v>
      </c>
      <c r="C17" s="36">
        <v>16646</v>
      </c>
      <c r="D17" s="36">
        <v>18458</v>
      </c>
      <c r="E17" s="36">
        <v>19608</v>
      </c>
      <c r="F17" s="36">
        <v>20769</v>
      </c>
      <c r="G17" s="36">
        <v>20821</v>
      </c>
      <c r="H17" s="36">
        <v>17823</v>
      </c>
      <c r="I17" s="36">
        <v>16909</v>
      </c>
      <c r="J17" s="36">
        <v>16059</v>
      </c>
      <c r="K17" s="36">
        <v>16471</v>
      </c>
      <c r="L17" s="36">
        <v>17693</v>
      </c>
      <c r="M17" s="36">
        <v>18567</v>
      </c>
      <c r="N17" s="36">
        <v>18811</v>
      </c>
      <c r="O17" s="36">
        <v>19930</v>
      </c>
      <c r="P17" s="36">
        <v>20390</v>
      </c>
      <c r="Q17" s="36">
        <v>19790</v>
      </c>
      <c r="R17" s="36">
        <v>18833</v>
      </c>
      <c r="S17" s="36">
        <v>16767</v>
      </c>
      <c r="T17" s="36">
        <v>14973</v>
      </c>
      <c r="U17" s="36">
        <v>14450</v>
      </c>
      <c r="V17" s="36">
        <v>15294</v>
      </c>
      <c r="W17" s="36">
        <v>17366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4156</v>
      </c>
      <c r="D21" s="52">
        <v>4158</v>
      </c>
      <c r="E21" s="52">
        <v>4165</v>
      </c>
      <c r="F21" s="52">
        <v>4189</v>
      </c>
      <c r="G21" s="52">
        <v>4236</v>
      </c>
      <c r="H21" s="52">
        <v>9337</v>
      </c>
      <c r="I21" s="52">
        <v>2207</v>
      </c>
      <c r="J21" s="52">
        <v>3715</v>
      </c>
      <c r="K21" s="52">
        <v>4156</v>
      </c>
      <c r="L21" s="52">
        <v>4331</v>
      </c>
      <c r="M21" s="52">
        <v>4813</v>
      </c>
      <c r="N21" s="52">
        <v>5314</v>
      </c>
      <c r="O21" s="52">
        <v>5027</v>
      </c>
      <c r="P21" s="52">
        <v>2389</v>
      </c>
      <c r="Q21" s="52">
        <v>2685</v>
      </c>
      <c r="R21" s="52">
        <v>3411</v>
      </c>
      <c r="S21" s="52">
        <v>5883</v>
      </c>
      <c r="T21" s="52">
        <v>6101</v>
      </c>
      <c r="U21" s="52">
        <v>2140</v>
      </c>
      <c r="V21" s="52">
        <v>1996</v>
      </c>
      <c r="W21" s="52">
        <v>2402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2907</v>
      </c>
      <c r="D23" s="52">
        <v>2914</v>
      </c>
      <c r="E23" s="52">
        <v>2965</v>
      </c>
      <c r="F23" s="52">
        <v>3104</v>
      </c>
      <c r="G23" s="52">
        <v>4937</v>
      </c>
      <c r="H23" s="52">
        <v>6124</v>
      </c>
      <c r="I23" s="52">
        <v>2590</v>
      </c>
      <c r="J23" s="52">
        <v>2308</v>
      </c>
      <c r="K23" s="52">
        <v>3910</v>
      </c>
      <c r="L23" s="52">
        <v>5501</v>
      </c>
      <c r="M23" s="52">
        <v>8635</v>
      </c>
      <c r="N23" s="52">
        <v>9893</v>
      </c>
      <c r="O23" s="52">
        <v>8145</v>
      </c>
      <c r="P23" s="52">
        <v>3561</v>
      </c>
      <c r="Q23" s="52">
        <v>3612</v>
      </c>
      <c r="R23" s="52">
        <v>4939</v>
      </c>
      <c r="S23" s="52">
        <v>7574</v>
      </c>
      <c r="T23" s="52">
        <v>8796</v>
      </c>
      <c r="U23" s="52">
        <v>7665</v>
      </c>
      <c r="V23" s="52">
        <v>6858</v>
      </c>
      <c r="W23" s="52">
        <v>4952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577</v>
      </c>
      <c r="D25" s="52">
        <v>578</v>
      </c>
      <c r="E25" s="52">
        <v>585</v>
      </c>
      <c r="F25" s="52">
        <v>603</v>
      </c>
      <c r="G25" s="52">
        <v>635</v>
      </c>
      <c r="H25" s="52">
        <v>734</v>
      </c>
      <c r="I25" s="52">
        <v>390</v>
      </c>
      <c r="J25" s="52">
        <v>303</v>
      </c>
      <c r="K25" s="52">
        <v>404</v>
      </c>
      <c r="L25" s="52">
        <v>352</v>
      </c>
      <c r="M25" s="52">
        <v>334</v>
      </c>
      <c r="N25" s="52">
        <v>322</v>
      </c>
      <c r="O25" s="52">
        <v>266</v>
      </c>
      <c r="P25" s="52">
        <v>135</v>
      </c>
      <c r="Q25" s="52">
        <v>197</v>
      </c>
      <c r="R25" s="52">
        <v>277</v>
      </c>
      <c r="S25" s="52">
        <v>355</v>
      </c>
      <c r="T25" s="52">
        <v>369</v>
      </c>
      <c r="U25" s="52">
        <v>279</v>
      </c>
      <c r="V25" s="52">
        <v>213</v>
      </c>
      <c r="W25" s="52">
        <v>112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40</v>
      </c>
      <c r="D26" s="52">
        <v>39</v>
      </c>
      <c r="E26" s="52">
        <v>41</v>
      </c>
      <c r="F26" s="52">
        <v>43</v>
      </c>
      <c r="G26" s="52">
        <v>43</v>
      </c>
      <c r="H26" s="52">
        <v>49</v>
      </c>
      <c r="I26" s="52">
        <v>28</v>
      </c>
      <c r="J26" s="52">
        <v>19</v>
      </c>
      <c r="K26" s="52">
        <v>24</v>
      </c>
      <c r="L26" s="52">
        <v>2</v>
      </c>
      <c r="M26" s="52">
        <v>2</v>
      </c>
      <c r="N26" s="52">
        <v>8</v>
      </c>
      <c r="O26" s="52">
        <v>14</v>
      </c>
      <c r="P26" s="52">
        <v>13</v>
      </c>
      <c r="Q26" s="52">
        <v>15</v>
      </c>
      <c r="R26" s="52">
        <v>31</v>
      </c>
      <c r="S26" s="52">
        <v>40</v>
      </c>
      <c r="T26" s="52">
        <v>46</v>
      </c>
      <c r="U26" s="52">
        <v>65</v>
      </c>
      <c r="V26" s="52">
        <v>91</v>
      </c>
      <c r="W26" s="52">
        <v>96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19</v>
      </c>
      <c r="D27" s="52">
        <v>19</v>
      </c>
      <c r="E27" s="52">
        <v>19</v>
      </c>
      <c r="F27" s="52">
        <v>23</v>
      </c>
      <c r="G27" s="52">
        <v>23</v>
      </c>
      <c r="H27" s="52">
        <v>27</v>
      </c>
      <c r="I27" s="52">
        <v>19</v>
      </c>
      <c r="J27" s="52">
        <v>18</v>
      </c>
      <c r="K27" s="52">
        <v>23</v>
      </c>
      <c r="L27" s="52">
        <v>2</v>
      </c>
      <c r="M27" s="52">
        <v>3</v>
      </c>
      <c r="N27" s="52">
        <v>6</v>
      </c>
      <c r="O27" s="52">
        <v>8</v>
      </c>
      <c r="P27" s="52">
        <v>6</v>
      </c>
      <c r="Q27" s="52">
        <v>10</v>
      </c>
      <c r="R27" s="52">
        <v>36</v>
      </c>
      <c r="S27" s="52">
        <v>63</v>
      </c>
      <c r="T27" s="52">
        <v>96</v>
      </c>
      <c r="U27" s="52">
        <v>130</v>
      </c>
      <c r="V27" s="52">
        <v>207</v>
      </c>
      <c r="W27" s="52">
        <v>276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7676</v>
      </c>
      <c r="D28" s="52">
        <v>7692</v>
      </c>
      <c r="E28" s="52">
        <v>7805</v>
      </c>
      <c r="F28" s="52">
        <v>8130</v>
      </c>
      <c r="G28" s="52">
        <v>8768</v>
      </c>
      <c r="H28" s="52">
        <v>10990</v>
      </c>
      <c r="I28" s="52">
        <v>6231</v>
      </c>
      <c r="J28" s="52">
        <v>6262</v>
      </c>
      <c r="K28" s="52">
        <v>8383</v>
      </c>
      <c r="L28" s="52">
        <v>8610</v>
      </c>
      <c r="M28" s="52">
        <v>8049</v>
      </c>
      <c r="N28" s="52">
        <v>7615</v>
      </c>
      <c r="O28" s="52">
        <v>6526</v>
      </c>
      <c r="P28" s="52">
        <v>3901</v>
      </c>
      <c r="Q28" s="52">
        <v>5665</v>
      </c>
      <c r="R28" s="52">
        <v>8052</v>
      </c>
      <c r="S28" s="52">
        <v>9852</v>
      </c>
      <c r="T28" s="52">
        <v>10069</v>
      </c>
      <c r="U28" s="52">
        <v>7798</v>
      </c>
      <c r="V28" s="52">
        <v>6432</v>
      </c>
      <c r="W28" s="52">
        <v>4776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5943</v>
      </c>
      <c r="D30" s="52">
        <v>5954</v>
      </c>
      <c r="E30" s="52">
        <v>6020</v>
      </c>
      <c r="F30" s="52">
        <v>6221</v>
      </c>
      <c r="G30" s="52">
        <v>6615</v>
      </c>
      <c r="H30" s="52">
        <v>8014</v>
      </c>
      <c r="I30" s="52">
        <v>4323</v>
      </c>
      <c r="J30" s="52">
        <v>3926</v>
      </c>
      <c r="K30" s="52">
        <v>5246</v>
      </c>
      <c r="L30" s="52">
        <v>5499</v>
      </c>
      <c r="M30" s="52">
        <v>5249</v>
      </c>
      <c r="N30" s="52">
        <v>4997</v>
      </c>
      <c r="O30" s="52">
        <v>4419</v>
      </c>
      <c r="P30" s="52">
        <v>2548</v>
      </c>
      <c r="Q30" s="52">
        <v>3692</v>
      </c>
      <c r="R30" s="52">
        <v>5220</v>
      </c>
      <c r="S30" s="52">
        <v>6232</v>
      </c>
      <c r="T30" s="52">
        <v>6529</v>
      </c>
      <c r="U30" s="52">
        <v>5154</v>
      </c>
      <c r="V30" s="52">
        <v>4162</v>
      </c>
      <c r="W30" s="52">
        <v>2767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2368</v>
      </c>
      <c r="D31" s="36">
        <v>2377</v>
      </c>
      <c r="E31" s="36">
        <v>2428</v>
      </c>
      <c r="F31" s="36">
        <v>2577</v>
      </c>
      <c r="G31" s="36">
        <v>2858</v>
      </c>
      <c r="H31" s="36">
        <v>3783</v>
      </c>
      <c r="I31" s="36">
        <v>2342</v>
      </c>
      <c r="J31" s="36">
        <v>2682</v>
      </c>
      <c r="K31" s="36">
        <v>3582</v>
      </c>
      <c r="L31" s="36">
        <v>3476</v>
      </c>
      <c r="M31" s="36">
        <v>3138</v>
      </c>
      <c r="N31" s="36">
        <v>2956</v>
      </c>
      <c r="O31" s="36">
        <v>2400</v>
      </c>
      <c r="P31" s="36">
        <v>1507</v>
      </c>
      <c r="Q31" s="36">
        <v>2196</v>
      </c>
      <c r="R31" s="36">
        <v>3175</v>
      </c>
      <c r="S31" s="36">
        <v>4078</v>
      </c>
      <c r="T31" s="36">
        <v>4050</v>
      </c>
      <c r="U31" s="36">
        <v>3110</v>
      </c>
      <c r="V31" s="36">
        <v>2779</v>
      </c>
      <c r="W31" s="36">
        <v>2497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4562</v>
      </c>
      <c r="D35" s="52">
        <v>6157</v>
      </c>
      <c r="E35" s="52">
        <v>5304</v>
      </c>
      <c r="F35" s="52">
        <v>4708</v>
      </c>
      <c r="G35" s="52">
        <v>2638</v>
      </c>
      <c r="H35" s="52">
        <v>0</v>
      </c>
      <c r="I35" s="52">
        <v>0</v>
      </c>
      <c r="J35" s="52">
        <v>2722</v>
      </c>
      <c r="K35" s="52">
        <v>4597</v>
      </c>
      <c r="L35" s="52">
        <v>7631</v>
      </c>
      <c r="M35" s="52">
        <v>7595</v>
      </c>
      <c r="N35" s="52">
        <v>7410</v>
      </c>
      <c r="O35" s="52">
        <v>5832</v>
      </c>
      <c r="P35" s="52">
        <v>1935</v>
      </c>
      <c r="Q35" s="52">
        <v>291</v>
      </c>
      <c r="R35" s="52">
        <v>9</v>
      </c>
      <c r="S35" s="52">
        <v>0</v>
      </c>
      <c r="T35" s="52">
        <v>0</v>
      </c>
      <c r="U35" s="52">
        <v>0</v>
      </c>
      <c r="V35" s="52">
        <v>2062</v>
      </c>
      <c r="W35" s="52">
        <v>4614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3659</v>
      </c>
      <c r="D37" s="52">
        <v>3539</v>
      </c>
      <c r="E37" s="52">
        <v>6005</v>
      </c>
      <c r="F37" s="52">
        <v>6818</v>
      </c>
      <c r="G37" s="52">
        <v>8707</v>
      </c>
      <c r="H37" s="52">
        <v>4714</v>
      </c>
      <c r="I37" s="52">
        <v>4657</v>
      </c>
      <c r="J37" s="52">
        <v>2987</v>
      </c>
      <c r="K37" s="52">
        <v>4603</v>
      </c>
      <c r="L37" s="52">
        <v>8440</v>
      </c>
      <c r="M37" s="52">
        <v>10970</v>
      </c>
      <c r="N37" s="52">
        <v>11376</v>
      </c>
      <c r="O37" s="52">
        <v>9417</v>
      </c>
      <c r="P37" s="52">
        <v>5636</v>
      </c>
      <c r="Q37" s="52">
        <v>3692</v>
      </c>
      <c r="R37" s="52">
        <v>2550</v>
      </c>
      <c r="S37" s="52">
        <v>2114</v>
      </c>
      <c r="T37" s="52">
        <v>1482</v>
      </c>
      <c r="U37" s="52">
        <v>2554</v>
      </c>
      <c r="V37" s="52">
        <v>5079</v>
      </c>
      <c r="W37" s="52">
        <v>6613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508</v>
      </c>
      <c r="D39" s="52">
        <v>399</v>
      </c>
      <c r="E39" s="52">
        <v>384</v>
      </c>
      <c r="F39" s="52">
        <v>353</v>
      </c>
      <c r="G39" s="52">
        <v>340</v>
      </c>
      <c r="H39" s="52">
        <v>165</v>
      </c>
      <c r="I39" s="52">
        <v>133</v>
      </c>
      <c r="J39" s="52">
        <v>167</v>
      </c>
      <c r="K39" s="52">
        <v>311</v>
      </c>
      <c r="L39" s="52">
        <v>431</v>
      </c>
      <c r="M39" s="52">
        <v>411</v>
      </c>
      <c r="N39" s="52">
        <v>420</v>
      </c>
      <c r="O39" s="52">
        <v>114</v>
      </c>
      <c r="P39" s="52">
        <v>0</v>
      </c>
      <c r="Q39" s="52">
        <v>218</v>
      </c>
      <c r="R39" s="52">
        <v>154</v>
      </c>
      <c r="S39" s="52">
        <v>126</v>
      </c>
      <c r="T39" s="52">
        <v>117</v>
      </c>
      <c r="U39" s="52">
        <v>222</v>
      </c>
      <c r="V39" s="52">
        <v>224</v>
      </c>
      <c r="W39" s="52">
        <v>107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68</v>
      </c>
      <c r="D40" s="52">
        <v>0</v>
      </c>
      <c r="E40" s="52">
        <v>0</v>
      </c>
      <c r="F40" s="52">
        <v>0</v>
      </c>
      <c r="G40" s="52">
        <v>0</v>
      </c>
      <c r="H40" s="52">
        <v>13</v>
      </c>
      <c r="I40" s="52">
        <v>18</v>
      </c>
      <c r="J40" s="52">
        <v>18</v>
      </c>
      <c r="K40" s="52">
        <v>19</v>
      </c>
      <c r="L40" s="52">
        <v>20</v>
      </c>
      <c r="M40" s="52">
        <v>4</v>
      </c>
      <c r="N40" s="52">
        <v>54</v>
      </c>
      <c r="O40" s="52">
        <v>244</v>
      </c>
      <c r="P40" s="52">
        <v>55</v>
      </c>
      <c r="Q40" s="52">
        <v>0</v>
      </c>
      <c r="R40" s="52">
        <v>0</v>
      </c>
      <c r="S40" s="52">
        <v>0</v>
      </c>
      <c r="T40" s="52">
        <v>0</v>
      </c>
      <c r="U40" s="52">
        <v>6</v>
      </c>
      <c r="V40" s="52">
        <v>34</v>
      </c>
      <c r="W40" s="52">
        <v>139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67</v>
      </c>
      <c r="D41" s="52">
        <v>0</v>
      </c>
      <c r="E41" s="52">
        <v>0</v>
      </c>
      <c r="F41" s="52">
        <v>0</v>
      </c>
      <c r="G41" s="52">
        <v>0</v>
      </c>
      <c r="H41" s="52">
        <v>21</v>
      </c>
      <c r="I41" s="52">
        <v>0</v>
      </c>
      <c r="J41" s="52">
        <v>0</v>
      </c>
      <c r="K41" s="52">
        <v>13</v>
      </c>
      <c r="L41" s="52">
        <v>0</v>
      </c>
      <c r="M41" s="52">
        <v>0</v>
      </c>
      <c r="N41" s="52">
        <v>0</v>
      </c>
      <c r="O41" s="52">
        <v>633</v>
      </c>
      <c r="P41" s="52">
        <v>259</v>
      </c>
      <c r="Q41" s="52">
        <v>0</v>
      </c>
      <c r="R41" s="52">
        <v>0</v>
      </c>
      <c r="S41" s="52">
        <v>0</v>
      </c>
      <c r="T41" s="52">
        <v>0</v>
      </c>
      <c r="U41" s="52">
        <v>93</v>
      </c>
      <c r="V41" s="52">
        <v>19</v>
      </c>
      <c r="W41" s="52">
        <v>148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8075</v>
      </c>
      <c r="D42" s="52">
        <v>9928</v>
      </c>
      <c r="E42" s="52">
        <v>9205</v>
      </c>
      <c r="F42" s="52">
        <v>8965</v>
      </c>
      <c r="G42" s="52">
        <v>7531</v>
      </c>
      <c r="H42" s="52">
        <v>2264</v>
      </c>
      <c r="I42" s="52">
        <v>4310</v>
      </c>
      <c r="J42" s="52">
        <v>5424</v>
      </c>
      <c r="K42" s="52">
        <v>8932</v>
      </c>
      <c r="L42" s="52">
        <v>11815</v>
      </c>
      <c r="M42" s="52">
        <v>10755</v>
      </c>
      <c r="N42" s="52">
        <v>9573</v>
      </c>
      <c r="O42" s="52">
        <v>6628</v>
      </c>
      <c r="P42" s="52">
        <v>3287</v>
      </c>
      <c r="Q42" s="52">
        <v>3275</v>
      </c>
      <c r="R42" s="52">
        <v>4840</v>
      </c>
      <c r="S42" s="52">
        <v>4301</v>
      </c>
      <c r="T42" s="52">
        <v>4362</v>
      </c>
      <c r="U42" s="52">
        <v>5811</v>
      </c>
      <c r="V42" s="52">
        <v>6732</v>
      </c>
      <c r="W42" s="52">
        <v>7078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4861</v>
      </c>
      <c r="D44" s="52">
        <v>6141</v>
      </c>
      <c r="E44" s="52">
        <v>6009</v>
      </c>
      <c r="F44" s="52">
        <v>5579</v>
      </c>
      <c r="G44" s="52">
        <v>4965</v>
      </c>
      <c r="H44" s="52">
        <v>1675</v>
      </c>
      <c r="I44" s="52">
        <v>3030</v>
      </c>
      <c r="J44" s="52">
        <v>3783</v>
      </c>
      <c r="K44" s="52">
        <v>5275</v>
      </c>
      <c r="L44" s="52">
        <v>7577</v>
      </c>
      <c r="M44" s="52">
        <v>7157</v>
      </c>
      <c r="N44" s="52">
        <v>6849</v>
      </c>
      <c r="O44" s="52">
        <v>4105</v>
      </c>
      <c r="P44" s="52">
        <v>1634</v>
      </c>
      <c r="Q44" s="52">
        <v>1898</v>
      </c>
      <c r="R44" s="52">
        <v>2775</v>
      </c>
      <c r="S44" s="52">
        <v>2415</v>
      </c>
      <c r="T44" s="52">
        <v>2222</v>
      </c>
      <c r="U44" s="52">
        <v>3537</v>
      </c>
      <c r="V44" s="52">
        <v>3384</v>
      </c>
      <c r="W44" s="52">
        <v>2907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3856</v>
      </c>
      <c r="D45" s="36">
        <v>4189</v>
      </c>
      <c r="E45" s="36">
        <v>3578</v>
      </c>
      <c r="F45" s="36">
        <v>3738</v>
      </c>
      <c r="G45" s="36">
        <v>2910</v>
      </c>
      <c r="H45" s="36">
        <v>785</v>
      </c>
      <c r="I45" s="36">
        <v>1428</v>
      </c>
      <c r="J45" s="36">
        <v>1832</v>
      </c>
      <c r="K45" s="36">
        <v>3994</v>
      </c>
      <c r="L45" s="36">
        <v>4698</v>
      </c>
      <c r="M45" s="36">
        <v>4012</v>
      </c>
      <c r="N45" s="36">
        <v>3200</v>
      </c>
      <c r="O45" s="36">
        <v>3519</v>
      </c>
      <c r="P45" s="36">
        <v>1967</v>
      </c>
      <c r="Q45" s="36">
        <v>1596</v>
      </c>
      <c r="R45" s="36">
        <v>2218</v>
      </c>
      <c r="S45" s="36">
        <v>2012</v>
      </c>
      <c r="T45" s="36">
        <v>2256</v>
      </c>
      <c r="U45" s="36">
        <v>2587</v>
      </c>
      <c r="V45" s="36">
        <v>3623</v>
      </c>
      <c r="W45" s="36">
        <v>4569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2096</v>
      </c>
      <c r="D49" s="52">
        <v>2925</v>
      </c>
      <c r="E49" s="52">
        <v>2571</v>
      </c>
      <c r="F49" s="52">
        <v>2349</v>
      </c>
      <c r="G49" s="52">
        <v>1349</v>
      </c>
      <c r="H49" s="52">
        <v>0</v>
      </c>
      <c r="I49" s="52">
        <v>0</v>
      </c>
      <c r="J49" s="52">
        <v>1800</v>
      </c>
      <c r="K49" s="52">
        <v>2514</v>
      </c>
      <c r="L49" s="52">
        <v>3770</v>
      </c>
      <c r="M49" s="52">
        <v>3909</v>
      </c>
      <c r="N49" s="52">
        <v>3479</v>
      </c>
      <c r="O49" s="52">
        <v>2166</v>
      </c>
      <c r="P49" s="52">
        <v>1155</v>
      </c>
      <c r="Q49" s="52">
        <v>138</v>
      </c>
      <c r="R49" s="52">
        <v>3</v>
      </c>
      <c r="S49" s="52">
        <v>0</v>
      </c>
      <c r="T49" s="52">
        <v>0</v>
      </c>
      <c r="U49" s="52">
        <v>0</v>
      </c>
      <c r="V49" s="52">
        <v>876</v>
      </c>
      <c r="W49" s="52">
        <v>1964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482</v>
      </c>
      <c r="E51" s="52">
        <v>1508</v>
      </c>
      <c r="F51" s="52">
        <v>1688</v>
      </c>
      <c r="G51" s="52">
        <v>1232</v>
      </c>
      <c r="H51" s="52">
        <v>0</v>
      </c>
      <c r="I51" s="52">
        <v>0</v>
      </c>
      <c r="J51" s="52">
        <v>988</v>
      </c>
      <c r="K51" s="52">
        <v>1114</v>
      </c>
      <c r="L51" s="52">
        <v>2148</v>
      </c>
      <c r="M51" s="52">
        <v>1926</v>
      </c>
      <c r="N51" s="52">
        <v>1624</v>
      </c>
      <c r="O51" s="52">
        <v>770</v>
      </c>
      <c r="P51" s="52">
        <v>299</v>
      </c>
      <c r="Q51" s="52">
        <v>38</v>
      </c>
      <c r="R51" s="52">
        <v>1</v>
      </c>
      <c r="S51" s="52">
        <v>0</v>
      </c>
      <c r="T51" s="52">
        <v>0</v>
      </c>
      <c r="U51" s="52">
        <v>0</v>
      </c>
      <c r="V51" s="52">
        <v>311</v>
      </c>
      <c r="W51" s="52">
        <v>691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122</v>
      </c>
      <c r="D53" s="52">
        <v>113</v>
      </c>
      <c r="E53" s="52">
        <v>103</v>
      </c>
      <c r="F53" s="52">
        <v>89</v>
      </c>
      <c r="G53" s="52">
        <v>58</v>
      </c>
      <c r="H53" s="52">
        <v>0</v>
      </c>
      <c r="I53" s="52">
        <v>0</v>
      </c>
      <c r="J53" s="52">
        <v>54</v>
      </c>
      <c r="K53" s="52">
        <v>85</v>
      </c>
      <c r="L53" s="52">
        <v>133</v>
      </c>
      <c r="M53" s="52">
        <v>144</v>
      </c>
      <c r="N53" s="52">
        <v>145</v>
      </c>
      <c r="O53" s="52">
        <v>32</v>
      </c>
      <c r="P53" s="52">
        <v>0</v>
      </c>
      <c r="Q53" s="52">
        <v>9</v>
      </c>
      <c r="R53" s="52">
        <v>0</v>
      </c>
      <c r="S53" s="52">
        <v>0</v>
      </c>
      <c r="T53" s="52">
        <v>0</v>
      </c>
      <c r="U53" s="52">
        <v>0</v>
      </c>
      <c r="V53" s="52">
        <v>27</v>
      </c>
      <c r="W53" s="52">
        <v>32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16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5</v>
      </c>
      <c r="K54" s="52">
        <v>5</v>
      </c>
      <c r="L54" s="52">
        <v>6</v>
      </c>
      <c r="M54" s="52">
        <v>2</v>
      </c>
      <c r="N54" s="52">
        <v>20</v>
      </c>
      <c r="O54" s="52">
        <v>70</v>
      </c>
      <c r="P54" s="52">
        <v>18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5</v>
      </c>
      <c r="W54" s="52">
        <v>33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16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4</v>
      </c>
      <c r="L55" s="52">
        <v>0</v>
      </c>
      <c r="M55" s="52">
        <v>0</v>
      </c>
      <c r="N55" s="52">
        <v>0</v>
      </c>
      <c r="O55" s="52">
        <v>182</v>
      </c>
      <c r="P55" s="52">
        <v>85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3</v>
      </c>
      <c r="W55" s="52">
        <v>40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1942</v>
      </c>
      <c r="D56" s="52">
        <v>2812</v>
      </c>
      <c r="E56" s="52">
        <v>2468</v>
      </c>
      <c r="F56" s="52">
        <v>2260</v>
      </c>
      <c r="G56" s="52">
        <v>1291</v>
      </c>
      <c r="H56" s="52">
        <v>0</v>
      </c>
      <c r="I56" s="52">
        <v>0</v>
      </c>
      <c r="J56" s="52">
        <v>1741</v>
      </c>
      <c r="K56" s="52">
        <v>2420</v>
      </c>
      <c r="L56" s="52">
        <v>3631</v>
      </c>
      <c r="M56" s="52">
        <v>3763</v>
      </c>
      <c r="N56" s="52">
        <v>3314</v>
      </c>
      <c r="O56" s="52">
        <v>1882</v>
      </c>
      <c r="P56" s="52">
        <v>1052</v>
      </c>
      <c r="Q56" s="52">
        <v>129</v>
      </c>
      <c r="R56" s="52">
        <v>3</v>
      </c>
      <c r="S56" s="52">
        <v>0</v>
      </c>
      <c r="T56" s="52">
        <v>0</v>
      </c>
      <c r="U56" s="52">
        <v>0</v>
      </c>
      <c r="V56" s="52">
        <v>841</v>
      </c>
      <c r="W56" s="52">
        <v>1859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1169</v>
      </c>
      <c r="D58" s="52">
        <v>1739</v>
      </c>
      <c r="E58" s="52">
        <v>1611</v>
      </c>
      <c r="F58" s="52">
        <v>1407</v>
      </c>
      <c r="G58" s="52">
        <v>850</v>
      </c>
      <c r="H58" s="52">
        <v>0</v>
      </c>
      <c r="I58" s="52">
        <v>0</v>
      </c>
      <c r="J58" s="52">
        <v>1212</v>
      </c>
      <c r="K58" s="52">
        <v>1430</v>
      </c>
      <c r="L58" s="52">
        <v>2327</v>
      </c>
      <c r="M58" s="52">
        <v>2505</v>
      </c>
      <c r="N58" s="52">
        <v>2371</v>
      </c>
      <c r="O58" s="52">
        <v>1164</v>
      </c>
      <c r="P58" s="52">
        <v>525</v>
      </c>
      <c r="Q58" s="52">
        <v>75</v>
      </c>
      <c r="R58" s="52">
        <v>2</v>
      </c>
      <c r="S58" s="52">
        <v>0</v>
      </c>
      <c r="T58" s="52">
        <v>0</v>
      </c>
      <c r="U58" s="52">
        <v>0</v>
      </c>
      <c r="V58" s="52">
        <v>425</v>
      </c>
      <c r="W58" s="52">
        <v>764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927</v>
      </c>
      <c r="D59" s="36">
        <v>1186</v>
      </c>
      <c r="E59" s="36">
        <v>960</v>
      </c>
      <c r="F59" s="36">
        <v>942</v>
      </c>
      <c r="G59" s="36">
        <v>499</v>
      </c>
      <c r="H59" s="36">
        <v>0</v>
      </c>
      <c r="I59" s="36">
        <v>0</v>
      </c>
      <c r="J59" s="36">
        <v>588</v>
      </c>
      <c r="K59" s="36">
        <v>1084</v>
      </c>
      <c r="L59" s="36">
        <v>1443</v>
      </c>
      <c r="M59" s="36">
        <v>1404</v>
      </c>
      <c r="N59" s="36">
        <v>1108</v>
      </c>
      <c r="O59" s="36">
        <v>1002</v>
      </c>
      <c r="P59" s="36">
        <v>630</v>
      </c>
      <c r="Q59" s="36">
        <v>63</v>
      </c>
      <c r="R59" s="36">
        <v>1</v>
      </c>
      <c r="S59" s="36">
        <v>0</v>
      </c>
      <c r="T59" s="36">
        <v>0</v>
      </c>
      <c r="U59" s="36">
        <v>0</v>
      </c>
      <c r="V59" s="36">
        <v>451</v>
      </c>
      <c r="W59" s="36">
        <v>1200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2466</v>
      </c>
      <c r="D63" s="52">
        <v>3232</v>
      </c>
      <c r="E63" s="52">
        <v>2733</v>
      </c>
      <c r="F63" s="52">
        <v>2359</v>
      </c>
      <c r="G63" s="52">
        <v>1289</v>
      </c>
      <c r="H63" s="52">
        <v>0</v>
      </c>
      <c r="I63" s="52">
        <v>0</v>
      </c>
      <c r="J63" s="52">
        <v>922</v>
      </c>
      <c r="K63" s="52">
        <v>2083</v>
      </c>
      <c r="L63" s="52">
        <v>3861</v>
      </c>
      <c r="M63" s="52">
        <v>3686</v>
      </c>
      <c r="N63" s="52">
        <v>3931</v>
      </c>
      <c r="O63" s="52">
        <v>3666</v>
      </c>
      <c r="P63" s="52">
        <v>780</v>
      </c>
      <c r="Q63" s="52">
        <v>153</v>
      </c>
      <c r="R63" s="52">
        <v>6</v>
      </c>
      <c r="S63" s="52">
        <v>0</v>
      </c>
      <c r="T63" s="52">
        <v>0</v>
      </c>
      <c r="U63" s="52">
        <v>0</v>
      </c>
      <c r="V63" s="52">
        <v>1186</v>
      </c>
      <c r="W63" s="52">
        <v>2650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3659</v>
      </c>
      <c r="D65" s="52">
        <v>3057</v>
      </c>
      <c r="E65" s="52">
        <v>4497</v>
      </c>
      <c r="F65" s="52">
        <v>5130</v>
      </c>
      <c r="G65" s="52">
        <v>7475</v>
      </c>
      <c r="H65" s="52">
        <v>4714</v>
      </c>
      <c r="I65" s="52">
        <v>4657</v>
      </c>
      <c r="J65" s="52">
        <v>1999</v>
      </c>
      <c r="K65" s="52">
        <v>3489</v>
      </c>
      <c r="L65" s="52">
        <v>6292</v>
      </c>
      <c r="M65" s="52">
        <v>9044</v>
      </c>
      <c r="N65" s="52">
        <v>9752</v>
      </c>
      <c r="O65" s="52">
        <v>8647</v>
      </c>
      <c r="P65" s="52">
        <v>5337</v>
      </c>
      <c r="Q65" s="52">
        <v>3654</v>
      </c>
      <c r="R65" s="52">
        <v>2549</v>
      </c>
      <c r="S65" s="52">
        <v>2114</v>
      </c>
      <c r="T65" s="52">
        <v>1482</v>
      </c>
      <c r="U65" s="52">
        <v>2554</v>
      </c>
      <c r="V65" s="52">
        <v>4768</v>
      </c>
      <c r="W65" s="52">
        <v>5922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386</v>
      </c>
      <c r="D67" s="52">
        <f t="shared" si="0"/>
        <v>286</v>
      </c>
      <c r="E67" s="52">
        <f t="shared" si="0"/>
        <v>281</v>
      </c>
      <c r="F67" s="52">
        <f t="shared" si="0"/>
        <v>264</v>
      </c>
      <c r="G67" s="52">
        <f t="shared" si="0"/>
        <v>282</v>
      </c>
      <c r="H67" s="52">
        <f t="shared" si="0"/>
        <v>165</v>
      </c>
      <c r="I67" s="52">
        <f t="shared" si="0"/>
        <v>133</v>
      </c>
      <c r="J67" s="52">
        <f t="shared" si="0"/>
        <v>113</v>
      </c>
      <c r="K67" s="52">
        <f t="shared" si="0"/>
        <v>226</v>
      </c>
      <c r="L67" s="52">
        <f t="shared" si="0"/>
        <v>298</v>
      </c>
      <c r="M67" s="52">
        <f t="shared" si="0"/>
        <v>267</v>
      </c>
      <c r="N67" s="52">
        <f t="shared" si="0"/>
        <v>275</v>
      </c>
      <c r="O67" s="52">
        <f t="shared" si="0"/>
        <v>82</v>
      </c>
      <c r="P67" s="52">
        <f t="shared" si="0"/>
        <v>0</v>
      </c>
      <c r="Q67" s="52">
        <f t="shared" si="0"/>
        <v>209</v>
      </c>
      <c r="R67" s="52">
        <f t="shared" ref="R67:V67" si="1">R39-R53</f>
        <v>154</v>
      </c>
      <c r="S67" s="52">
        <f t="shared" si="1"/>
        <v>126</v>
      </c>
      <c r="T67" s="52">
        <f t="shared" si="1"/>
        <v>117</v>
      </c>
      <c r="U67" s="52">
        <f t="shared" si="1"/>
        <v>222</v>
      </c>
      <c r="V67" s="52">
        <f t="shared" si="1"/>
        <v>197</v>
      </c>
      <c r="W67" s="52">
        <f t="shared" ref="W67" si="2">W39-W53</f>
        <v>75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52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13</v>
      </c>
      <c r="I68" s="52">
        <f t="shared" si="3"/>
        <v>18</v>
      </c>
      <c r="J68" s="52">
        <f t="shared" si="3"/>
        <v>13</v>
      </c>
      <c r="K68" s="52">
        <f t="shared" si="3"/>
        <v>14</v>
      </c>
      <c r="L68" s="52">
        <f t="shared" si="3"/>
        <v>14</v>
      </c>
      <c r="M68" s="52">
        <f t="shared" si="3"/>
        <v>2</v>
      </c>
      <c r="N68" s="52">
        <f t="shared" si="3"/>
        <v>34</v>
      </c>
      <c r="O68" s="52">
        <f t="shared" si="3"/>
        <v>174</v>
      </c>
      <c r="P68" s="52">
        <f t="shared" si="3"/>
        <v>37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6</v>
      </c>
      <c r="V68" s="52">
        <f t="shared" si="4"/>
        <v>29</v>
      </c>
      <c r="W68" s="52">
        <f t="shared" ref="W68" si="5">W40-W54</f>
        <v>106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51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21</v>
      </c>
      <c r="I69" s="52">
        <f t="shared" si="6"/>
        <v>0</v>
      </c>
      <c r="J69" s="52">
        <f t="shared" si="6"/>
        <v>0</v>
      </c>
      <c r="K69" s="52">
        <f t="shared" si="6"/>
        <v>9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451</v>
      </c>
      <c r="P69" s="52">
        <f t="shared" si="6"/>
        <v>174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93</v>
      </c>
      <c r="V69" s="52">
        <f t="shared" si="7"/>
        <v>16</v>
      </c>
      <c r="W69" s="52">
        <f t="shared" ref="W69" si="8">W41-W55</f>
        <v>108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6133</v>
      </c>
      <c r="D70" s="52">
        <f t="shared" si="9"/>
        <v>7116</v>
      </c>
      <c r="E70" s="52">
        <f t="shared" si="9"/>
        <v>6737</v>
      </c>
      <c r="F70" s="52">
        <f t="shared" si="9"/>
        <v>6705</v>
      </c>
      <c r="G70" s="52">
        <f t="shared" si="9"/>
        <v>6240</v>
      </c>
      <c r="H70" s="52">
        <f t="shared" si="9"/>
        <v>2264</v>
      </c>
      <c r="I70" s="52">
        <f t="shared" si="9"/>
        <v>4310</v>
      </c>
      <c r="J70" s="52">
        <f t="shared" si="9"/>
        <v>3683</v>
      </c>
      <c r="K70" s="52">
        <f t="shared" si="9"/>
        <v>6512</v>
      </c>
      <c r="L70" s="52">
        <f t="shared" si="9"/>
        <v>8184</v>
      </c>
      <c r="M70" s="52">
        <f t="shared" si="9"/>
        <v>6992</v>
      </c>
      <c r="N70" s="52">
        <f t="shared" si="9"/>
        <v>6259</v>
      </c>
      <c r="O70" s="52">
        <f t="shared" si="9"/>
        <v>4746</v>
      </c>
      <c r="P70" s="52">
        <f t="shared" si="9"/>
        <v>2235</v>
      </c>
      <c r="Q70" s="52">
        <f t="shared" si="9"/>
        <v>3146</v>
      </c>
      <c r="R70" s="52">
        <f t="shared" ref="R70:V70" si="10">R42-R56</f>
        <v>4837</v>
      </c>
      <c r="S70" s="52">
        <f t="shared" si="10"/>
        <v>4301</v>
      </c>
      <c r="T70" s="52">
        <f t="shared" si="10"/>
        <v>4362</v>
      </c>
      <c r="U70" s="52">
        <f t="shared" si="10"/>
        <v>5811</v>
      </c>
      <c r="V70" s="52">
        <f t="shared" si="10"/>
        <v>5891</v>
      </c>
      <c r="W70" s="52">
        <f t="shared" ref="W70" si="11">W42-W56</f>
        <v>5219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3692</v>
      </c>
      <c r="D72" s="52">
        <v>4402</v>
      </c>
      <c r="E72" s="52">
        <v>4398</v>
      </c>
      <c r="F72" s="52">
        <v>4172</v>
      </c>
      <c r="G72" s="52">
        <v>4115</v>
      </c>
      <c r="H72" s="52">
        <v>1675</v>
      </c>
      <c r="I72" s="52">
        <v>3030</v>
      </c>
      <c r="J72" s="52">
        <v>2571</v>
      </c>
      <c r="K72" s="52">
        <v>3845</v>
      </c>
      <c r="L72" s="52">
        <v>5250</v>
      </c>
      <c r="M72" s="52">
        <v>4652</v>
      </c>
      <c r="N72" s="52">
        <v>4478</v>
      </c>
      <c r="O72" s="52">
        <v>2941</v>
      </c>
      <c r="P72" s="52">
        <v>1109</v>
      </c>
      <c r="Q72" s="52">
        <v>1823</v>
      </c>
      <c r="R72" s="52">
        <v>2773</v>
      </c>
      <c r="S72" s="52">
        <v>2415</v>
      </c>
      <c r="T72" s="52">
        <v>2222</v>
      </c>
      <c r="U72" s="52">
        <v>3537</v>
      </c>
      <c r="V72" s="52">
        <v>2959</v>
      </c>
      <c r="W72" s="52">
        <v>2143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2929</v>
      </c>
      <c r="D73" s="36">
        <v>3003</v>
      </c>
      <c r="E73" s="36">
        <v>2618</v>
      </c>
      <c r="F73" s="36">
        <v>2796</v>
      </c>
      <c r="G73" s="36">
        <v>2411</v>
      </c>
      <c r="H73" s="36">
        <v>785</v>
      </c>
      <c r="I73" s="36">
        <v>1428</v>
      </c>
      <c r="J73" s="36">
        <v>1244</v>
      </c>
      <c r="K73" s="36">
        <v>2910</v>
      </c>
      <c r="L73" s="36">
        <v>3255</v>
      </c>
      <c r="M73" s="36">
        <v>2608</v>
      </c>
      <c r="N73" s="36">
        <v>2092</v>
      </c>
      <c r="O73" s="36">
        <v>2517</v>
      </c>
      <c r="P73" s="36">
        <v>1337</v>
      </c>
      <c r="Q73" s="36">
        <v>1533</v>
      </c>
      <c r="R73" s="36">
        <v>2217</v>
      </c>
      <c r="S73" s="36">
        <v>2012</v>
      </c>
      <c r="T73" s="36">
        <v>2256</v>
      </c>
      <c r="U73" s="36">
        <v>2587</v>
      </c>
      <c r="V73" s="36">
        <v>3172</v>
      </c>
      <c r="W73" s="36">
        <v>3369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1262</v>
      </c>
      <c r="K79" s="52">
        <f>RES_hhdet_numvin!K26</f>
        <v>2657</v>
      </c>
      <c r="L79" s="52">
        <f>RES_hhdet_numvin!L26</f>
        <v>5151</v>
      </c>
      <c r="M79" s="52">
        <f>RES_hhdet_numvin!M26</f>
        <v>5743</v>
      </c>
      <c r="N79" s="52">
        <f>RES_hhdet_numvin!N26</f>
        <v>6092</v>
      </c>
      <c r="O79" s="52">
        <f>RES_hhdet_numvin!O26</f>
        <v>4952</v>
      </c>
      <c r="P79" s="52">
        <f>RES_hhdet_numvin!P26</f>
        <v>1658</v>
      </c>
      <c r="Q79" s="52">
        <f>RES_hhdet_numvin!Q26</f>
        <v>252</v>
      </c>
      <c r="R79" s="52">
        <f>RES_hhdet_numvin!R26</f>
        <v>9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2062</v>
      </c>
      <c r="W79" s="52">
        <f>RES_hhdet_numvin!W26</f>
        <v>4614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1505</v>
      </c>
      <c r="Q82" s="138">
        <f>RES_hhdet_numvin!Q29</f>
        <v>1756</v>
      </c>
      <c r="R82" s="138">
        <f>RES_hhdet_numvin!R29</f>
        <v>1680</v>
      </c>
      <c r="S82" s="138">
        <f>RES_hhdet_numvin!S29</f>
        <v>1791</v>
      </c>
      <c r="T82" s="138">
        <f>RES_hhdet_numvin!T29</f>
        <v>1404</v>
      </c>
      <c r="U82" s="138">
        <f>RES_hhdet_numvin!U29</f>
        <v>2508</v>
      </c>
      <c r="V82" s="138">
        <f>RES_hhdet_numvin!V29</f>
        <v>5071</v>
      </c>
      <c r="W82" s="138">
        <f>RES_hhdet_numvin!W29</f>
        <v>6613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123</v>
      </c>
      <c r="R84" s="138">
        <f>RES_hhdet_numvin!R31</f>
        <v>108</v>
      </c>
      <c r="S84" s="138">
        <f>RES_hhdet_numvin!S31</f>
        <v>104</v>
      </c>
      <c r="T84" s="138">
        <f>RES_hhdet_numvin!T31</f>
        <v>107</v>
      </c>
      <c r="U84" s="138">
        <f>RES_hhdet_numvin!U31</f>
        <v>208</v>
      </c>
      <c r="V84" s="138">
        <f>RES_hhdet_numvin!V31</f>
        <v>222</v>
      </c>
      <c r="W84" s="138">
        <f>RES_hhdet_numvin!W31</f>
        <v>107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18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6</v>
      </c>
      <c r="V85" s="138">
        <f>RES_hhdet_numvin!V32</f>
        <v>34</v>
      </c>
      <c r="W85" s="138">
        <f>RES_hhdet_numvin!W32</f>
        <v>139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85</v>
      </c>
      <c r="Q88" s="138">
        <f>RES_hhdet_numvin!Q35</f>
        <v>0</v>
      </c>
      <c r="R88" s="138">
        <f>RES_hhdet_numvin!R35</f>
        <v>0</v>
      </c>
      <c r="S88" s="138">
        <f>RES_hhdet_numvin!S35</f>
        <v>0</v>
      </c>
      <c r="T88" s="138">
        <f>RES_hhdet_numvin!T35</f>
        <v>0</v>
      </c>
      <c r="U88" s="138">
        <f>RES_hhdet_numvin!U35</f>
        <v>89</v>
      </c>
      <c r="V88" s="138">
        <f>RES_hhdet_numvin!V35</f>
        <v>19</v>
      </c>
      <c r="W88" s="138">
        <f>RES_hhdet_numvin!W35</f>
        <v>148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1083</v>
      </c>
      <c r="Q89" s="138">
        <f>RES_hhdet_numvin!Q36</f>
        <v>1779</v>
      </c>
      <c r="R89" s="138">
        <f>RES_hhdet_numvin!R36</f>
        <v>3367</v>
      </c>
      <c r="S89" s="138">
        <f>RES_hhdet_numvin!S36</f>
        <v>3576</v>
      </c>
      <c r="T89" s="138">
        <f>RES_hhdet_numvin!T36</f>
        <v>3955</v>
      </c>
      <c r="U89" s="138">
        <f>RES_hhdet_numvin!U36</f>
        <v>5410</v>
      </c>
      <c r="V89" s="138">
        <f>RES_hhdet_numvin!V36</f>
        <v>6687</v>
      </c>
      <c r="W89" s="138">
        <f>RES_hhdet_numvin!W36</f>
        <v>7078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534</v>
      </c>
      <c r="Q93" s="138">
        <f>RES_hhdet_numvin!Q40</f>
        <v>1034</v>
      </c>
      <c r="R93" s="138">
        <f>RES_hhdet_numvin!R40</f>
        <v>1933</v>
      </c>
      <c r="S93" s="138">
        <f>RES_hhdet_numvin!S40</f>
        <v>2003</v>
      </c>
      <c r="T93" s="138">
        <f>RES_hhdet_numvin!T40</f>
        <v>2022</v>
      </c>
      <c r="U93" s="138">
        <f>RES_hhdet_numvin!U40</f>
        <v>3291</v>
      </c>
      <c r="V93" s="138">
        <f>RES_hhdet_numvin!V40</f>
        <v>3362</v>
      </c>
      <c r="W93" s="138">
        <f>RES_hhdet_numvin!W40</f>
        <v>2907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644</v>
      </c>
      <c r="Q94" s="39">
        <f>RES_hhdet_numvin!Q41</f>
        <v>872</v>
      </c>
      <c r="R94" s="39">
        <f>RES_hhdet_numvin!R41</f>
        <v>1548</v>
      </c>
      <c r="S94" s="39">
        <f>RES_hhdet_numvin!S41</f>
        <v>1675</v>
      </c>
      <c r="T94" s="39">
        <f>RES_hhdet_numvin!T41</f>
        <v>2047</v>
      </c>
      <c r="U94" s="39">
        <f>RES_hhdet_numvin!U41</f>
        <v>2414</v>
      </c>
      <c r="V94" s="39">
        <f>RES_hhdet_numvin!V41</f>
        <v>3597</v>
      </c>
      <c r="W94" s="39">
        <f>RES_hhdet_numvin!W41</f>
        <v>4569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63.46751943600546</v>
      </c>
      <c r="C98" s="117">
        <f t="shared" si="12"/>
        <v>62.24409819772066</v>
      </c>
      <c r="D98" s="117">
        <f t="shared" si="12"/>
        <v>65.069047398126855</v>
      </c>
      <c r="E98" s="117">
        <f t="shared" si="12"/>
        <v>71.179734428140151</v>
      </c>
      <c r="F98" s="117">
        <f t="shared" si="12"/>
        <v>68.806979386519629</v>
      </c>
      <c r="G98" s="117">
        <f t="shared" si="12"/>
        <v>66.530299254674631</v>
      </c>
      <c r="H98" s="117">
        <f t="shared" si="12"/>
        <v>43.646349980628536</v>
      </c>
      <c r="I98" s="117">
        <f t="shared" si="12"/>
        <v>44.858293979211645</v>
      </c>
      <c r="J98" s="117">
        <f t="shared" si="12"/>
        <v>41.864996333799816</v>
      </c>
      <c r="K98" s="117">
        <f t="shared" si="12"/>
        <v>43.832946241836488</v>
      </c>
      <c r="L98" s="117">
        <f t="shared" si="12"/>
        <v>42.817981301634518</v>
      </c>
      <c r="M98" s="117">
        <f t="shared" si="12"/>
        <v>46.855841429729821</v>
      </c>
      <c r="N98" s="117">
        <f t="shared" si="12"/>
        <v>45.94909373053072</v>
      </c>
      <c r="O98" s="117">
        <f t="shared" si="12"/>
        <v>39.153024239283205</v>
      </c>
      <c r="P98" s="117">
        <f t="shared" si="12"/>
        <v>36.878960170860722</v>
      </c>
      <c r="Q98" s="117">
        <f t="shared" si="12"/>
        <v>40.112301137869245</v>
      </c>
      <c r="R98" s="117">
        <f t="shared" ref="R98:V98" si="13">R99+R102+R104+R113</f>
        <v>41.230249552184148</v>
      </c>
      <c r="S98" s="117">
        <f t="shared" si="13"/>
        <v>36.106747171940214</v>
      </c>
      <c r="T98" s="117">
        <f t="shared" si="13"/>
        <v>28.291388667081545</v>
      </c>
      <c r="U98" s="117">
        <f t="shared" si="13"/>
        <v>29.458371701079834</v>
      </c>
      <c r="V98" s="117">
        <f t="shared" si="13"/>
        <v>29.439791330094156</v>
      </c>
      <c r="W98" s="117">
        <f t="shared" ref="W98" si="14">W99+W102+W104+W113</f>
        <v>31.349080117832209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41.417801513295977</v>
      </c>
      <c r="C99" s="122">
        <f t="shared" si="15"/>
        <v>41.499430842392449</v>
      </c>
      <c r="D99" s="122">
        <f t="shared" si="15"/>
        <v>42.62286055984444</v>
      </c>
      <c r="E99" s="122">
        <f t="shared" si="15"/>
        <v>46.382237843480418</v>
      </c>
      <c r="F99" s="122">
        <f t="shared" si="15"/>
        <v>43.841794768392788</v>
      </c>
      <c r="G99" s="122">
        <f t="shared" si="15"/>
        <v>40.901270120406551</v>
      </c>
      <c r="H99" s="122">
        <f t="shared" si="15"/>
        <v>22.100823802736215</v>
      </c>
      <c r="I99" s="122">
        <f t="shared" si="15"/>
        <v>22.453874763205576</v>
      </c>
      <c r="J99" s="122">
        <f t="shared" si="15"/>
        <v>20.369788268458944</v>
      </c>
      <c r="K99" s="122">
        <f t="shared" si="15"/>
        <v>22.488344005053868</v>
      </c>
      <c r="L99" s="122">
        <f t="shared" si="15"/>
        <v>20.219447662829264</v>
      </c>
      <c r="M99" s="122">
        <f t="shared" si="15"/>
        <v>23.779914171801579</v>
      </c>
      <c r="N99" s="122">
        <f t="shared" si="15"/>
        <v>22.852014402314705</v>
      </c>
      <c r="O99" s="122">
        <f t="shared" si="15"/>
        <v>18.66443078252572</v>
      </c>
      <c r="P99" s="122">
        <f t="shared" si="15"/>
        <v>16.695457798578982</v>
      </c>
      <c r="Q99" s="122">
        <f t="shared" si="15"/>
        <v>19.669773976235955</v>
      </c>
      <c r="R99" s="122">
        <f t="shared" ref="R99:V99" si="16">SUM(R100:R101)</f>
        <v>20.944235810699482</v>
      </c>
      <c r="S99" s="122">
        <f t="shared" si="16"/>
        <v>17.803732204048345</v>
      </c>
      <c r="T99" s="122">
        <f t="shared" si="16"/>
        <v>13.154654418853919</v>
      </c>
      <c r="U99" s="122">
        <f t="shared" si="16"/>
        <v>15.689374865462444</v>
      </c>
      <c r="V99" s="122">
        <f t="shared" si="16"/>
        <v>15.992357484593059</v>
      </c>
      <c r="W99" s="122">
        <f t="shared" ref="W99" si="17">SUM(W100:W101)</f>
        <v>17.095565983305562</v>
      </c>
      <c r="DA99" s="130" t="s">
        <v>1592</v>
      </c>
    </row>
    <row r="100" spans="1:105" ht="12" customHeight="1" x14ac:dyDescent="0.25">
      <c r="A100" s="97" t="s">
        <v>74</v>
      </c>
      <c r="B100" s="98">
        <v>41.289089767299735</v>
      </c>
      <c r="C100" s="98">
        <v>41.345718564025013</v>
      </c>
      <c r="D100" s="98">
        <v>42.45019092278288</v>
      </c>
      <c r="E100" s="98">
        <v>46.202495667549023</v>
      </c>
      <c r="F100" s="98">
        <v>43.654840088903427</v>
      </c>
      <c r="G100" s="98">
        <v>40.728280346361885</v>
      </c>
      <c r="H100" s="98">
        <v>22.016415083324308</v>
      </c>
      <c r="I100" s="98">
        <v>22.377190875957037</v>
      </c>
      <c r="J100" s="98">
        <v>20.303867976576353</v>
      </c>
      <c r="K100" s="98">
        <v>22.409910799503834</v>
      </c>
      <c r="L100" s="98">
        <v>20.149694777804694</v>
      </c>
      <c r="M100" s="98">
        <v>23.68329703737669</v>
      </c>
      <c r="N100" s="98">
        <v>22.77754225045538</v>
      </c>
      <c r="O100" s="98">
        <v>18.591270999421752</v>
      </c>
      <c r="P100" s="98">
        <v>16.611076876525825</v>
      </c>
      <c r="Q100" s="98">
        <v>19.579407882642879</v>
      </c>
      <c r="R100" s="98">
        <v>20.847963685199865</v>
      </c>
      <c r="S100" s="98">
        <v>17.712159457349507</v>
      </c>
      <c r="T100" s="98">
        <v>13.093689691411093</v>
      </c>
      <c r="U100" s="98">
        <v>15.616434986146929</v>
      </c>
      <c r="V100" s="98">
        <v>15.916905512563298</v>
      </c>
      <c r="W100" s="98">
        <v>17.012802140059222</v>
      </c>
      <c r="DA100" s="63" t="s">
        <v>1593</v>
      </c>
    </row>
    <row r="101" spans="1:105" ht="12" customHeight="1" x14ac:dyDescent="0.25">
      <c r="A101" s="97" t="s">
        <v>53</v>
      </c>
      <c r="B101" s="98">
        <v>0.12871174599624163</v>
      </c>
      <c r="C101" s="98">
        <v>0.15371227836743306</v>
      </c>
      <c r="D101" s="98">
        <v>0.17266963706156102</v>
      </c>
      <c r="E101" s="98">
        <v>0.17974217593139388</v>
      </c>
      <c r="F101" s="98">
        <v>0.18695467948936384</v>
      </c>
      <c r="G101" s="98">
        <v>0.17298977404466395</v>
      </c>
      <c r="H101" s="98">
        <v>8.4408719411908112E-2</v>
      </c>
      <c r="I101" s="98">
        <v>7.6683887248537461E-2</v>
      </c>
      <c r="J101" s="98">
        <v>6.5920291882591478E-2</v>
      </c>
      <c r="K101" s="98">
        <v>7.8433205550032942E-2</v>
      </c>
      <c r="L101" s="98">
        <v>6.9752885024571276E-2</v>
      </c>
      <c r="M101" s="98">
        <v>9.6617134424890949E-2</v>
      </c>
      <c r="N101" s="98">
        <v>7.4472151859323446E-2</v>
      </c>
      <c r="O101" s="98">
        <v>7.3159783103968923E-2</v>
      </c>
      <c r="P101" s="98">
        <v>8.4380922053157226E-2</v>
      </c>
      <c r="Q101" s="98">
        <v>9.0366093593077054E-2</v>
      </c>
      <c r="R101" s="98">
        <v>9.6272125499617445E-2</v>
      </c>
      <c r="S101" s="98">
        <v>9.1572746698835666E-2</v>
      </c>
      <c r="T101" s="98">
        <v>6.096472744282691E-2</v>
      </c>
      <c r="U101" s="98">
        <v>7.2939879315513684E-2</v>
      </c>
      <c r="V101" s="98">
        <v>7.5451972029760367E-2</v>
      </c>
      <c r="W101" s="98">
        <v>8.27638432463393E-2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5.5592994584119291</v>
      </c>
      <c r="C102" s="122">
        <f t="shared" si="18"/>
        <v>4.7615321492225942</v>
      </c>
      <c r="D102" s="122">
        <f t="shared" si="18"/>
        <v>4.51662417120908</v>
      </c>
      <c r="E102" s="122">
        <f t="shared" si="18"/>
        <v>5.1863360307255677</v>
      </c>
      <c r="F102" s="122">
        <f t="shared" si="18"/>
        <v>4.6037157614395809</v>
      </c>
      <c r="G102" s="122">
        <f t="shared" si="18"/>
        <v>4.450710509521862</v>
      </c>
      <c r="H102" s="122">
        <f t="shared" si="18"/>
        <v>4.6154582305532417</v>
      </c>
      <c r="I102" s="122">
        <f t="shared" si="18"/>
        <v>5.3775109622380963</v>
      </c>
      <c r="J102" s="122">
        <f t="shared" si="18"/>
        <v>5.6676817836048423</v>
      </c>
      <c r="K102" s="122">
        <f t="shared" si="18"/>
        <v>5.4245783736369244</v>
      </c>
      <c r="L102" s="122">
        <f t="shared" si="18"/>
        <v>6.0007483328186293</v>
      </c>
      <c r="M102" s="122">
        <f t="shared" si="18"/>
        <v>5.27575175917013</v>
      </c>
      <c r="N102" s="122">
        <f t="shared" si="18"/>
        <v>6.4046594403811632</v>
      </c>
      <c r="O102" s="122">
        <f t="shared" si="18"/>
        <v>5.3649302495860915</v>
      </c>
      <c r="P102" s="122">
        <f t="shared" si="18"/>
        <v>4.9749361151057423</v>
      </c>
      <c r="Q102" s="122">
        <f t="shared" si="18"/>
        <v>5.3024005386565776</v>
      </c>
      <c r="R102" s="122">
        <f t="shared" si="18"/>
        <v>5.6335510065916159</v>
      </c>
      <c r="S102" s="122">
        <f t="shared" si="18"/>
        <v>4.6133724033005059</v>
      </c>
      <c r="T102" s="122">
        <f t="shared" si="18"/>
        <v>4.0521434526609097</v>
      </c>
      <c r="U102" s="122">
        <f t="shared" si="18"/>
        <v>3.2784781136205132</v>
      </c>
      <c r="V102" s="122">
        <f t="shared" si="18"/>
        <v>2.839790535910077</v>
      </c>
      <c r="W102" s="122">
        <f t="shared" si="18"/>
        <v>2.9443696200572176</v>
      </c>
      <c r="DA102" s="130" t="s">
        <v>1595</v>
      </c>
    </row>
    <row r="103" spans="1:105" ht="12" customHeight="1" x14ac:dyDescent="0.25">
      <c r="A103" s="97" t="s">
        <v>53</v>
      </c>
      <c r="B103" s="98">
        <v>5.5592994584119291</v>
      </c>
      <c r="C103" s="98">
        <v>4.7615321492225942</v>
      </c>
      <c r="D103" s="98">
        <v>4.51662417120908</v>
      </c>
      <c r="E103" s="98">
        <v>5.1863360307255677</v>
      </c>
      <c r="F103" s="98">
        <v>4.6037157614395809</v>
      </c>
      <c r="G103" s="98">
        <v>4.450710509521862</v>
      </c>
      <c r="H103" s="98">
        <v>4.6154582305532417</v>
      </c>
      <c r="I103" s="98">
        <v>5.3775109622380963</v>
      </c>
      <c r="J103" s="98">
        <v>5.6676817836048423</v>
      </c>
      <c r="K103" s="98">
        <v>5.4245783736369244</v>
      </c>
      <c r="L103" s="98">
        <v>6.0007483328186293</v>
      </c>
      <c r="M103" s="98">
        <v>5.27575175917013</v>
      </c>
      <c r="N103" s="98">
        <v>6.4046594403811632</v>
      </c>
      <c r="O103" s="98">
        <v>5.3649302495860915</v>
      </c>
      <c r="P103" s="98">
        <v>4.9749361151057423</v>
      </c>
      <c r="Q103" s="98">
        <v>5.3024005386565776</v>
      </c>
      <c r="R103" s="98">
        <v>5.6335510065916159</v>
      </c>
      <c r="S103" s="98">
        <v>4.6133724033005059</v>
      </c>
      <c r="T103" s="98">
        <v>4.0521434526609097</v>
      </c>
      <c r="U103" s="98">
        <v>3.2784781136205132</v>
      </c>
      <c r="V103" s="98">
        <v>2.839790535910077</v>
      </c>
      <c r="W103" s="98">
        <v>2.9443696200572176</v>
      </c>
      <c r="DA103" s="63" t="s">
        <v>1596</v>
      </c>
    </row>
    <row r="104" spans="1:105" ht="12" customHeight="1" x14ac:dyDescent="0.25">
      <c r="A104" s="121" t="s">
        <v>55</v>
      </c>
      <c r="B104" s="122">
        <v>11.30124028907553</v>
      </c>
      <c r="C104" s="122">
        <v>10.535137474681472</v>
      </c>
      <c r="D104" s="122">
        <v>12.260969524987992</v>
      </c>
      <c r="E104" s="122">
        <v>13.768284535244632</v>
      </c>
      <c r="F104" s="122">
        <v>14.333205737274708</v>
      </c>
      <c r="G104" s="122">
        <v>15.567308623502958</v>
      </c>
      <c r="H104" s="122">
        <v>12.670482624559517</v>
      </c>
      <c r="I104" s="122">
        <v>13.058612052729288</v>
      </c>
      <c r="J104" s="122">
        <v>12.271540337836283</v>
      </c>
      <c r="K104" s="122">
        <v>12.332572443463905</v>
      </c>
      <c r="L104" s="122">
        <v>12.865130410567994</v>
      </c>
      <c r="M104" s="122">
        <v>13.631058930500286</v>
      </c>
      <c r="N104" s="122">
        <v>12.832023190031091</v>
      </c>
      <c r="O104" s="122">
        <v>11.114221181361188</v>
      </c>
      <c r="P104" s="122">
        <v>10.9200743906461</v>
      </c>
      <c r="Q104" s="122">
        <v>11.107177801605392</v>
      </c>
      <c r="R104" s="122">
        <v>10.906217899254489</v>
      </c>
      <c r="S104" s="122">
        <v>10.274214863529766</v>
      </c>
      <c r="T104" s="122">
        <v>8.3446187184307394</v>
      </c>
      <c r="U104" s="122">
        <v>7.5909694487180941</v>
      </c>
      <c r="V104" s="122">
        <v>7.7148700014276468</v>
      </c>
      <c r="W104" s="122">
        <v>8.286163994319633</v>
      </c>
      <c r="DA104" s="130" t="s">
        <v>1597</v>
      </c>
    </row>
    <row r="105" spans="1:105" ht="12" customHeight="1" x14ac:dyDescent="0.25">
      <c r="A105" s="97" t="s">
        <v>141</v>
      </c>
      <c r="B105" s="98">
        <v>1.4874144189586902</v>
      </c>
      <c r="C105" s="98">
        <v>1.4189373176119697</v>
      </c>
      <c r="D105" s="98">
        <v>1.4340252186067954</v>
      </c>
      <c r="E105" s="98">
        <v>1.4192358408380625</v>
      </c>
      <c r="F105" s="98">
        <v>1.3354952557699489</v>
      </c>
      <c r="G105" s="98">
        <v>1.3071917059440183</v>
      </c>
      <c r="H105" s="98">
        <v>1.0391712177724792</v>
      </c>
      <c r="I105" s="98">
        <v>0.94232592855651132</v>
      </c>
      <c r="J105" s="98">
        <v>0.90277111961380097</v>
      </c>
      <c r="K105" s="98">
        <v>0.85067705375555425</v>
      </c>
      <c r="L105" s="98">
        <v>0.85926658686995516</v>
      </c>
      <c r="M105" s="98">
        <v>0.85286694218291026</v>
      </c>
      <c r="N105" s="98">
        <v>0.83234556636688239</v>
      </c>
      <c r="O105" s="98">
        <v>0.79887507054953</v>
      </c>
      <c r="P105" s="98">
        <v>0.86248623515066858</v>
      </c>
      <c r="Q105" s="98">
        <v>0.7463750940926448</v>
      </c>
      <c r="R105" s="98">
        <v>0.67777926631736674</v>
      </c>
      <c r="S105" s="98">
        <v>0.56645098329496879</v>
      </c>
      <c r="T105" s="98">
        <v>0.42957649349048194</v>
      </c>
      <c r="U105" s="98">
        <v>0.36803621978381396</v>
      </c>
      <c r="V105" s="98">
        <v>0.33150270456126657</v>
      </c>
      <c r="W105" s="98">
        <v>0.41043660265650694</v>
      </c>
      <c r="DA105" s="63" t="s">
        <v>1598</v>
      </c>
    </row>
    <row r="106" spans="1:105" ht="12" customHeight="1" x14ac:dyDescent="0.25">
      <c r="A106" s="97" t="s">
        <v>140</v>
      </c>
      <c r="B106" s="98">
        <v>5.0673852456148666E-2</v>
      </c>
      <c r="C106" s="98">
        <v>5.4609620974676615E-2</v>
      </c>
      <c r="D106" s="98">
        <v>5.623462726087633E-2</v>
      </c>
      <c r="E106" s="98">
        <v>5.1975757386038032E-2</v>
      </c>
      <c r="F106" s="98">
        <v>4.0439832389301267E-2</v>
      </c>
      <c r="G106" s="98">
        <v>3.3483861086107E-2</v>
      </c>
      <c r="H106" s="98">
        <v>2.2582328610497991E-2</v>
      </c>
      <c r="I106" s="98">
        <v>1.9361631209519954E-2</v>
      </c>
      <c r="J106" s="98">
        <v>1.9747426508995983E-2</v>
      </c>
      <c r="K106" s="98">
        <v>1.8272459094290771E-2</v>
      </c>
      <c r="L106" s="98">
        <v>2.2211576134783913E-2</v>
      </c>
      <c r="M106" s="98">
        <v>2.1907194491568138E-2</v>
      </c>
      <c r="N106" s="98">
        <v>2.9994078820975278E-2</v>
      </c>
      <c r="O106" s="98">
        <v>8.4248004737954102E-2</v>
      </c>
      <c r="P106" s="98">
        <v>0.1124578600377768</v>
      </c>
      <c r="Q106" s="98">
        <v>0.10354986109284431</v>
      </c>
      <c r="R106" s="98">
        <v>9.9064092593631609E-2</v>
      </c>
      <c r="S106" s="98">
        <v>9.3566175139048524E-2</v>
      </c>
      <c r="T106" s="98">
        <v>7.2337423605768336E-2</v>
      </c>
      <c r="U106" s="98">
        <v>4.9031632022907119E-2</v>
      </c>
      <c r="V106" s="98">
        <v>3.3651202726352386E-2</v>
      </c>
      <c r="W106" s="98">
        <v>5.7464793605740375E-2</v>
      </c>
      <c r="DA106" s="63" t="s">
        <v>1599</v>
      </c>
    </row>
    <row r="107" spans="1:105" ht="12" customHeight="1" x14ac:dyDescent="0.25">
      <c r="A107" s="100" t="s">
        <v>50</v>
      </c>
      <c r="B107" s="101">
        <v>1.4124892134049482E-2</v>
      </c>
      <c r="C107" s="101">
        <v>1.4794896962401993E-2</v>
      </c>
      <c r="D107" s="101">
        <v>2.3912502603103531E-2</v>
      </c>
      <c r="E107" s="101">
        <v>2.54578714051065E-2</v>
      </c>
      <c r="F107" s="101">
        <v>1.7923733441618617E-2</v>
      </c>
      <c r="G107" s="101">
        <v>1.6391710718033459E-2</v>
      </c>
      <c r="H107" s="101">
        <v>1.0005787363970099E-2</v>
      </c>
      <c r="I107" s="101">
        <v>7.122040635644946E-3</v>
      </c>
      <c r="J107" s="101">
        <v>7.2572098988597632E-3</v>
      </c>
      <c r="K107" s="101">
        <v>6.6188800661577153E-3</v>
      </c>
      <c r="L107" s="101">
        <v>7.1550269280982303E-3</v>
      </c>
      <c r="M107" s="101">
        <v>6.9846107364931152E-3</v>
      </c>
      <c r="N107" s="101">
        <v>6.6416889271533053E-3</v>
      </c>
      <c r="O107" s="101">
        <v>1.2112315280661685E-2</v>
      </c>
      <c r="P107" s="101">
        <v>1.9210774449895687E-2</v>
      </c>
      <c r="Q107" s="101">
        <v>3.6101482626592497E-2</v>
      </c>
      <c r="R107" s="101">
        <v>4.0129586822074972E-2</v>
      </c>
      <c r="S107" s="101">
        <v>4.4736262565101534E-2</v>
      </c>
      <c r="T107" s="101">
        <v>2.4078447201135802E-2</v>
      </c>
      <c r="U107" s="101">
        <v>5.9162161540658332E-3</v>
      </c>
      <c r="V107" s="101">
        <v>3.167598090469357E-3</v>
      </c>
      <c r="W107" s="101">
        <v>1.3749523945666016E-2</v>
      </c>
      <c r="DA107" s="131" t="s">
        <v>1600</v>
      </c>
    </row>
    <row r="108" spans="1:105" ht="12" customHeight="1" x14ac:dyDescent="0.25">
      <c r="A108" s="103" t="s">
        <v>52</v>
      </c>
      <c r="B108" s="104">
        <v>3.6548960322099186E-2</v>
      </c>
      <c r="C108" s="104">
        <v>3.9814724012274622E-2</v>
      </c>
      <c r="D108" s="104">
        <v>3.2322124657772795E-2</v>
      </c>
      <c r="E108" s="104">
        <v>2.6517885980931535E-2</v>
      </c>
      <c r="F108" s="104">
        <v>2.2516098947682649E-2</v>
      </c>
      <c r="G108" s="104">
        <v>1.7092150368073537E-2</v>
      </c>
      <c r="H108" s="104">
        <v>1.2576541246527894E-2</v>
      </c>
      <c r="I108" s="104">
        <v>1.2239590573875008E-2</v>
      </c>
      <c r="J108" s="104">
        <v>1.2490216610136219E-2</v>
      </c>
      <c r="K108" s="104">
        <v>1.1653579028133056E-2</v>
      </c>
      <c r="L108" s="104">
        <v>1.5056549206685683E-2</v>
      </c>
      <c r="M108" s="104">
        <v>1.4922583755075025E-2</v>
      </c>
      <c r="N108" s="104">
        <v>2.3352389893821972E-2</v>
      </c>
      <c r="O108" s="104">
        <v>7.2135689457292415E-2</v>
      </c>
      <c r="P108" s="104">
        <v>9.3247085587881112E-2</v>
      </c>
      <c r="Q108" s="104">
        <v>6.7448378466251804E-2</v>
      </c>
      <c r="R108" s="104">
        <v>5.8934505771556643E-2</v>
      </c>
      <c r="S108" s="104">
        <v>4.8829912573946997E-2</v>
      </c>
      <c r="T108" s="104">
        <v>4.8258976404632531E-2</v>
      </c>
      <c r="U108" s="104">
        <v>4.3115415868841288E-2</v>
      </c>
      <c r="V108" s="104">
        <v>3.0483604635883028E-2</v>
      </c>
      <c r="W108" s="104">
        <v>4.3715269660074357E-2</v>
      </c>
      <c r="DA108" s="132" t="s">
        <v>1601</v>
      </c>
    </row>
    <row r="109" spans="1:105" ht="12" customHeight="1" x14ac:dyDescent="0.25">
      <c r="A109" s="106" t="s">
        <v>122</v>
      </c>
      <c r="B109" s="101">
        <v>4.4286258784175518E-2</v>
      </c>
      <c r="C109" s="101">
        <v>5.6855402352481973E-2</v>
      </c>
      <c r="D109" s="101">
        <v>5.4103785078063862E-2</v>
      </c>
      <c r="E109" s="101">
        <v>5.0258074354383203E-2</v>
      </c>
      <c r="F109" s="101">
        <v>4.3436822197331242E-2</v>
      </c>
      <c r="G109" s="101">
        <v>3.6856044934276543E-2</v>
      </c>
      <c r="H109" s="101">
        <v>3.3876861819588849E-2</v>
      </c>
      <c r="I109" s="101">
        <v>2.9000331596999412E-2</v>
      </c>
      <c r="J109" s="101">
        <v>1.9568948434236722E-2</v>
      </c>
      <c r="K109" s="101">
        <v>1.4616990889768179E-2</v>
      </c>
      <c r="L109" s="101">
        <v>1.3616313558287099E-2</v>
      </c>
      <c r="M109" s="101">
        <v>1.2319699326251753E-2</v>
      </c>
      <c r="N109" s="101">
        <v>9.0311269287247104E-3</v>
      </c>
      <c r="O109" s="101">
        <v>0.23748922113545889</v>
      </c>
      <c r="P109" s="101">
        <v>0.33058641702883818</v>
      </c>
      <c r="Q109" s="101">
        <v>0.33816145603031766</v>
      </c>
      <c r="R109" s="101">
        <v>0.33536021443379999</v>
      </c>
      <c r="S109" s="101">
        <v>0.32589214568611641</v>
      </c>
      <c r="T109" s="101">
        <v>0.27885059696255554</v>
      </c>
      <c r="U109" s="101">
        <v>0.25550112486316173</v>
      </c>
      <c r="V109" s="101">
        <v>0.18364557789456898</v>
      </c>
      <c r="W109" s="101">
        <v>0.12198454864672885</v>
      </c>
      <c r="DA109" s="131" t="s">
        <v>1602</v>
      </c>
    </row>
    <row r="110" spans="1:105" ht="12" customHeight="1" x14ac:dyDescent="0.25">
      <c r="A110" s="107" t="s">
        <v>121</v>
      </c>
      <c r="B110" s="104">
        <v>9.7188657588765146</v>
      </c>
      <c r="C110" s="104">
        <v>9.0047351337423436</v>
      </c>
      <c r="D110" s="104">
        <v>10.716605894042257</v>
      </c>
      <c r="E110" s="104">
        <v>12.246814862666149</v>
      </c>
      <c r="F110" s="104">
        <v>12.913833826918127</v>
      </c>
      <c r="G110" s="104">
        <v>14.189777011538556</v>
      </c>
      <c r="H110" s="104">
        <v>11.57485221635695</v>
      </c>
      <c r="I110" s="104">
        <v>12.067924161366257</v>
      </c>
      <c r="J110" s="104">
        <v>11.329452843279249</v>
      </c>
      <c r="K110" s="104">
        <v>11.449005939724291</v>
      </c>
      <c r="L110" s="104">
        <v>11.970035934004969</v>
      </c>
      <c r="M110" s="104">
        <v>12.743965094499556</v>
      </c>
      <c r="N110" s="104">
        <v>11.960652417914508</v>
      </c>
      <c r="O110" s="104">
        <v>9.9936088849382454</v>
      </c>
      <c r="P110" s="104">
        <v>9.6145438784288171</v>
      </c>
      <c r="Q110" s="104">
        <v>9.9190913903895854</v>
      </c>
      <c r="R110" s="104">
        <v>9.794014325909691</v>
      </c>
      <c r="S110" s="104">
        <v>9.2883055594096327</v>
      </c>
      <c r="T110" s="104">
        <v>7.5638542043719337</v>
      </c>
      <c r="U110" s="104">
        <v>6.9184004720482113</v>
      </c>
      <c r="V110" s="104">
        <v>7.1660705162454583</v>
      </c>
      <c r="W110" s="104">
        <v>7.6962780494106564</v>
      </c>
      <c r="DA110" s="132" t="s">
        <v>1603</v>
      </c>
    </row>
    <row r="111" spans="1:105" ht="12" customHeight="1" x14ac:dyDescent="0.25">
      <c r="A111" s="108" t="s">
        <v>53</v>
      </c>
      <c r="B111" s="98">
        <v>2.5482501540125817</v>
      </c>
      <c r="C111" s="98">
        <v>2.1592617975573871</v>
      </c>
      <c r="D111" s="98">
        <v>3.589572031151127</v>
      </c>
      <c r="E111" s="98">
        <v>4.9337793684234486</v>
      </c>
      <c r="F111" s="98">
        <v>5.0000192695039329</v>
      </c>
      <c r="G111" s="98">
        <v>6.3531259212326097</v>
      </c>
      <c r="H111" s="98">
        <v>4.7833855254830295</v>
      </c>
      <c r="I111" s="98">
        <v>4.2770499438125142</v>
      </c>
      <c r="J111" s="98">
        <v>3.8814507263491551</v>
      </c>
      <c r="K111" s="98">
        <v>3.9103015526916272</v>
      </c>
      <c r="L111" s="98">
        <v>3.6896700566106242</v>
      </c>
      <c r="M111" s="98">
        <v>3.9592141299770662</v>
      </c>
      <c r="N111" s="98">
        <v>2.7945185376921771</v>
      </c>
      <c r="O111" s="98">
        <v>0.63541520471266899</v>
      </c>
      <c r="P111" s="98">
        <v>0.24191566521893881</v>
      </c>
      <c r="Q111" s="98">
        <v>0.77198654920937948</v>
      </c>
      <c r="R111" s="98">
        <v>1.0939823974510221</v>
      </c>
      <c r="S111" s="98">
        <v>1.644370897622097</v>
      </c>
      <c r="T111" s="98">
        <v>1.0505954776526951</v>
      </c>
      <c r="U111" s="98">
        <v>0.76459882395774292</v>
      </c>
      <c r="V111" s="98">
        <v>0.95689555796111647</v>
      </c>
      <c r="W111" s="98">
        <v>1.055547647377145</v>
      </c>
      <c r="DA111" s="63" t="s">
        <v>1604</v>
      </c>
    </row>
    <row r="112" spans="1:105" ht="12" customHeight="1" x14ac:dyDescent="0.25">
      <c r="A112" s="108" t="s">
        <v>52</v>
      </c>
      <c r="B112" s="98">
        <v>7.1706156048639338</v>
      </c>
      <c r="C112" s="98">
        <v>6.8454733361849556</v>
      </c>
      <c r="D112" s="98">
        <v>7.1270338628911301</v>
      </c>
      <c r="E112" s="98">
        <v>7.3130354942427003</v>
      </c>
      <c r="F112" s="98">
        <v>7.9138145574141943</v>
      </c>
      <c r="G112" s="98">
        <v>7.8366510903059465</v>
      </c>
      <c r="H112" s="98">
        <v>6.7914666908739205</v>
      </c>
      <c r="I112" s="98">
        <v>7.7908742175537427</v>
      </c>
      <c r="J112" s="98">
        <v>7.4480021169300938</v>
      </c>
      <c r="K112" s="98">
        <v>7.5387043870326638</v>
      </c>
      <c r="L112" s="98">
        <v>8.2803658773943436</v>
      </c>
      <c r="M112" s="98">
        <v>8.7847509645224893</v>
      </c>
      <c r="N112" s="98">
        <v>9.1661338802223309</v>
      </c>
      <c r="O112" s="98">
        <v>9.3581936802255772</v>
      </c>
      <c r="P112" s="98">
        <v>9.3726282132098788</v>
      </c>
      <c r="Q112" s="98">
        <v>9.1471048411802052</v>
      </c>
      <c r="R112" s="98">
        <v>8.7000319284586691</v>
      </c>
      <c r="S112" s="98">
        <v>7.6439346617875357</v>
      </c>
      <c r="T112" s="98">
        <v>6.5132587267192381</v>
      </c>
      <c r="U112" s="98">
        <v>6.153801648090468</v>
      </c>
      <c r="V112" s="98">
        <v>6.2091749582843416</v>
      </c>
      <c r="W112" s="98">
        <v>6.6407304020335109</v>
      </c>
      <c r="DA112" s="63" t="s">
        <v>1605</v>
      </c>
    </row>
    <row r="113" spans="1:105" ht="12" customHeight="1" x14ac:dyDescent="0.25">
      <c r="A113" s="121" t="s">
        <v>54</v>
      </c>
      <c r="B113" s="122">
        <v>5.189178175222029</v>
      </c>
      <c r="C113" s="122">
        <v>5.447997731424147</v>
      </c>
      <c r="D113" s="122">
        <v>5.6685931420853377</v>
      </c>
      <c r="E113" s="122">
        <v>5.8428760186895294</v>
      </c>
      <c r="F113" s="122">
        <v>6.0282631194125429</v>
      </c>
      <c r="G113" s="122">
        <v>5.6110100012432609</v>
      </c>
      <c r="H113" s="122">
        <v>4.2595853227795635</v>
      </c>
      <c r="I113" s="122">
        <v>3.9682962010386804</v>
      </c>
      <c r="J113" s="122">
        <v>3.5559859438997461</v>
      </c>
      <c r="K113" s="122">
        <v>3.587451419681793</v>
      </c>
      <c r="L113" s="122">
        <v>3.7326548954186345</v>
      </c>
      <c r="M113" s="122">
        <v>4.1691165682578299</v>
      </c>
      <c r="N113" s="122">
        <v>3.8603966978037674</v>
      </c>
      <c r="O113" s="122">
        <v>4.0094420258102117</v>
      </c>
      <c r="P113" s="122">
        <v>4.2884918665298937</v>
      </c>
      <c r="Q113" s="122">
        <v>4.0329488213713205</v>
      </c>
      <c r="R113" s="122">
        <v>3.7462448356385667</v>
      </c>
      <c r="S113" s="122">
        <v>3.4154277010615948</v>
      </c>
      <c r="T113" s="122">
        <v>2.7399720771359783</v>
      </c>
      <c r="U113" s="122">
        <v>2.8995492732787849</v>
      </c>
      <c r="V113" s="122">
        <v>2.8927733081633753</v>
      </c>
      <c r="W113" s="122">
        <v>3.0229805201497992</v>
      </c>
      <c r="DA113" s="130" t="s">
        <v>1606</v>
      </c>
    </row>
    <row r="114" spans="1:105" ht="12" customHeight="1" x14ac:dyDescent="0.25">
      <c r="A114" s="97" t="s">
        <v>50</v>
      </c>
      <c r="B114" s="98">
        <v>4.0705718039502541</v>
      </c>
      <c r="C114" s="98">
        <v>4.0190569798563622</v>
      </c>
      <c r="D114" s="98">
        <v>4.0499686851614403</v>
      </c>
      <c r="E114" s="98">
        <v>4.2102125447683472</v>
      </c>
      <c r="F114" s="98">
        <v>4.2234721520213885</v>
      </c>
      <c r="G114" s="98">
        <v>3.869600428095727</v>
      </c>
      <c r="H114" s="98">
        <v>2.8431863340412353</v>
      </c>
      <c r="I114" s="98">
        <v>2.7431893135484344</v>
      </c>
      <c r="J114" s="98">
        <v>2.4714912249768628</v>
      </c>
      <c r="K114" s="98">
        <v>2.4371044984266854</v>
      </c>
      <c r="L114" s="98">
        <v>2.5566115562228839</v>
      </c>
      <c r="M114" s="98">
        <v>2.7926870962514663</v>
      </c>
      <c r="N114" s="98">
        <v>2.811466574353866</v>
      </c>
      <c r="O114" s="98">
        <v>2.7976321175133192</v>
      </c>
      <c r="P114" s="98">
        <v>2.7630435161445974</v>
      </c>
      <c r="Q114" s="98">
        <v>2.7200418130033022</v>
      </c>
      <c r="R114" s="98">
        <v>2.5198119844255671</v>
      </c>
      <c r="S114" s="98">
        <v>2.2056802464716108</v>
      </c>
      <c r="T114" s="98">
        <v>1.8390770397139224</v>
      </c>
      <c r="U114" s="98">
        <v>1.8316035109255606</v>
      </c>
      <c r="V114" s="98">
        <v>1.6569255046036908</v>
      </c>
      <c r="W114" s="98">
        <v>1.7879179074060485</v>
      </c>
      <c r="DA114" s="63" t="s">
        <v>1607</v>
      </c>
    </row>
    <row r="115" spans="1:105" ht="12" customHeight="1" x14ac:dyDescent="0.25">
      <c r="A115" s="109" t="s">
        <v>120</v>
      </c>
      <c r="B115" s="33">
        <v>1.1186063712717753</v>
      </c>
      <c r="C115" s="33">
        <v>1.4289407515677852</v>
      </c>
      <c r="D115" s="33">
        <v>1.6186244569238972</v>
      </c>
      <c r="E115" s="33">
        <v>1.6326634739211823</v>
      </c>
      <c r="F115" s="33">
        <v>1.8047909673911544</v>
      </c>
      <c r="G115" s="33">
        <v>1.7414095731475336</v>
      </c>
      <c r="H115" s="33">
        <v>1.4163989887383279</v>
      </c>
      <c r="I115" s="33">
        <v>1.2251068874902458</v>
      </c>
      <c r="J115" s="33">
        <v>1.0844947189228833</v>
      </c>
      <c r="K115" s="33">
        <v>1.1503469212551078</v>
      </c>
      <c r="L115" s="33">
        <v>1.1760433391957508</v>
      </c>
      <c r="M115" s="33">
        <v>1.3764294720063637</v>
      </c>
      <c r="N115" s="33">
        <v>1.0489301234499013</v>
      </c>
      <c r="O115" s="33">
        <v>1.2118099082968927</v>
      </c>
      <c r="P115" s="33">
        <v>1.5254483503852967</v>
      </c>
      <c r="Q115" s="33">
        <v>1.3129070083680183</v>
      </c>
      <c r="R115" s="33">
        <v>1.2264328512129996</v>
      </c>
      <c r="S115" s="33">
        <v>1.2097474545899838</v>
      </c>
      <c r="T115" s="33">
        <v>0.9008950374220559</v>
      </c>
      <c r="U115" s="33">
        <v>1.0679457623532242</v>
      </c>
      <c r="V115" s="33">
        <v>1.2358478035596845</v>
      </c>
      <c r="W115" s="33">
        <v>1.2350626127437507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36.826615644856339</v>
      </c>
      <c r="C117" s="117">
        <f t="shared" si="19"/>
        <v>35.749027075863985</v>
      </c>
      <c r="D117" s="117">
        <f t="shared" si="19"/>
        <v>37.548500125678906</v>
      </c>
      <c r="E117" s="117">
        <f t="shared" si="19"/>
        <v>42.311336543331223</v>
      </c>
      <c r="F117" s="117">
        <f t="shared" si="19"/>
        <v>41.882044486029642</v>
      </c>
      <c r="G117" s="117">
        <f t="shared" si="19"/>
        <v>41.701848947948108</v>
      </c>
      <c r="H117" s="117">
        <f t="shared" si="19"/>
        <v>33.008786542954518</v>
      </c>
      <c r="I117" s="117">
        <f t="shared" si="19"/>
        <v>36.284454972978459</v>
      </c>
      <c r="J117" s="117">
        <f t="shared" si="19"/>
        <v>35.855358934800911</v>
      </c>
      <c r="K117" s="117">
        <f t="shared" si="19"/>
        <v>36.732566250638939</v>
      </c>
      <c r="L117" s="117">
        <f t="shared" si="19"/>
        <v>39.156445440853943</v>
      </c>
      <c r="M117" s="117">
        <f t="shared" si="19"/>
        <v>40.464048935780589</v>
      </c>
      <c r="N117" s="117">
        <f t="shared" si="19"/>
        <v>44.553904720717007</v>
      </c>
      <c r="O117" s="117">
        <f t="shared" si="19"/>
        <v>39.701303406562943</v>
      </c>
      <c r="P117" s="117">
        <f t="shared" si="19"/>
        <v>37.995076888624631</v>
      </c>
      <c r="Q117" s="117">
        <f t="shared" si="19"/>
        <v>40.653806317103168</v>
      </c>
      <c r="R117" s="117">
        <f t="shared" ref="R117:V117" si="20">R118+R121+R123+R132</f>
        <v>42.344182589998915</v>
      </c>
      <c r="S117" s="117">
        <f t="shared" si="20"/>
        <v>36.658742541761065</v>
      </c>
      <c r="T117" s="117">
        <f t="shared" si="20"/>
        <v>30.91213077424333</v>
      </c>
      <c r="U117" s="117">
        <f t="shared" si="20"/>
        <v>29.284049546130834</v>
      </c>
      <c r="V117" s="117">
        <f t="shared" si="20"/>
        <v>28.577058304972468</v>
      </c>
      <c r="W117" s="117">
        <f t="shared" ref="W117" si="21">W118+W121+W123+W132</f>
        <v>30.907774769175916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14.747599220916133</v>
      </c>
      <c r="C118" s="122">
        <f t="shared" si="22"/>
        <v>14.949812843850639</v>
      </c>
      <c r="D118" s="122">
        <f t="shared" si="22"/>
        <v>15.591628640636472</v>
      </c>
      <c r="E118" s="122">
        <f t="shared" si="22"/>
        <v>17.190147370293104</v>
      </c>
      <c r="F118" s="122">
        <f t="shared" si="22"/>
        <v>16.46936368315539</v>
      </c>
      <c r="G118" s="122">
        <f t="shared" si="22"/>
        <v>15.511795972396587</v>
      </c>
      <c r="H118" s="122">
        <f t="shared" si="22"/>
        <v>8.4171601675002581</v>
      </c>
      <c r="I118" s="122">
        <f t="shared" si="22"/>
        <v>8.564137973140129</v>
      </c>
      <c r="J118" s="122">
        <f t="shared" si="22"/>
        <v>7.8839946601636601</v>
      </c>
      <c r="K118" s="122">
        <f t="shared" si="22"/>
        <v>8.9108689534000707</v>
      </c>
      <c r="L118" s="122">
        <f t="shared" si="22"/>
        <v>8.2692072651341793</v>
      </c>
      <c r="M118" s="122">
        <f t="shared" si="22"/>
        <v>10.048434255315838</v>
      </c>
      <c r="N118" s="122">
        <f t="shared" si="22"/>
        <v>9.9798938518061906</v>
      </c>
      <c r="O118" s="122">
        <f t="shared" si="22"/>
        <v>8.4194441692713315</v>
      </c>
      <c r="P118" s="122">
        <f t="shared" si="22"/>
        <v>7.6079516965648502</v>
      </c>
      <c r="Q118" s="122">
        <f t="shared" si="22"/>
        <v>9.0095997843169169</v>
      </c>
      <c r="R118" s="122">
        <f t="shared" ref="R118:V118" si="23">SUM(R119:R120)</f>
        <v>9.655589221012379</v>
      </c>
      <c r="S118" s="122">
        <f t="shared" si="23"/>
        <v>8.2853682410753322</v>
      </c>
      <c r="T118" s="122">
        <f t="shared" si="23"/>
        <v>6.1688458202644005</v>
      </c>
      <c r="U118" s="122">
        <f t="shared" si="23"/>
        <v>7.4030602762875404</v>
      </c>
      <c r="V118" s="122">
        <f t="shared" si="23"/>
        <v>7.6732066476962872</v>
      </c>
      <c r="W118" s="122">
        <f t="shared" ref="W118" si="24">SUM(W119:W120)</f>
        <v>8.424377581558792</v>
      </c>
      <c r="DA118" s="130" t="s">
        <v>1760</v>
      </c>
    </row>
    <row r="119" spans="1:105" ht="12" customHeight="1" x14ac:dyDescent="0.25">
      <c r="A119" s="97" t="s">
        <v>74</v>
      </c>
      <c r="B119" s="98">
        <v>14.618887474919891</v>
      </c>
      <c r="C119" s="98">
        <v>14.796100565483206</v>
      </c>
      <c r="D119" s="98">
        <v>15.41895900357491</v>
      </c>
      <c r="E119" s="98">
        <v>17.010405194361709</v>
      </c>
      <c r="F119" s="98">
        <v>16.282409003666025</v>
      </c>
      <c r="G119" s="98">
        <v>15.338806198351923</v>
      </c>
      <c r="H119" s="98">
        <v>8.3327514480883504</v>
      </c>
      <c r="I119" s="98">
        <v>8.4874540858915921</v>
      </c>
      <c r="J119" s="98">
        <v>7.8180743682810689</v>
      </c>
      <c r="K119" s="98">
        <v>8.8324357478500382</v>
      </c>
      <c r="L119" s="98">
        <v>8.1994543801096071</v>
      </c>
      <c r="M119" s="98">
        <v>9.9518171208909472</v>
      </c>
      <c r="N119" s="98">
        <v>9.9054216999468672</v>
      </c>
      <c r="O119" s="98">
        <v>8.3462843861673619</v>
      </c>
      <c r="P119" s="98">
        <v>7.5235707745116933</v>
      </c>
      <c r="Q119" s="98">
        <v>8.9192336907238392</v>
      </c>
      <c r="R119" s="98">
        <v>9.5593170955127622</v>
      </c>
      <c r="S119" s="98">
        <v>8.1937954943764968</v>
      </c>
      <c r="T119" s="98">
        <v>6.1078810928215734</v>
      </c>
      <c r="U119" s="98">
        <v>7.3301203969720268</v>
      </c>
      <c r="V119" s="98">
        <v>7.5977546756665273</v>
      </c>
      <c r="W119" s="98">
        <v>8.3416137383124536</v>
      </c>
      <c r="DA119" s="63" t="s">
        <v>1761</v>
      </c>
    </row>
    <row r="120" spans="1:105" ht="12" customHeight="1" x14ac:dyDescent="0.25">
      <c r="A120" s="97" t="s">
        <v>53</v>
      </c>
      <c r="B120" s="98">
        <v>0.12871174599624163</v>
      </c>
      <c r="C120" s="98">
        <v>0.15371227836743306</v>
      </c>
      <c r="D120" s="98">
        <v>0.17266963706156102</v>
      </c>
      <c r="E120" s="98">
        <v>0.17974217593139388</v>
      </c>
      <c r="F120" s="98">
        <v>0.18695467948936384</v>
      </c>
      <c r="G120" s="98">
        <v>0.17298977404466395</v>
      </c>
      <c r="H120" s="98">
        <v>8.4408719411908112E-2</v>
      </c>
      <c r="I120" s="98">
        <v>7.6683887248537461E-2</v>
      </c>
      <c r="J120" s="98">
        <v>6.5920291882591478E-2</v>
      </c>
      <c r="K120" s="98">
        <v>7.8433205550032942E-2</v>
      </c>
      <c r="L120" s="98">
        <v>6.9752885024571276E-2</v>
      </c>
      <c r="M120" s="98">
        <v>9.6617134424890949E-2</v>
      </c>
      <c r="N120" s="98">
        <v>7.4472151859323446E-2</v>
      </c>
      <c r="O120" s="98">
        <v>7.3159783103968923E-2</v>
      </c>
      <c r="P120" s="98">
        <v>8.4380922053157226E-2</v>
      </c>
      <c r="Q120" s="98">
        <v>9.0366093593077054E-2</v>
      </c>
      <c r="R120" s="98">
        <v>9.6272125499617445E-2</v>
      </c>
      <c r="S120" s="98">
        <v>9.1572746698835666E-2</v>
      </c>
      <c r="T120" s="98">
        <v>6.096472744282691E-2</v>
      </c>
      <c r="U120" s="98">
        <v>7.2939879315513684E-2</v>
      </c>
      <c r="V120" s="98">
        <v>7.5451972029760367E-2</v>
      </c>
      <c r="W120" s="98">
        <v>8.27638432463393E-2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10.01703931659962</v>
      </c>
      <c r="C121" s="122">
        <f t="shared" si="25"/>
        <v>9.0513821784759863</v>
      </c>
      <c r="D121" s="122">
        <f t="shared" si="25"/>
        <v>9.0788205655304868</v>
      </c>
      <c r="E121" s="122">
        <f t="shared" si="25"/>
        <v>11.308343767285757</v>
      </c>
      <c r="F121" s="122">
        <f t="shared" si="25"/>
        <v>10.848485351829067</v>
      </c>
      <c r="G121" s="122">
        <f t="shared" si="25"/>
        <v>11.280492846968697</v>
      </c>
      <c r="H121" s="122">
        <f t="shared" si="25"/>
        <v>12.383410140294547</v>
      </c>
      <c r="I121" s="122">
        <f t="shared" si="25"/>
        <v>14.97953887293505</v>
      </c>
      <c r="J121" s="122">
        <f t="shared" si="25"/>
        <v>16.030685989875128</v>
      </c>
      <c r="K121" s="122">
        <f t="shared" si="25"/>
        <v>15.75070358075482</v>
      </c>
      <c r="L121" s="122">
        <f t="shared" si="25"/>
        <v>18.063276951572885</v>
      </c>
      <c r="M121" s="122">
        <f t="shared" si="25"/>
        <v>16.646627474075835</v>
      </c>
      <c r="N121" s="122">
        <f t="shared" si="25"/>
        <v>21.215098270751675</v>
      </c>
      <c r="O121" s="122">
        <f t="shared" si="25"/>
        <v>18.537291063356978</v>
      </c>
      <c r="P121" s="122">
        <f t="shared" si="25"/>
        <v>17.502118309726463</v>
      </c>
      <c r="Q121" s="122">
        <f t="shared" si="25"/>
        <v>18.945454995881697</v>
      </c>
      <c r="R121" s="122">
        <f t="shared" si="25"/>
        <v>20.459774226661519</v>
      </c>
      <c r="S121" s="122">
        <f t="shared" si="25"/>
        <v>17.124286453571212</v>
      </c>
      <c r="T121" s="122">
        <f t="shared" si="25"/>
        <v>15.453962270376508</v>
      </c>
      <c r="U121" s="122">
        <f t="shared" si="25"/>
        <v>12.986146042104188</v>
      </c>
      <c r="V121" s="122">
        <f t="shared" si="25"/>
        <v>11.815970347547639</v>
      </c>
      <c r="W121" s="122">
        <f t="shared" si="25"/>
        <v>12.73373210975495</v>
      </c>
      <c r="DA121" s="130" t="s">
        <v>1763</v>
      </c>
    </row>
    <row r="122" spans="1:105" ht="12" customHeight="1" x14ac:dyDescent="0.25">
      <c r="A122" s="97" t="s">
        <v>53</v>
      </c>
      <c r="B122" s="98">
        <v>10.01703931659962</v>
      </c>
      <c r="C122" s="98">
        <v>9.0513821784759863</v>
      </c>
      <c r="D122" s="98">
        <v>9.0788205655304868</v>
      </c>
      <c r="E122" s="98">
        <v>11.308343767285757</v>
      </c>
      <c r="F122" s="98">
        <v>10.848485351829067</v>
      </c>
      <c r="G122" s="98">
        <v>11.280492846968697</v>
      </c>
      <c r="H122" s="98">
        <v>12.383410140294547</v>
      </c>
      <c r="I122" s="98">
        <v>14.97953887293505</v>
      </c>
      <c r="J122" s="98">
        <v>16.030685989875128</v>
      </c>
      <c r="K122" s="98">
        <v>15.75070358075482</v>
      </c>
      <c r="L122" s="98">
        <v>18.063276951572885</v>
      </c>
      <c r="M122" s="98">
        <v>16.646627474075835</v>
      </c>
      <c r="N122" s="98">
        <v>21.215098270751675</v>
      </c>
      <c r="O122" s="98">
        <v>18.537291063356978</v>
      </c>
      <c r="P122" s="98">
        <v>17.502118309726463</v>
      </c>
      <c r="Q122" s="98">
        <v>18.945454995881697</v>
      </c>
      <c r="R122" s="98">
        <v>20.459774226661519</v>
      </c>
      <c r="S122" s="98">
        <v>17.124286453571212</v>
      </c>
      <c r="T122" s="98">
        <v>15.453962270376508</v>
      </c>
      <c r="U122" s="98">
        <v>12.986146042104188</v>
      </c>
      <c r="V122" s="98">
        <v>11.815970347547639</v>
      </c>
      <c r="W122" s="98">
        <v>12.73373210975495</v>
      </c>
      <c r="DA122" s="63" t="s">
        <v>1764</v>
      </c>
    </row>
    <row r="123" spans="1:105" ht="12" customHeight="1" x14ac:dyDescent="0.25">
      <c r="A123" s="121" t="s">
        <v>55</v>
      </c>
      <c r="B123" s="122">
        <v>9.0345795354020151</v>
      </c>
      <c r="C123" s="122">
        <v>8.5189868331781238</v>
      </c>
      <c r="D123" s="122">
        <v>9.4859928899257735</v>
      </c>
      <c r="E123" s="122">
        <v>10.31241690955158</v>
      </c>
      <c r="F123" s="122">
        <v>10.920747781554622</v>
      </c>
      <c r="G123" s="122">
        <v>11.496987658771545</v>
      </c>
      <c r="H123" s="122">
        <v>9.5935523155167317</v>
      </c>
      <c r="I123" s="122">
        <v>10.316007782933671</v>
      </c>
      <c r="J123" s="122">
        <v>9.7669240360009688</v>
      </c>
      <c r="K123" s="122">
        <v>9.8617047378647644</v>
      </c>
      <c r="L123" s="122">
        <v>10.521516181529673</v>
      </c>
      <c r="M123" s="122">
        <v>11.178878711485611</v>
      </c>
      <c r="N123" s="122">
        <v>10.996688683717226</v>
      </c>
      <c r="O123" s="122">
        <v>10.263660667731402</v>
      </c>
      <c r="P123" s="122">
        <v>10.185229882007381</v>
      </c>
      <c r="Q123" s="122">
        <v>10.178991828889984</v>
      </c>
      <c r="R123" s="122">
        <v>9.8790642051853048</v>
      </c>
      <c r="S123" s="122">
        <v>9.077208133618031</v>
      </c>
      <c r="T123" s="122">
        <v>7.5472859919598099</v>
      </c>
      <c r="U123" s="122">
        <v>7.0031163063364454</v>
      </c>
      <c r="V123" s="122">
        <v>7.1299773652202854</v>
      </c>
      <c r="W123" s="122">
        <v>7.6852237367891361</v>
      </c>
      <c r="DA123" s="130" t="s">
        <v>1765</v>
      </c>
    </row>
    <row r="124" spans="1:105" ht="12" customHeight="1" x14ac:dyDescent="0.25">
      <c r="A124" s="97" t="s">
        <v>141</v>
      </c>
      <c r="B124" s="98">
        <v>0.61690933358646505</v>
      </c>
      <c r="C124" s="98">
        <v>0.5913871870558286</v>
      </c>
      <c r="D124" s="98">
        <v>0.60056139651010765</v>
      </c>
      <c r="E124" s="98">
        <v>0.59783270589030491</v>
      </c>
      <c r="F124" s="98">
        <v>0.5664605212092072</v>
      </c>
      <c r="G124" s="98">
        <v>0.55935912038406943</v>
      </c>
      <c r="H124" s="98">
        <v>0.44928597171925055</v>
      </c>
      <c r="I124" s="98">
        <v>0.41048677821392476</v>
      </c>
      <c r="J124" s="98">
        <v>0.39488902504808981</v>
      </c>
      <c r="K124" s="98">
        <v>0.37568620311352913</v>
      </c>
      <c r="L124" s="98">
        <v>0.3843590045589429</v>
      </c>
      <c r="M124" s="98">
        <v>0.38747298783306705</v>
      </c>
      <c r="N124" s="98">
        <v>0.38633689614332228</v>
      </c>
      <c r="O124" s="98">
        <v>0.37577853169937997</v>
      </c>
      <c r="P124" s="98">
        <v>0.40664978193616597</v>
      </c>
      <c r="Q124" s="98">
        <v>0.36241157198407009</v>
      </c>
      <c r="R124" s="98">
        <v>0.33937839066296371</v>
      </c>
      <c r="S124" s="98">
        <v>0.29463738088238456</v>
      </c>
      <c r="T124" s="98">
        <v>0.23562606318746657</v>
      </c>
      <c r="U124" s="98">
        <v>0.21784559321159944</v>
      </c>
      <c r="V124" s="98">
        <v>0.20870097542887925</v>
      </c>
      <c r="W124" s="98">
        <v>0.26334503158317774</v>
      </c>
      <c r="DA124" s="63" t="s">
        <v>1766</v>
      </c>
    </row>
    <row r="125" spans="1:105" ht="12" customHeight="1" x14ac:dyDescent="0.25">
      <c r="A125" s="97" t="s">
        <v>140</v>
      </c>
      <c r="B125" s="98">
        <v>4.240729925059869E-2</v>
      </c>
      <c r="C125" s="98">
        <v>4.6002800951578979E-2</v>
      </c>
      <c r="D125" s="98">
        <v>4.2337292959353276E-2</v>
      </c>
      <c r="E125" s="98">
        <v>3.7199731323689526E-2</v>
      </c>
      <c r="F125" s="98">
        <v>3.0055480729524041E-2</v>
      </c>
      <c r="G125" s="98">
        <v>2.4015106993679387E-2</v>
      </c>
      <c r="H125" s="98">
        <v>1.6864173214789717E-2</v>
      </c>
      <c r="I125" s="98">
        <v>1.5343255082468114E-2</v>
      </c>
      <c r="J125" s="98">
        <v>1.5686594071522151E-2</v>
      </c>
      <c r="K125" s="98">
        <v>1.4619087246073425E-2</v>
      </c>
      <c r="L125" s="98">
        <v>1.8281842667133147E-2</v>
      </c>
      <c r="M125" s="98">
        <v>1.807858103364408E-2</v>
      </c>
      <c r="N125" s="98">
        <v>2.6456525428737349E-2</v>
      </c>
      <c r="O125" s="98">
        <v>7.8212769892290493E-2</v>
      </c>
      <c r="P125" s="98">
        <v>0.10303802378778953</v>
      </c>
      <c r="Q125" s="98">
        <v>8.5905372505012845E-2</v>
      </c>
      <c r="R125" s="98">
        <v>7.9606196655596276E-2</v>
      </c>
      <c r="S125" s="98">
        <v>7.2005994515996374E-2</v>
      </c>
      <c r="T125" s="98">
        <v>6.0792394898192187E-2</v>
      </c>
      <c r="U125" s="98">
        <v>4.6228210064454739E-2</v>
      </c>
      <c r="V125" s="98">
        <v>3.2251925017177351E-2</v>
      </c>
      <c r="W125" s="98">
        <v>5.2806795518760899E-2</v>
      </c>
      <c r="DA125" s="63" t="s">
        <v>1767</v>
      </c>
    </row>
    <row r="126" spans="1:105" ht="12" customHeight="1" x14ac:dyDescent="0.25">
      <c r="A126" s="100" t="s">
        <v>50</v>
      </c>
      <c r="B126" s="101">
        <v>5.8583389284995058E-3</v>
      </c>
      <c r="C126" s="101">
        <v>6.1880769393043537E-3</v>
      </c>
      <c r="D126" s="101">
        <v>1.0015168301580481E-2</v>
      </c>
      <c r="E126" s="101">
        <v>1.0681845342757993E-2</v>
      </c>
      <c r="F126" s="101">
        <v>7.5393817818413906E-3</v>
      </c>
      <c r="G126" s="101">
        <v>6.9229566256058485E-3</v>
      </c>
      <c r="H126" s="101">
        <v>4.287631968261825E-3</v>
      </c>
      <c r="I126" s="101">
        <v>3.1036645085931055E-3</v>
      </c>
      <c r="J126" s="101">
        <v>3.1963774613859323E-3</v>
      </c>
      <c r="K126" s="101">
        <v>2.9655082179403697E-3</v>
      </c>
      <c r="L126" s="101">
        <v>3.225293460447462E-3</v>
      </c>
      <c r="M126" s="101">
        <v>3.1559972785690556E-3</v>
      </c>
      <c r="N126" s="101">
        <v>3.1041355349153768E-3</v>
      </c>
      <c r="O126" s="101">
        <v>6.0770804349980743E-3</v>
      </c>
      <c r="P126" s="101">
        <v>9.7909381999084239E-3</v>
      </c>
      <c r="Q126" s="101">
        <v>1.8456994038761033E-2</v>
      </c>
      <c r="R126" s="101">
        <v>2.0671690884039629E-2</v>
      </c>
      <c r="S126" s="101">
        <v>2.3176081942049384E-2</v>
      </c>
      <c r="T126" s="101">
        <v>1.2533418493559654E-2</v>
      </c>
      <c r="U126" s="101">
        <v>3.1127941956134533E-3</v>
      </c>
      <c r="V126" s="101">
        <v>1.7683203812943243E-3</v>
      </c>
      <c r="W126" s="101">
        <v>9.0915258586865451E-3</v>
      </c>
      <c r="DA126" s="131" t="s">
        <v>1768</v>
      </c>
    </row>
    <row r="127" spans="1:105" ht="12" customHeight="1" x14ac:dyDescent="0.25">
      <c r="A127" s="103" t="s">
        <v>52</v>
      </c>
      <c r="B127" s="104">
        <v>3.6548960322099186E-2</v>
      </c>
      <c r="C127" s="104">
        <v>3.9814724012274622E-2</v>
      </c>
      <c r="D127" s="104">
        <v>3.2322124657772795E-2</v>
      </c>
      <c r="E127" s="104">
        <v>2.6517885980931535E-2</v>
      </c>
      <c r="F127" s="104">
        <v>2.2516098947682649E-2</v>
      </c>
      <c r="G127" s="104">
        <v>1.7092150368073537E-2</v>
      </c>
      <c r="H127" s="104">
        <v>1.2576541246527894E-2</v>
      </c>
      <c r="I127" s="104">
        <v>1.2239590573875008E-2</v>
      </c>
      <c r="J127" s="104">
        <v>1.2490216610136219E-2</v>
      </c>
      <c r="K127" s="104">
        <v>1.1653579028133056E-2</v>
      </c>
      <c r="L127" s="104">
        <v>1.5056549206685683E-2</v>
      </c>
      <c r="M127" s="104">
        <v>1.4922583755075025E-2</v>
      </c>
      <c r="N127" s="104">
        <v>2.3352389893821972E-2</v>
      </c>
      <c r="O127" s="104">
        <v>7.2135689457292415E-2</v>
      </c>
      <c r="P127" s="104">
        <v>9.3247085587881112E-2</v>
      </c>
      <c r="Q127" s="104">
        <v>6.7448378466251804E-2</v>
      </c>
      <c r="R127" s="104">
        <v>5.8934505771556643E-2</v>
      </c>
      <c r="S127" s="104">
        <v>4.8829912573946997E-2</v>
      </c>
      <c r="T127" s="104">
        <v>4.8258976404632531E-2</v>
      </c>
      <c r="U127" s="104">
        <v>4.3115415868841288E-2</v>
      </c>
      <c r="V127" s="104">
        <v>3.0483604635883028E-2</v>
      </c>
      <c r="W127" s="104">
        <v>4.3715269660074357E-2</v>
      </c>
      <c r="DA127" s="132" t="s">
        <v>1769</v>
      </c>
    </row>
    <row r="128" spans="1:105" ht="12" customHeight="1" x14ac:dyDescent="0.25">
      <c r="A128" s="106" t="s">
        <v>122</v>
      </c>
      <c r="B128" s="101">
        <v>2.0578041529643633E-2</v>
      </c>
      <c r="C128" s="101">
        <v>2.6805645433388502E-2</v>
      </c>
      <c r="D128" s="101">
        <v>2.5555796600107004E-2</v>
      </c>
      <c r="E128" s="101">
        <v>2.3796402222660704E-2</v>
      </c>
      <c r="F128" s="101">
        <v>2.0621705466086871E-2</v>
      </c>
      <c r="G128" s="101">
        <v>1.7569966899871576E-2</v>
      </c>
      <c r="H128" s="101">
        <v>1.6363285071335658E-2</v>
      </c>
      <c r="I128" s="101">
        <v>1.4086264345331233E-2</v>
      </c>
      <c r="J128" s="101">
        <v>9.5300498098039657E-3</v>
      </c>
      <c r="K128" s="101">
        <v>7.2435334862889717E-3</v>
      </c>
      <c r="L128" s="101">
        <v>6.7505878023673208E-3</v>
      </c>
      <c r="M128" s="101">
        <v>6.1125094067263682E-3</v>
      </c>
      <c r="N128" s="101">
        <v>4.490846534461944E-3</v>
      </c>
      <c r="O128" s="101">
        <v>0.12687979026984725</v>
      </c>
      <c r="P128" s="101">
        <v>0.17852302044563395</v>
      </c>
      <c r="Q128" s="101">
        <v>0.18264722415937548</v>
      </c>
      <c r="R128" s="101">
        <v>0.18132056795450119</v>
      </c>
      <c r="S128" s="101">
        <v>0.17627050043896286</v>
      </c>
      <c r="T128" s="101">
        <v>0.15087028563346042</v>
      </c>
      <c r="U128" s="101">
        <v>0.14112894971873424</v>
      </c>
      <c r="V128" s="101">
        <v>0.10302159853698192</v>
      </c>
      <c r="W128" s="101">
        <v>7.5105756438284738E-2</v>
      </c>
      <c r="DA128" s="131" t="s">
        <v>1770</v>
      </c>
    </row>
    <row r="129" spans="1:105" ht="12" customHeight="1" x14ac:dyDescent="0.25">
      <c r="A129" s="107" t="s">
        <v>121</v>
      </c>
      <c r="B129" s="104">
        <v>8.3546848610353077</v>
      </c>
      <c r="C129" s="104">
        <v>7.8547911997373285</v>
      </c>
      <c r="D129" s="104">
        <v>8.8175384038562061</v>
      </c>
      <c r="E129" s="104">
        <v>9.6535880701149246</v>
      </c>
      <c r="F129" s="104">
        <v>10.303610074149804</v>
      </c>
      <c r="G129" s="104">
        <v>10.896043464493925</v>
      </c>
      <c r="H129" s="104">
        <v>9.1110388855113555</v>
      </c>
      <c r="I129" s="104">
        <v>9.8760914852919459</v>
      </c>
      <c r="J129" s="104">
        <v>9.3468183670715526</v>
      </c>
      <c r="K129" s="104">
        <v>9.4641559140188729</v>
      </c>
      <c r="L129" s="104">
        <v>10.11212474650123</v>
      </c>
      <c r="M129" s="104">
        <v>10.767214633212173</v>
      </c>
      <c r="N129" s="104">
        <v>10.579404415610703</v>
      </c>
      <c r="O129" s="104">
        <v>9.6827895758698848</v>
      </c>
      <c r="P129" s="104">
        <v>9.4970190558377912</v>
      </c>
      <c r="Q129" s="104">
        <v>9.5480276602415248</v>
      </c>
      <c r="R129" s="104">
        <v>9.2787590499122441</v>
      </c>
      <c r="S129" s="104">
        <v>8.5342942577806866</v>
      </c>
      <c r="T129" s="104">
        <v>7.0999972482406903</v>
      </c>
      <c r="U129" s="104">
        <v>6.5979135533416571</v>
      </c>
      <c r="V129" s="104">
        <v>6.7860028662372471</v>
      </c>
      <c r="W129" s="104">
        <v>7.2939661532489124</v>
      </c>
      <c r="DA129" s="132" t="s">
        <v>1771</v>
      </c>
    </row>
    <row r="130" spans="1:105" ht="12" customHeight="1" x14ac:dyDescent="0.25">
      <c r="A130" s="108" t="s">
        <v>53</v>
      </c>
      <c r="B130" s="98">
        <v>1.1840692561713742</v>
      </c>
      <c r="C130" s="98">
        <v>1.009317863552373</v>
      </c>
      <c r="D130" s="98">
        <v>1.6905045409650763</v>
      </c>
      <c r="E130" s="98">
        <v>2.3405525758722243</v>
      </c>
      <c r="F130" s="98">
        <v>2.3897955167356093</v>
      </c>
      <c r="G130" s="98">
        <v>3.0593923741879787</v>
      </c>
      <c r="H130" s="98">
        <v>2.3195721946374341</v>
      </c>
      <c r="I130" s="98">
        <v>2.0852172677382037</v>
      </c>
      <c r="J130" s="98">
        <v>1.8988162501414592</v>
      </c>
      <c r="K130" s="98">
        <v>1.9254515269862091</v>
      </c>
      <c r="L130" s="98">
        <v>1.8317588691068862</v>
      </c>
      <c r="M130" s="98">
        <v>1.9824636686896846</v>
      </c>
      <c r="N130" s="98">
        <v>1.413270535388373</v>
      </c>
      <c r="O130" s="98">
        <v>0.3245958956443068</v>
      </c>
      <c r="P130" s="98">
        <v>0.12439084262791246</v>
      </c>
      <c r="Q130" s="98">
        <v>0.40092281906132021</v>
      </c>
      <c r="R130" s="98">
        <v>0.57872712145357574</v>
      </c>
      <c r="S130" s="98">
        <v>0.89035959599315173</v>
      </c>
      <c r="T130" s="98">
        <v>0.58673852152145245</v>
      </c>
      <c r="U130" s="98">
        <v>0.44411190525118932</v>
      </c>
      <c r="V130" s="98">
        <v>0.57682790795290595</v>
      </c>
      <c r="W130" s="98">
        <v>0.65323575121540145</v>
      </c>
      <c r="DA130" s="63" t="s">
        <v>1772</v>
      </c>
    </row>
    <row r="131" spans="1:105" ht="12" customHeight="1" x14ac:dyDescent="0.25">
      <c r="A131" s="108" t="s">
        <v>52</v>
      </c>
      <c r="B131" s="98">
        <v>7.1706156048639338</v>
      </c>
      <c r="C131" s="98">
        <v>6.8454733361849556</v>
      </c>
      <c r="D131" s="98">
        <v>7.1270338628911301</v>
      </c>
      <c r="E131" s="98">
        <v>7.3130354942427003</v>
      </c>
      <c r="F131" s="98">
        <v>7.9138145574141943</v>
      </c>
      <c r="G131" s="98">
        <v>7.8366510903059465</v>
      </c>
      <c r="H131" s="98">
        <v>6.7914666908739205</v>
      </c>
      <c r="I131" s="98">
        <v>7.7908742175537427</v>
      </c>
      <c r="J131" s="98">
        <v>7.4480021169300938</v>
      </c>
      <c r="K131" s="98">
        <v>7.5387043870326638</v>
      </c>
      <c r="L131" s="98">
        <v>8.2803658773943436</v>
      </c>
      <c r="M131" s="98">
        <v>8.7847509645224893</v>
      </c>
      <c r="N131" s="98">
        <v>9.1661338802223309</v>
      </c>
      <c r="O131" s="98">
        <v>9.3581936802255772</v>
      </c>
      <c r="P131" s="98">
        <v>9.3726282132098788</v>
      </c>
      <c r="Q131" s="98">
        <v>9.1471048411802052</v>
      </c>
      <c r="R131" s="98">
        <v>8.7000319284586691</v>
      </c>
      <c r="S131" s="98">
        <v>7.6439346617875357</v>
      </c>
      <c r="T131" s="98">
        <v>6.5132587267192381</v>
      </c>
      <c r="U131" s="98">
        <v>6.153801648090468</v>
      </c>
      <c r="V131" s="98">
        <v>6.2091749582843416</v>
      </c>
      <c r="W131" s="98">
        <v>6.6407304020335109</v>
      </c>
      <c r="DA131" s="63" t="s">
        <v>1773</v>
      </c>
    </row>
    <row r="132" spans="1:105" ht="12" customHeight="1" x14ac:dyDescent="0.25">
      <c r="A132" s="121" t="s">
        <v>54</v>
      </c>
      <c r="B132" s="122">
        <v>3.0273975719385748</v>
      </c>
      <c r="C132" s="122">
        <v>3.2288452203592328</v>
      </c>
      <c r="D132" s="122">
        <v>3.3920580295861753</v>
      </c>
      <c r="E132" s="122">
        <v>3.5004284962007794</v>
      </c>
      <c r="F132" s="122">
        <v>3.6434476694905609</v>
      </c>
      <c r="G132" s="122">
        <v>3.4125724698112796</v>
      </c>
      <c r="H132" s="122">
        <v>2.6146639196429806</v>
      </c>
      <c r="I132" s="122">
        <v>2.4247703439696049</v>
      </c>
      <c r="J132" s="122">
        <v>2.1737542487611523</v>
      </c>
      <c r="K132" s="122">
        <v>2.2092889786192864</v>
      </c>
      <c r="L132" s="122">
        <v>2.3024450426172081</v>
      </c>
      <c r="M132" s="122">
        <v>2.590108494903304</v>
      </c>
      <c r="N132" s="122">
        <v>2.3622239144419197</v>
      </c>
      <c r="O132" s="122">
        <v>2.4809075062032289</v>
      </c>
      <c r="P132" s="122">
        <v>2.6997770003259376</v>
      </c>
      <c r="Q132" s="122">
        <v>2.5197597080145666</v>
      </c>
      <c r="R132" s="122">
        <v>2.3497549371397146</v>
      </c>
      <c r="S132" s="122">
        <v>2.1718797134964856</v>
      </c>
      <c r="T132" s="122">
        <v>1.7420366916426107</v>
      </c>
      <c r="U132" s="122">
        <v>1.8917269214026624</v>
      </c>
      <c r="V132" s="122">
        <v>1.957903944508256</v>
      </c>
      <c r="W132" s="122">
        <v>2.0644413410730391</v>
      </c>
      <c r="DA132" s="130" t="s">
        <v>1774</v>
      </c>
    </row>
    <row r="133" spans="1:105" ht="12" customHeight="1" x14ac:dyDescent="0.25">
      <c r="A133" s="97" t="s">
        <v>50</v>
      </c>
      <c r="B133" s="98">
        <v>2.228455354579133</v>
      </c>
      <c r="C133" s="98">
        <v>2.2036581522818728</v>
      </c>
      <c r="D133" s="98">
        <v>2.22555311287661</v>
      </c>
      <c r="E133" s="98">
        <v>2.3192808427693827</v>
      </c>
      <c r="F133" s="98">
        <v>2.3326841650773518</v>
      </c>
      <c r="G133" s="98">
        <v>2.1433235675235807</v>
      </c>
      <c r="H133" s="98">
        <v>1.5791691485661465</v>
      </c>
      <c r="I133" s="98">
        <v>1.5269687393669416</v>
      </c>
      <c r="J133" s="98">
        <v>1.3775408231476023</v>
      </c>
      <c r="K133" s="98">
        <v>1.3612350594284044</v>
      </c>
      <c r="L133" s="98">
        <v>1.4315772678427532</v>
      </c>
      <c r="M133" s="98">
        <v>1.5668218199795758</v>
      </c>
      <c r="N133" s="98">
        <v>1.5794782644511141</v>
      </c>
      <c r="O133" s="98">
        <v>1.572861287752747</v>
      </c>
      <c r="P133" s="98">
        <v>1.5536422592767762</v>
      </c>
      <c r="Q133" s="98">
        <v>1.52977693562934</v>
      </c>
      <c r="R133" s="98">
        <v>1.4182582377851822</v>
      </c>
      <c r="S133" s="98">
        <v>1.2434150038419887</v>
      </c>
      <c r="T133" s="98">
        <v>1.0398035293414341</v>
      </c>
      <c r="U133" s="98">
        <v>1.0424804963896099</v>
      </c>
      <c r="V133" s="98">
        <v>0.9508769844991497</v>
      </c>
      <c r="W133" s="98">
        <v>1.033831790958545</v>
      </c>
      <c r="DA133" s="63" t="s">
        <v>1775</v>
      </c>
    </row>
    <row r="134" spans="1:105" ht="12" customHeight="1" x14ac:dyDescent="0.25">
      <c r="A134" s="109" t="s">
        <v>120</v>
      </c>
      <c r="B134" s="33">
        <v>0.79894221735944171</v>
      </c>
      <c r="C134" s="33">
        <v>1.0251870680773603</v>
      </c>
      <c r="D134" s="33">
        <v>1.1665049167095654</v>
      </c>
      <c r="E134" s="33">
        <v>1.1811476534313967</v>
      </c>
      <c r="F134" s="33">
        <v>1.3107635044132093</v>
      </c>
      <c r="G134" s="33">
        <v>1.2692489022876989</v>
      </c>
      <c r="H134" s="33">
        <v>1.0354947710768343</v>
      </c>
      <c r="I134" s="33">
        <v>0.89780160460266323</v>
      </c>
      <c r="J134" s="33">
        <v>0.79621342561354991</v>
      </c>
      <c r="K134" s="33">
        <v>0.84805391919088213</v>
      </c>
      <c r="L134" s="33">
        <v>0.87086777477445465</v>
      </c>
      <c r="M134" s="33">
        <v>1.0232866749237279</v>
      </c>
      <c r="N134" s="33">
        <v>0.78274564999080554</v>
      </c>
      <c r="O134" s="33">
        <v>0.90804621845048195</v>
      </c>
      <c r="P134" s="33">
        <v>1.1461347410491614</v>
      </c>
      <c r="Q134" s="33">
        <v>0.98998277238522636</v>
      </c>
      <c r="R134" s="33">
        <v>0.93149669935453239</v>
      </c>
      <c r="S134" s="33">
        <v>0.92846470965449712</v>
      </c>
      <c r="T134" s="33">
        <v>0.70223316230117661</v>
      </c>
      <c r="U134" s="33">
        <v>0.84924642501305247</v>
      </c>
      <c r="V134" s="33">
        <v>1.0070269600091062</v>
      </c>
      <c r="W134" s="33">
        <v>1.0306095501144941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0.58024350048828921</v>
      </c>
      <c r="C136" s="119">
        <f t="shared" si="26"/>
        <v>0.57433601113965682</v>
      </c>
      <c r="D136" s="119">
        <f t="shared" si="26"/>
        <v>0.57705624451418991</v>
      </c>
      <c r="E136" s="119">
        <f t="shared" si="26"/>
        <v>0.59442953648621488</v>
      </c>
      <c r="F136" s="119">
        <f t="shared" si="26"/>
        <v>0.60868889841478779</v>
      </c>
      <c r="G136" s="119">
        <f t="shared" si="26"/>
        <v>0.6268098808381356</v>
      </c>
      <c r="H136" s="119">
        <f t="shared" si="26"/>
        <v>0.75627828117596851</v>
      </c>
      <c r="I136" s="119">
        <f t="shared" si="26"/>
        <v>0.80886836645623439</v>
      </c>
      <c r="J136" s="119">
        <f t="shared" si="26"/>
        <v>0.85645197837633613</v>
      </c>
      <c r="K136" s="119">
        <f t="shared" si="26"/>
        <v>0.83801271418026269</v>
      </c>
      <c r="L136" s="119">
        <f t="shared" si="26"/>
        <v>0.91448602317361471</v>
      </c>
      <c r="M136" s="119">
        <f t="shared" si="26"/>
        <v>0.86358600552430442</v>
      </c>
      <c r="N136" s="119">
        <f t="shared" si="26"/>
        <v>0.96963620179331889</v>
      </c>
      <c r="O136" s="119">
        <f t="shared" si="26"/>
        <v>1.0140034946963212</v>
      </c>
      <c r="P136" s="119">
        <f t="shared" si="26"/>
        <v>1.0302643217865397</v>
      </c>
      <c r="Q136" s="119">
        <f t="shared" si="26"/>
        <v>1.0134997286087559</v>
      </c>
      <c r="R136" s="119">
        <f t="shared" ref="R136:V136" si="27">IF(R117=0,"",R117/R98)</f>
        <v>1.0270173731644503</v>
      </c>
      <c r="S136" s="119">
        <f t="shared" si="27"/>
        <v>1.0152878731277635</v>
      </c>
      <c r="T136" s="119">
        <f t="shared" si="27"/>
        <v>1.0926339154999185</v>
      </c>
      <c r="U136" s="119">
        <f t="shared" si="27"/>
        <v>0.99408242394664981</v>
      </c>
      <c r="V136" s="119">
        <f t="shared" si="27"/>
        <v>0.97069500203149273</v>
      </c>
      <c r="W136" s="119">
        <f t="shared" ref="W136" si="28">IF(W117=0,"",W117/W98)</f>
        <v>0.9859228613089267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0.3560690978776806</v>
      </c>
      <c r="C137" s="124">
        <f t="shared" si="29"/>
        <v>0.3602413946501436</v>
      </c>
      <c r="D137" s="124">
        <f t="shared" si="29"/>
        <v>0.36580436967024105</v>
      </c>
      <c r="E137" s="124">
        <f t="shared" si="29"/>
        <v>0.3706191889296559</v>
      </c>
      <c r="F137" s="124">
        <f t="shared" si="29"/>
        <v>0.37565441310420022</v>
      </c>
      <c r="G137" s="124">
        <f t="shared" si="29"/>
        <v>0.37924973788668259</v>
      </c>
      <c r="H137" s="124">
        <f t="shared" si="29"/>
        <v>0.38085277918274535</v>
      </c>
      <c r="I137" s="124">
        <f t="shared" si="29"/>
        <v>0.38141024938706347</v>
      </c>
      <c r="J137" s="124">
        <f t="shared" si="29"/>
        <v>0.38704352525703084</v>
      </c>
      <c r="K137" s="124">
        <f t="shared" si="29"/>
        <v>0.39624389200901172</v>
      </c>
      <c r="L137" s="124">
        <f t="shared" si="29"/>
        <v>0.40897295529669708</v>
      </c>
      <c r="M137" s="124">
        <f t="shared" si="29"/>
        <v>0.42255973603266223</v>
      </c>
      <c r="N137" s="124">
        <f t="shared" si="29"/>
        <v>0.43671834246679436</v>
      </c>
      <c r="O137" s="124">
        <f t="shared" si="29"/>
        <v>0.45109568394413097</v>
      </c>
      <c r="P137" s="124">
        <f t="shared" si="29"/>
        <v>0.45568991209168241</v>
      </c>
      <c r="Q137" s="124">
        <f t="shared" si="29"/>
        <v>0.45804287304988195</v>
      </c>
      <c r="R137" s="124">
        <f t="shared" ref="R137:V137" si="30">IF(R118=0,"",R118/R99)</f>
        <v>0.46101415722600708</v>
      </c>
      <c r="S137" s="124">
        <f t="shared" si="30"/>
        <v>0.46537254920018084</v>
      </c>
      <c r="T137" s="124">
        <f t="shared" si="30"/>
        <v>0.46894776737144056</v>
      </c>
      <c r="U137" s="124">
        <f t="shared" si="30"/>
        <v>0.47185183219658733</v>
      </c>
      <c r="V137" s="124">
        <f t="shared" si="30"/>
        <v>0.47980459760786415</v>
      </c>
      <c r="W137" s="124">
        <f t="shared" ref="W137" si="31">IF(W118=0,"",W118/W99)</f>
        <v>0.49278143758361093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0.35406175232513371</v>
      </c>
      <c r="C138" s="111">
        <f t="shared" si="32"/>
        <v>0.35786294396047386</v>
      </c>
      <c r="D138" s="111">
        <f t="shared" si="32"/>
        <v>0.36322472687159585</v>
      </c>
      <c r="E138" s="111">
        <f t="shared" si="32"/>
        <v>0.36817070049116868</v>
      </c>
      <c r="F138" s="111">
        <f t="shared" si="32"/>
        <v>0.37298061269968624</v>
      </c>
      <c r="G138" s="111">
        <f t="shared" si="32"/>
        <v>0.37661315596699591</v>
      </c>
      <c r="H138" s="111">
        <f t="shared" si="32"/>
        <v>0.37847903105713837</v>
      </c>
      <c r="I138" s="111">
        <f t="shared" si="32"/>
        <v>0.37929041821826071</v>
      </c>
      <c r="J138" s="111">
        <f t="shared" si="32"/>
        <v>0.38505344781104889</v>
      </c>
      <c r="K138" s="111">
        <f t="shared" si="32"/>
        <v>0.39413078556500064</v>
      </c>
      <c r="L138" s="111">
        <f t="shared" si="32"/>
        <v>0.40692697683646684</v>
      </c>
      <c r="M138" s="111">
        <f t="shared" si="32"/>
        <v>0.42020404106679538</v>
      </c>
      <c r="N138" s="111">
        <f t="shared" si="32"/>
        <v>0.43487666891491916</v>
      </c>
      <c r="O138" s="111">
        <f t="shared" si="32"/>
        <v>0.44893565299687999</v>
      </c>
      <c r="P138" s="111">
        <f t="shared" si="32"/>
        <v>0.45292492656774902</v>
      </c>
      <c r="Q138" s="111">
        <f t="shared" si="32"/>
        <v>0.4555415436557062</v>
      </c>
      <c r="R138" s="111">
        <f t="shared" ref="R138:V138" si="33">IF(R119=0,"",R119/R100)</f>
        <v>0.45852521809115571</v>
      </c>
      <c r="S138" s="111">
        <f t="shared" si="33"/>
        <v>0.46260849864789083</v>
      </c>
      <c r="T138" s="111">
        <f t="shared" si="33"/>
        <v>0.46647516756320301</v>
      </c>
      <c r="U138" s="111">
        <f t="shared" si="33"/>
        <v>0.46938500390610599</v>
      </c>
      <c r="V138" s="111">
        <f t="shared" si="33"/>
        <v>0.47733868054123829</v>
      </c>
      <c r="W138" s="111">
        <f t="shared" ref="W138" si="34">IF(W119=0,"",W119/W100)</f>
        <v>0.4903139218124955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1.8018528038532915</v>
      </c>
      <c r="C140" s="124">
        <f t="shared" si="38"/>
        <v>1.9009390034159042</v>
      </c>
      <c r="D140" s="124">
        <f t="shared" si="38"/>
        <v>2.0100898860265648</v>
      </c>
      <c r="E140" s="124">
        <f t="shared" si="38"/>
        <v>2.1804109298532515</v>
      </c>
      <c r="F140" s="124">
        <f t="shared" si="38"/>
        <v>2.3564628908446661</v>
      </c>
      <c r="G140" s="124">
        <f t="shared" si="38"/>
        <v>2.5345375357114737</v>
      </c>
      <c r="H140" s="124">
        <f t="shared" si="38"/>
        <v>2.6830294028704023</v>
      </c>
      <c r="I140" s="124">
        <f t="shared" si="38"/>
        <v>2.7855896488401823</v>
      </c>
      <c r="J140" s="124">
        <f t="shared" si="38"/>
        <v>2.8284379049381023</v>
      </c>
      <c r="K140" s="124">
        <f t="shared" si="38"/>
        <v>2.903581162602821</v>
      </c>
      <c r="L140" s="124">
        <f t="shared" si="38"/>
        <v>3.0101707236717807</v>
      </c>
      <c r="M140" s="124">
        <f t="shared" si="38"/>
        <v>3.1553090884424653</v>
      </c>
      <c r="N140" s="124">
        <f t="shared" si="38"/>
        <v>3.3124475185973496</v>
      </c>
      <c r="O140" s="124">
        <f t="shared" si="38"/>
        <v>3.4552715880671783</v>
      </c>
      <c r="P140" s="124">
        <f t="shared" si="38"/>
        <v>3.518058906642755</v>
      </c>
      <c r="Q140" s="124">
        <f t="shared" si="38"/>
        <v>3.5729958266566069</v>
      </c>
      <c r="R140" s="124">
        <f t="shared" ref="R140:V140" si="39">IF(R121=0,"",R121/R102)</f>
        <v>3.6317722521234423</v>
      </c>
      <c r="S140" s="124">
        <f t="shared" si="39"/>
        <v>3.7118803678888201</v>
      </c>
      <c r="T140" s="124">
        <f t="shared" si="39"/>
        <v>3.8137747221728779</v>
      </c>
      <c r="U140" s="124">
        <f t="shared" si="39"/>
        <v>3.9610287432308739</v>
      </c>
      <c r="V140" s="124">
        <f t="shared" si="39"/>
        <v>4.1608598233323342</v>
      </c>
      <c r="W140" s="124">
        <f t="shared" ref="W140" si="40">IF(W121=0,"",W121/W102)</f>
        <v>4.324773636778489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1.8018528038532915</v>
      </c>
      <c r="C141" s="111">
        <f t="shared" si="41"/>
        <v>1.9009390034159042</v>
      </c>
      <c r="D141" s="111">
        <f t="shared" si="41"/>
        <v>2.0100898860265648</v>
      </c>
      <c r="E141" s="111">
        <f t="shared" si="41"/>
        <v>2.1804109298532515</v>
      </c>
      <c r="F141" s="111">
        <f t="shared" si="41"/>
        <v>2.3564628908446661</v>
      </c>
      <c r="G141" s="111">
        <f t="shared" si="41"/>
        <v>2.5345375357114737</v>
      </c>
      <c r="H141" s="111">
        <f t="shared" si="41"/>
        <v>2.6830294028704023</v>
      </c>
      <c r="I141" s="111">
        <f t="shared" si="41"/>
        <v>2.7855896488401823</v>
      </c>
      <c r="J141" s="111">
        <f t="shared" si="41"/>
        <v>2.8284379049381023</v>
      </c>
      <c r="K141" s="111">
        <f t="shared" si="41"/>
        <v>2.903581162602821</v>
      </c>
      <c r="L141" s="111">
        <f t="shared" si="41"/>
        <v>3.0101707236717807</v>
      </c>
      <c r="M141" s="111">
        <f t="shared" si="41"/>
        <v>3.1553090884424653</v>
      </c>
      <c r="N141" s="111">
        <f t="shared" si="41"/>
        <v>3.3124475185973496</v>
      </c>
      <c r="O141" s="111">
        <f t="shared" si="41"/>
        <v>3.4552715880671783</v>
      </c>
      <c r="P141" s="111">
        <f t="shared" si="41"/>
        <v>3.518058906642755</v>
      </c>
      <c r="Q141" s="111">
        <f t="shared" si="41"/>
        <v>3.5729958266566069</v>
      </c>
      <c r="R141" s="111">
        <f t="shared" ref="R141:V141" si="42">IF(R122=0,"",R122/R103)</f>
        <v>3.6317722521234423</v>
      </c>
      <c r="S141" s="111">
        <f t="shared" si="42"/>
        <v>3.7118803678888201</v>
      </c>
      <c r="T141" s="111">
        <f t="shared" si="42"/>
        <v>3.8137747221728779</v>
      </c>
      <c r="U141" s="111">
        <f t="shared" si="42"/>
        <v>3.9610287432308739</v>
      </c>
      <c r="V141" s="111">
        <f t="shared" si="42"/>
        <v>4.1608598233323342</v>
      </c>
      <c r="W141" s="111">
        <f t="shared" ref="W141" si="43">IF(W122=0,"",W122/W103)</f>
        <v>4.324773636778489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0.79943256707278332</v>
      </c>
      <c r="C142" s="124">
        <f t="shared" si="44"/>
        <v>0.80862607190948821</v>
      </c>
      <c r="D142" s="124">
        <f t="shared" si="44"/>
        <v>0.77367396359588159</v>
      </c>
      <c r="E142" s="124">
        <f t="shared" si="44"/>
        <v>0.74899795128096192</v>
      </c>
      <c r="F142" s="124">
        <f t="shared" si="44"/>
        <v>0.76191941856763401</v>
      </c>
      <c r="G142" s="124">
        <f t="shared" si="44"/>
        <v>0.7385340611423229</v>
      </c>
      <c r="H142" s="124">
        <f t="shared" si="44"/>
        <v>0.75715760794472875</v>
      </c>
      <c r="I142" s="124">
        <f t="shared" si="44"/>
        <v>0.78997735297432281</v>
      </c>
      <c r="J142" s="124">
        <f t="shared" si="44"/>
        <v>0.7959004140569913</v>
      </c>
      <c r="K142" s="124">
        <f t="shared" si="44"/>
        <v>0.79964701469005628</v>
      </c>
      <c r="L142" s="124">
        <f t="shared" si="44"/>
        <v>0.81783206588304991</v>
      </c>
      <c r="M142" s="124">
        <f t="shared" si="44"/>
        <v>0.82010346873875073</v>
      </c>
      <c r="N142" s="124">
        <f t="shared" si="44"/>
        <v>0.8569723200204552</v>
      </c>
      <c r="O142" s="124">
        <f t="shared" si="44"/>
        <v>0.92347097473134732</v>
      </c>
      <c r="P142" s="124">
        <f t="shared" si="44"/>
        <v>0.93270700525005845</v>
      </c>
      <c r="Q142" s="124">
        <f t="shared" si="44"/>
        <v>0.91643368015759585</v>
      </c>
      <c r="R142" s="124">
        <f t="shared" ref="R142:V142" si="45">IF(R123=0,"",R123/R104)</f>
        <v>0.905819441390457</v>
      </c>
      <c r="S142" s="124">
        <f t="shared" si="45"/>
        <v>0.88349409217041663</v>
      </c>
      <c r="T142" s="124">
        <f t="shared" si="45"/>
        <v>0.9044494717643764</v>
      </c>
      <c r="U142" s="124">
        <f t="shared" si="45"/>
        <v>0.9225588844280066</v>
      </c>
      <c r="V142" s="124">
        <f t="shared" si="45"/>
        <v>0.92418632639316978</v>
      </c>
      <c r="W142" s="124">
        <f t="shared" ref="W142" si="46">IF(W123=0,"",W123/W104)</f>
        <v>0.92747666375629834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0.41475282592618085</v>
      </c>
      <c r="C143" s="111">
        <f t="shared" si="47"/>
        <v>0.41678175611810397</v>
      </c>
      <c r="D143" s="111">
        <f t="shared" si="47"/>
        <v>0.41879416673967113</v>
      </c>
      <c r="E143" s="111">
        <f t="shared" si="47"/>
        <v>0.4212356316602624</v>
      </c>
      <c r="F143" s="111">
        <f t="shared" si="47"/>
        <v>0.42415764396154854</v>
      </c>
      <c r="G143" s="111">
        <f t="shared" si="47"/>
        <v>0.42790901888420069</v>
      </c>
      <c r="H143" s="111">
        <f t="shared" si="47"/>
        <v>0.43235028456842733</v>
      </c>
      <c r="I143" s="111">
        <f t="shared" si="47"/>
        <v>0.43561019152123209</v>
      </c>
      <c r="J143" s="111">
        <f t="shared" si="47"/>
        <v>0.43741876148743053</v>
      </c>
      <c r="K143" s="111">
        <f t="shared" si="47"/>
        <v>0.44163199354556021</v>
      </c>
      <c r="L143" s="111">
        <f t="shared" si="47"/>
        <v>0.44731054416888821</v>
      </c>
      <c r="M143" s="111">
        <f t="shared" si="47"/>
        <v>0.45431821620536861</v>
      </c>
      <c r="N143" s="111">
        <f t="shared" si="47"/>
        <v>0.46415444708818476</v>
      </c>
      <c r="O143" s="111">
        <f t="shared" si="47"/>
        <v>0.47038460148830219</v>
      </c>
      <c r="P143" s="111">
        <f t="shared" si="47"/>
        <v>0.47148553259534387</v>
      </c>
      <c r="Q143" s="111">
        <f t="shared" si="47"/>
        <v>0.48556225261595515</v>
      </c>
      <c r="R143" s="111">
        <f t="shared" ref="R143:V143" si="48">IF(R124=0,"",R124/R105)</f>
        <v>0.5007211160455467</v>
      </c>
      <c r="S143" s="111">
        <f t="shared" si="48"/>
        <v>0.5201462960987705</v>
      </c>
      <c r="T143" s="111">
        <f t="shared" si="48"/>
        <v>0.54850781352794686</v>
      </c>
      <c r="U143" s="111">
        <f t="shared" si="48"/>
        <v>0.59191346259224942</v>
      </c>
      <c r="V143" s="111">
        <f t="shared" si="48"/>
        <v>0.62956040043500838</v>
      </c>
      <c r="W143" s="111">
        <f t="shared" ref="W143" si="49">IF(W124=0,"",W124/W105)</f>
        <v>0.641621702057529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0.8368674808629647</v>
      </c>
      <c r="C144" s="111">
        <f t="shared" si="50"/>
        <v>0.8423937051844993</v>
      </c>
      <c r="D144" s="111">
        <f t="shared" si="50"/>
        <v>0.75286873980594982</v>
      </c>
      <c r="E144" s="111">
        <f t="shared" si="50"/>
        <v>0.71571311693251616</v>
      </c>
      <c r="F144" s="111">
        <f t="shared" si="50"/>
        <v>0.74321477003637382</v>
      </c>
      <c r="G144" s="111">
        <f t="shared" si="50"/>
        <v>0.71721438970022622</v>
      </c>
      <c r="H144" s="111">
        <f t="shared" si="50"/>
        <v>0.74678628168354444</v>
      </c>
      <c r="I144" s="111">
        <f t="shared" si="50"/>
        <v>0.79245673654417925</v>
      </c>
      <c r="J144" s="111">
        <f t="shared" si="50"/>
        <v>0.79436143562180561</v>
      </c>
      <c r="K144" s="111">
        <f t="shared" si="50"/>
        <v>0.80006129282517635</v>
      </c>
      <c r="L144" s="111">
        <f t="shared" si="50"/>
        <v>0.82307723487048268</v>
      </c>
      <c r="M144" s="111">
        <f t="shared" si="50"/>
        <v>0.82523488074213913</v>
      </c>
      <c r="N144" s="111">
        <f t="shared" si="50"/>
        <v>0.88205827512315305</v>
      </c>
      <c r="O144" s="111">
        <f t="shared" si="50"/>
        <v>0.92836346849476536</v>
      </c>
      <c r="P144" s="111">
        <f t="shared" si="50"/>
        <v>0.91623674639706854</v>
      </c>
      <c r="Q144" s="111">
        <f t="shared" si="50"/>
        <v>0.82960393764303397</v>
      </c>
      <c r="R144" s="111">
        <f t="shared" ref="R144:V144" si="51">IF(R125=0,"",R125/R106)</f>
        <v>0.80358275709592286</v>
      </c>
      <c r="S144" s="111">
        <f t="shared" si="51"/>
        <v>0.76957291894200441</v>
      </c>
      <c r="T144" s="111">
        <f t="shared" si="51"/>
        <v>0.84040033315956353</v>
      </c>
      <c r="U144" s="111">
        <f t="shared" si="51"/>
        <v>0.94282421688222318</v>
      </c>
      <c r="V144" s="111">
        <f t="shared" si="51"/>
        <v>0.9584181962067212</v>
      </c>
      <c r="W144" s="111">
        <f t="shared" ref="W144" si="52">IF(W125=0,"",W125/W106)</f>
        <v>0.91894170683118626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0.41475282592618085</v>
      </c>
      <c r="C145" s="112">
        <f t="shared" si="53"/>
        <v>0.4182575218354006</v>
      </c>
      <c r="D145" s="112">
        <f t="shared" si="53"/>
        <v>0.41882560214674652</v>
      </c>
      <c r="E145" s="112">
        <f t="shared" si="53"/>
        <v>0.41958909968471914</v>
      </c>
      <c r="F145" s="112">
        <f t="shared" si="53"/>
        <v>0.42063679458293374</v>
      </c>
      <c r="G145" s="112">
        <f t="shared" si="53"/>
        <v>0.42234497330345805</v>
      </c>
      <c r="H145" s="112">
        <f t="shared" si="53"/>
        <v>0.42851519948356936</v>
      </c>
      <c r="I145" s="112">
        <f t="shared" si="53"/>
        <v>0.43578303851000827</v>
      </c>
      <c r="J145" s="112">
        <f t="shared" si="53"/>
        <v>0.440441644369159</v>
      </c>
      <c r="K145" s="112">
        <f t="shared" si="53"/>
        <v>0.44803776292956132</v>
      </c>
      <c r="L145" s="112">
        <f t="shared" si="53"/>
        <v>0.4507730708575724</v>
      </c>
      <c r="M145" s="112">
        <f t="shared" si="53"/>
        <v>0.45185013132938628</v>
      </c>
      <c r="N145" s="112">
        <f t="shared" si="53"/>
        <v>0.46737141244671943</v>
      </c>
      <c r="O145" s="112">
        <f t="shared" si="53"/>
        <v>0.50172739845210579</v>
      </c>
      <c r="P145" s="112">
        <f t="shared" si="53"/>
        <v>0.50965869311747547</v>
      </c>
      <c r="Q145" s="112">
        <f t="shared" si="53"/>
        <v>0.51125307593781588</v>
      </c>
      <c r="R145" s="112">
        <f t="shared" ref="R145:V145" si="54">IF(R126=0,"",R126/R107)</f>
        <v>0.51512344185583026</v>
      </c>
      <c r="S145" s="112">
        <f t="shared" si="54"/>
        <v>0.51806030752620125</v>
      </c>
      <c r="T145" s="112">
        <f t="shared" si="54"/>
        <v>0.52052436724276974</v>
      </c>
      <c r="U145" s="112">
        <f t="shared" si="54"/>
        <v>0.5261461235614644</v>
      </c>
      <c r="V145" s="112">
        <f t="shared" si="54"/>
        <v>0.5582527614897963</v>
      </c>
      <c r="W145" s="112">
        <f t="shared" ref="W145" si="55">IF(W126=0,"",W126/W107)</f>
        <v>0.66122477364405641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0.46465974084486522</v>
      </c>
      <c r="C147" s="112">
        <f t="shared" si="59"/>
        <v>0.47147050806541912</v>
      </c>
      <c r="D147" s="112">
        <f t="shared" si="59"/>
        <v>0.47234766593933719</v>
      </c>
      <c r="E147" s="112">
        <f t="shared" si="59"/>
        <v>0.47348416206450467</v>
      </c>
      <c r="F147" s="112">
        <f t="shared" si="59"/>
        <v>0.47475170656830112</v>
      </c>
      <c r="G147" s="112">
        <f t="shared" si="59"/>
        <v>0.47671872907695817</v>
      </c>
      <c r="H147" s="112">
        <f t="shared" si="59"/>
        <v>0.48302245817449962</v>
      </c>
      <c r="I147" s="112">
        <f t="shared" si="59"/>
        <v>0.48572769929253851</v>
      </c>
      <c r="J147" s="112">
        <f t="shared" si="59"/>
        <v>0.48699856519273826</v>
      </c>
      <c r="K147" s="112">
        <f t="shared" si="59"/>
        <v>0.49555572285123395</v>
      </c>
      <c r="L147" s="112">
        <f t="shared" si="59"/>
        <v>0.49577205852892603</v>
      </c>
      <c r="M147" s="112">
        <f t="shared" si="59"/>
        <v>0.49615735293972379</v>
      </c>
      <c r="N147" s="112">
        <f t="shared" si="59"/>
        <v>0.49726314001613736</v>
      </c>
      <c r="O147" s="112">
        <f t="shared" si="59"/>
        <v>0.53425494286950259</v>
      </c>
      <c r="P147" s="112">
        <f t="shared" si="59"/>
        <v>0.54001922417175652</v>
      </c>
      <c r="Q147" s="112">
        <f t="shared" si="59"/>
        <v>0.54011839877753642</v>
      </c>
      <c r="R147" s="112">
        <f t="shared" ref="R147:V147" si="60">IF(R128=0,"",R128/R109)</f>
        <v>0.54067405777584809</v>
      </c>
      <c r="S147" s="112">
        <f t="shared" si="60"/>
        <v>0.54088600407307175</v>
      </c>
      <c r="T147" s="112">
        <f t="shared" si="60"/>
        <v>0.54104343787264508</v>
      </c>
      <c r="U147" s="112">
        <f t="shared" si="60"/>
        <v>0.55236136355297227</v>
      </c>
      <c r="V147" s="112">
        <f t="shared" si="60"/>
        <v>0.56098055677728698</v>
      </c>
      <c r="W147" s="112">
        <f t="shared" ref="W147" si="61">IF(W128=0,"",W128/W109)</f>
        <v>0.61569893295087241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0.85963579169768223</v>
      </c>
      <c r="C148" s="113">
        <f t="shared" si="62"/>
        <v>0.87229564035748586</v>
      </c>
      <c r="D148" s="113">
        <f t="shared" si="62"/>
        <v>0.82279207531166099</v>
      </c>
      <c r="E148" s="113">
        <f t="shared" si="62"/>
        <v>0.78825296033039927</v>
      </c>
      <c r="F148" s="113">
        <f t="shared" si="62"/>
        <v>0.79787383144674928</v>
      </c>
      <c r="G148" s="113">
        <f t="shared" si="62"/>
        <v>0.7678798233146088</v>
      </c>
      <c r="H148" s="113">
        <f t="shared" si="62"/>
        <v>0.78714083905418097</v>
      </c>
      <c r="I148" s="113">
        <f t="shared" si="62"/>
        <v>0.81837533557832987</v>
      </c>
      <c r="J148" s="113">
        <f t="shared" si="62"/>
        <v>0.82500174512983515</v>
      </c>
      <c r="K148" s="113">
        <f t="shared" si="62"/>
        <v>0.82663560171467465</v>
      </c>
      <c r="L148" s="113">
        <f t="shared" si="62"/>
        <v>0.84478649874177003</v>
      </c>
      <c r="M148" s="113">
        <f t="shared" si="62"/>
        <v>0.84488732928650512</v>
      </c>
      <c r="N148" s="113">
        <f t="shared" si="62"/>
        <v>0.88451733617515804</v>
      </c>
      <c r="O148" s="113">
        <f t="shared" si="62"/>
        <v>0.96889819156953316</v>
      </c>
      <c r="P148" s="113">
        <f t="shared" si="62"/>
        <v>0.98777634965557704</v>
      </c>
      <c r="Q148" s="113">
        <f t="shared" si="62"/>
        <v>0.96259095560833552</v>
      </c>
      <c r="R148" s="113">
        <f t="shared" ref="R148:V148" si="63">IF(R129=0,"",R129/R110)</f>
        <v>0.94739079821086658</v>
      </c>
      <c r="S148" s="113">
        <f t="shared" si="63"/>
        <v>0.91882143661121429</v>
      </c>
      <c r="T148" s="113">
        <f t="shared" si="63"/>
        <v>0.93867452444242883</v>
      </c>
      <c r="U148" s="113">
        <f t="shared" si="63"/>
        <v>0.95367615390271365</v>
      </c>
      <c r="V148" s="113">
        <f t="shared" si="63"/>
        <v>0.94696289282297752</v>
      </c>
      <c r="W148" s="113">
        <f t="shared" ref="W148" si="64">IF(W129=0,"",W129/W110)</f>
        <v>0.94772643431294024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0.46465974084486522</v>
      </c>
      <c r="C149" s="111">
        <f t="shared" si="65"/>
        <v>0.46743653997590262</v>
      </c>
      <c r="D149" s="111">
        <f t="shared" si="65"/>
        <v>0.47094877224763598</v>
      </c>
      <c r="E149" s="111">
        <f t="shared" si="65"/>
        <v>0.47439344184134646</v>
      </c>
      <c r="F149" s="111">
        <f t="shared" si="65"/>
        <v>0.47795726134725641</v>
      </c>
      <c r="G149" s="111">
        <f t="shared" si="65"/>
        <v>0.48155701809140389</v>
      </c>
      <c r="H149" s="111">
        <f t="shared" si="65"/>
        <v>0.48492269382848924</v>
      </c>
      <c r="I149" s="111">
        <f t="shared" si="65"/>
        <v>0.48753633816103265</v>
      </c>
      <c r="J149" s="111">
        <f t="shared" si="65"/>
        <v>0.48920271929548942</v>
      </c>
      <c r="K149" s="111">
        <f t="shared" si="65"/>
        <v>0.49240486981389936</v>
      </c>
      <c r="L149" s="111">
        <f t="shared" si="65"/>
        <v>0.49645600853252503</v>
      </c>
      <c r="M149" s="111">
        <f t="shared" si="65"/>
        <v>0.5007215077556737</v>
      </c>
      <c r="N149" s="111">
        <f t="shared" si="65"/>
        <v>0.50572952597248011</v>
      </c>
      <c r="O149" s="111">
        <f t="shared" si="65"/>
        <v>0.51084061765737432</v>
      </c>
      <c r="P149" s="111">
        <f t="shared" si="65"/>
        <v>0.51419093722325138</v>
      </c>
      <c r="Q149" s="111">
        <f t="shared" si="65"/>
        <v>0.5193391251077113</v>
      </c>
      <c r="R149" s="111">
        <f t="shared" ref="R149:V149" si="66">IF(R130=0,"",R130/R111)</f>
        <v>0.52900953690115071</v>
      </c>
      <c r="S149" s="111">
        <f t="shared" si="66"/>
        <v>0.54145910589921586</v>
      </c>
      <c r="T149" s="111">
        <f t="shared" si="66"/>
        <v>0.55848186481097339</v>
      </c>
      <c r="U149" s="111">
        <f t="shared" si="66"/>
        <v>0.58084303995180364</v>
      </c>
      <c r="V149" s="111">
        <f t="shared" si="66"/>
        <v>0.60281177308625922</v>
      </c>
      <c r="W149" s="111">
        <f t="shared" ref="W149" si="67">IF(W130=0,"",W130/W111)</f>
        <v>0.61885955867419185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0.58340597869508337</v>
      </c>
      <c r="C151" s="124">
        <f t="shared" si="71"/>
        <v>0.59266640324301101</v>
      </c>
      <c r="D151" s="124">
        <f t="shared" si="71"/>
        <v>0.59839504169077118</v>
      </c>
      <c r="E151" s="124">
        <f t="shared" si="71"/>
        <v>0.59909340622734519</v>
      </c>
      <c r="F151" s="124">
        <f t="shared" si="71"/>
        <v>0.60439426702489663</v>
      </c>
      <c r="G151" s="124">
        <f t="shared" si="71"/>
        <v>0.60819219161169524</v>
      </c>
      <c r="H151" s="124">
        <f t="shared" si="71"/>
        <v>0.61383062469958916</v>
      </c>
      <c r="I151" s="124">
        <f t="shared" si="71"/>
        <v>0.6110356236348824</v>
      </c>
      <c r="J151" s="124">
        <f t="shared" si="71"/>
        <v>0.61129438728243657</v>
      </c>
      <c r="K151" s="124">
        <f t="shared" si="71"/>
        <v>0.61583801985400832</v>
      </c>
      <c r="L151" s="124">
        <f t="shared" si="71"/>
        <v>0.61683844532297116</v>
      </c>
      <c r="M151" s="124">
        <f t="shared" si="71"/>
        <v>0.62126075212755349</v>
      </c>
      <c r="N151" s="124">
        <f t="shared" si="71"/>
        <v>0.61191222026115122</v>
      </c>
      <c r="O151" s="124">
        <f t="shared" si="71"/>
        <v>0.61876627476659851</v>
      </c>
      <c r="P151" s="124">
        <f t="shared" si="71"/>
        <v>0.62953996051542194</v>
      </c>
      <c r="Q151" s="124">
        <f t="shared" si="71"/>
        <v>0.62479337567139637</v>
      </c>
      <c r="R151" s="124">
        <f t="shared" ref="R151:V151" si="72">IF(R132=0,"",R132/R113)</f>
        <v>0.62722940977753439</v>
      </c>
      <c r="S151" s="124">
        <f t="shared" si="72"/>
        <v>0.63590270490030121</v>
      </c>
      <c r="T151" s="124">
        <f t="shared" si="72"/>
        <v>0.63578629365577932</v>
      </c>
      <c r="U151" s="124">
        <f t="shared" si="72"/>
        <v>0.6524210293082946</v>
      </c>
      <c r="V151" s="124">
        <f t="shared" si="72"/>
        <v>0.67682591614872556</v>
      </c>
      <c r="W151" s="124">
        <f t="shared" ref="W151" si="73">IF(W132=0,"",W132/W113)</f>
        <v>0.68291585979877201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0.54745511488497667</v>
      </c>
      <c r="C152" s="111">
        <f t="shared" si="74"/>
        <v>0.54830229163872912</v>
      </c>
      <c r="D152" s="111">
        <f t="shared" si="74"/>
        <v>0.54952353607837701</v>
      </c>
      <c r="E152" s="111">
        <f t="shared" si="74"/>
        <v>0.550870251349031</v>
      </c>
      <c r="F152" s="111">
        <f t="shared" si="74"/>
        <v>0.5523143236450393</v>
      </c>
      <c r="G152" s="111">
        <f t="shared" si="74"/>
        <v>0.55388756729550337</v>
      </c>
      <c r="H152" s="111">
        <f t="shared" si="74"/>
        <v>0.55542231955003607</v>
      </c>
      <c r="I152" s="111">
        <f t="shared" si="74"/>
        <v>0.55663994162755803</v>
      </c>
      <c r="J152" s="111">
        <f t="shared" si="74"/>
        <v>0.5573723302054201</v>
      </c>
      <c r="K152" s="111">
        <f t="shared" si="74"/>
        <v>0.55854603703172068</v>
      </c>
      <c r="L152" s="111">
        <f t="shared" si="74"/>
        <v>0.55995102750679626</v>
      </c>
      <c r="M152" s="111">
        <f t="shared" si="74"/>
        <v>0.5610445302241952</v>
      </c>
      <c r="N152" s="111">
        <f t="shared" si="74"/>
        <v>0.56179869924795789</v>
      </c>
      <c r="O152" s="111">
        <f t="shared" si="74"/>
        <v>0.56221162100140165</v>
      </c>
      <c r="P152" s="111">
        <f t="shared" si="74"/>
        <v>0.56229380760699899</v>
      </c>
      <c r="Q152" s="111">
        <f t="shared" si="74"/>
        <v>0.56240934544320653</v>
      </c>
      <c r="R152" s="111">
        <f t="shared" ref="R152:V152" si="75">IF(R133=0,"",R133/R114)</f>
        <v>0.56284288135429983</v>
      </c>
      <c r="S152" s="111">
        <f t="shared" si="75"/>
        <v>0.56373311853840036</v>
      </c>
      <c r="T152" s="111">
        <f t="shared" si="75"/>
        <v>0.56539422051790755</v>
      </c>
      <c r="U152" s="111">
        <f t="shared" si="75"/>
        <v>0.56916275283989559</v>
      </c>
      <c r="V152" s="111">
        <f t="shared" si="75"/>
        <v>0.57388034758182072</v>
      </c>
      <c r="W152" s="111">
        <f t="shared" ref="W152" si="76">IF(W133=0,"",W133/W114)</f>
        <v>0.57823224806694362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0.71422998999290666</v>
      </c>
      <c r="C153" s="45">
        <f t="shared" si="77"/>
        <v>0.71744546927684716</v>
      </c>
      <c r="D153" s="45">
        <f t="shared" si="77"/>
        <v>0.72067669045755123</v>
      </c>
      <c r="E153" s="45">
        <f t="shared" si="77"/>
        <v>0.72344832373485024</v>
      </c>
      <c r="F153" s="45">
        <f t="shared" si="77"/>
        <v>0.72626887439930654</v>
      </c>
      <c r="G153" s="45">
        <f t="shared" si="77"/>
        <v>0.72886294060826728</v>
      </c>
      <c r="H153" s="45">
        <f t="shared" si="77"/>
        <v>0.7310756215656522</v>
      </c>
      <c r="I153" s="45">
        <f t="shared" si="77"/>
        <v>0.73283532544813279</v>
      </c>
      <c r="J153" s="45">
        <f t="shared" si="77"/>
        <v>0.73417916355032742</v>
      </c>
      <c r="K153" s="45">
        <f t="shared" si="77"/>
        <v>0.73721579422805494</v>
      </c>
      <c r="L153" s="45">
        <f t="shared" si="77"/>
        <v>0.74050653215723028</v>
      </c>
      <c r="M153" s="45">
        <f t="shared" si="77"/>
        <v>0.74343560330201719</v>
      </c>
      <c r="N153" s="45">
        <f t="shared" si="77"/>
        <v>0.74623240623157749</v>
      </c>
      <c r="O153" s="45">
        <f t="shared" si="77"/>
        <v>0.74933057753808296</v>
      </c>
      <c r="P153" s="45">
        <f t="shared" si="77"/>
        <v>0.75134286962890051</v>
      </c>
      <c r="Q153" s="45">
        <f t="shared" si="77"/>
        <v>0.7540387598477396</v>
      </c>
      <c r="R153" s="45">
        <f t="shared" ref="R153:V153" si="78">IF(R134=0,"",R134/R115)</f>
        <v>0.75951708112942218</v>
      </c>
      <c r="S153" s="45">
        <f t="shared" si="78"/>
        <v>0.76748639241334793</v>
      </c>
      <c r="T153" s="45">
        <f t="shared" si="78"/>
        <v>0.77948388339516494</v>
      </c>
      <c r="U153" s="45">
        <f t="shared" si="78"/>
        <v>0.79521493970043333</v>
      </c>
      <c r="V153" s="45">
        <f t="shared" si="78"/>
        <v>0.81484706863459055</v>
      </c>
      <c r="W153" s="45">
        <f t="shared" ref="W153" si="79">IF(W134=0,"",W134/W115)</f>
        <v>0.83445935410913752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123.80123826399551</v>
      </c>
      <c r="C155" s="117">
        <f t="shared" si="80"/>
        <v>123.63561113063771</v>
      </c>
      <c r="D155" s="117">
        <f t="shared" si="80"/>
        <v>126.69909695745054</v>
      </c>
      <c r="E155" s="117">
        <f t="shared" si="80"/>
        <v>137.00055590836033</v>
      </c>
      <c r="F155" s="117">
        <f t="shared" si="80"/>
        <v>130.0638731703454</v>
      </c>
      <c r="G155" s="117">
        <f t="shared" si="80"/>
        <v>121.31857533976468</v>
      </c>
      <c r="H155" s="117">
        <f t="shared" si="80"/>
        <v>68.447645178078091</v>
      </c>
      <c r="I155" s="117">
        <f t="shared" si="80"/>
        <v>68.873117773481042</v>
      </c>
      <c r="J155" s="117">
        <f t="shared" si="80"/>
        <v>62.573733705007044</v>
      </c>
      <c r="K155" s="117">
        <f t="shared" si="80"/>
        <v>67.907469277278267</v>
      </c>
      <c r="L155" s="117">
        <f t="shared" si="80"/>
        <v>62.276101641704464</v>
      </c>
      <c r="M155" s="117">
        <f t="shared" si="80"/>
        <v>72.217746093887968</v>
      </c>
      <c r="N155" s="117">
        <f t="shared" si="80"/>
        <v>69.819351146539333</v>
      </c>
      <c r="O155" s="117">
        <f t="shared" si="80"/>
        <v>58.649242482452877</v>
      </c>
      <c r="P155" s="117">
        <f t="shared" si="80"/>
        <v>53.513252525191582</v>
      </c>
      <c r="Q155" s="117">
        <f t="shared" si="80"/>
        <v>60.979467026715064</v>
      </c>
      <c r="R155" s="117">
        <f t="shared" ref="R155:V155" si="81">R156+R159+R161+R170</f>
        <v>63.631266638704467</v>
      </c>
      <c r="S155" s="117">
        <f t="shared" si="81"/>
        <v>54.235036850775813</v>
      </c>
      <c r="T155" s="117">
        <f t="shared" si="81"/>
        <v>40.648938131259548</v>
      </c>
      <c r="U155" s="117">
        <f t="shared" si="81"/>
        <v>47.083397443784854</v>
      </c>
      <c r="V155" s="117">
        <f t="shared" si="81"/>
        <v>47.311946708590554</v>
      </c>
      <c r="W155" s="117">
        <f t="shared" ref="W155" si="82">W156+W159+W161+W170</f>
        <v>50.789718254008498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109.08044061480798</v>
      </c>
      <c r="C156" s="122">
        <f t="shared" si="83"/>
        <v>109.23004657931563</v>
      </c>
      <c r="D156" s="122">
        <f t="shared" si="83"/>
        <v>112.14791985332516</v>
      </c>
      <c r="E156" s="122">
        <f t="shared" si="83"/>
        <v>122.06102419122429</v>
      </c>
      <c r="F156" s="122">
        <f t="shared" si="83"/>
        <v>115.33044730954339</v>
      </c>
      <c r="G156" s="122">
        <f t="shared" si="83"/>
        <v>107.59885458126736</v>
      </c>
      <c r="H156" s="122">
        <f t="shared" si="83"/>
        <v>58.164524129314067</v>
      </c>
      <c r="I156" s="122">
        <f t="shared" si="83"/>
        <v>59.117647161217327</v>
      </c>
      <c r="J156" s="122">
        <f t="shared" si="83"/>
        <v>53.640195934372159</v>
      </c>
      <c r="K156" s="122">
        <f t="shared" si="83"/>
        <v>59.204088971813839</v>
      </c>
      <c r="L156" s="122">
        <f t="shared" si="83"/>
        <v>53.232890262394719</v>
      </c>
      <c r="M156" s="122">
        <f t="shared" si="83"/>
        <v>62.568210890771994</v>
      </c>
      <c r="N156" s="122">
        <f t="shared" si="83"/>
        <v>60.175323767244365</v>
      </c>
      <c r="O156" s="122">
        <f t="shared" si="83"/>
        <v>49.115735988259154</v>
      </c>
      <c r="P156" s="122">
        <f t="shared" si="83"/>
        <v>43.884318956648791</v>
      </c>
      <c r="Q156" s="122">
        <f t="shared" si="83"/>
        <v>51.72626596644406</v>
      </c>
      <c r="R156" s="122">
        <f t="shared" ref="R156:V156" si="84">SUM(R157:R158)</f>
        <v>55.077626499389922</v>
      </c>
      <c r="S156" s="122">
        <f t="shared" si="84"/>
        <v>46.793236875315515</v>
      </c>
      <c r="T156" s="122">
        <f t="shared" si="84"/>
        <v>34.591836459999982</v>
      </c>
      <c r="U156" s="122">
        <f t="shared" si="84"/>
        <v>41.256603589999983</v>
      </c>
      <c r="V156" s="122">
        <f t="shared" si="84"/>
        <v>42.050407900000017</v>
      </c>
      <c r="W156" s="122">
        <f t="shared" ref="W156" si="85">SUM(W157:W158)</f>
        <v>44.945625199999974</v>
      </c>
      <c r="DA156" s="130" t="s">
        <v>2096</v>
      </c>
    </row>
    <row r="157" spans="1:105" ht="12" customHeight="1" x14ac:dyDescent="0.25">
      <c r="A157" s="97" t="s">
        <v>74</v>
      </c>
      <c r="B157" s="98">
        <v>109.08044061480798</v>
      </c>
      <c r="C157" s="98">
        <v>109.23004657931563</v>
      </c>
      <c r="D157" s="98">
        <v>112.14791985332516</v>
      </c>
      <c r="E157" s="98">
        <v>122.06102419122429</v>
      </c>
      <c r="F157" s="98">
        <v>115.33044730954339</v>
      </c>
      <c r="G157" s="98">
        <v>107.59885458126736</v>
      </c>
      <c r="H157" s="98">
        <v>58.164524129314067</v>
      </c>
      <c r="I157" s="98">
        <v>59.117647161217327</v>
      </c>
      <c r="J157" s="98">
        <v>53.640195934372159</v>
      </c>
      <c r="K157" s="98">
        <v>59.204088971813839</v>
      </c>
      <c r="L157" s="98">
        <v>53.232890262394719</v>
      </c>
      <c r="M157" s="98">
        <v>62.568210890771994</v>
      </c>
      <c r="N157" s="98">
        <v>60.175323767244365</v>
      </c>
      <c r="O157" s="98">
        <v>49.115735988259154</v>
      </c>
      <c r="P157" s="98">
        <v>43.884318956648791</v>
      </c>
      <c r="Q157" s="98">
        <v>51.72626596644406</v>
      </c>
      <c r="R157" s="98">
        <v>55.077626499389922</v>
      </c>
      <c r="S157" s="98">
        <v>46.793236875315515</v>
      </c>
      <c r="T157" s="98">
        <v>34.591836459999982</v>
      </c>
      <c r="U157" s="98">
        <v>41.256603589999983</v>
      </c>
      <c r="V157" s="98">
        <v>42.050407900000017</v>
      </c>
      <c r="W157" s="98">
        <v>44.945625199999974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3.9668728610280257</v>
      </c>
      <c r="C161" s="122">
        <v>3.7877352727033675</v>
      </c>
      <c r="D161" s="122">
        <v>3.8516830938829734</v>
      </c>
      <c r="E161" s="122">
        <v>3.8166941333188316</v>
      </c>
      <c r="F161" s="122">
        <v>3.5755581077635559</v>
      </c>
      <c r="G161" s="122">
        <v>3.4967363798437088</v>
      </c>
      <c r="H161" s="122">
        <v>2.7717900939014357</v>
      </c>
      <c r="I161" s="122">
        <v>2.5083188659280573</v>
      </c>
      <c r="J161" s="122">
        <v>2.4041772709122768</v>
      </c>
      <c r="K161" s="122">
        <v>2.2648650945223134</v>
      </c>
      <c r="L161" s="122">
        <v>2.2889739619819545</v>
      </c>
      <c r="M161" s="122">
        <v>2.2716167099924269</v>
      </c>
      <c r="N161" s="122">
        <v>2.2164959313334589</v>
      </c>
      <c r="O161" s="122">
        <v>2.1425238937931175</v>
      </c>
      <c r="P161" s="122">
        <v>2.3293295841110511</v>
      </c>
      <c r="Q161" s="122">
        <v>2.067202019718513</v>
      </c>
      <c r="R161" s="122">
        <v>1.8966224361705797</v>
      </c>
      <c r="S161" s="122">
        <v>1.6146777381701409</v>
      </c>
      <c r="T161" s="122">
        <v>1.1984977410889168</v>
      </c>
      <c r="U161" s="122">
        <v>0.98793402109315542</v>
      </c>
      <c r="V161" s="122">
        <v>0.88415570020278378</v>
      </c>
      <c r="W161" s="122">
        <v>1.1206449416353841</v>
      </c>
      <c r="DA161" s="130" t="s">
        <v>2101</v>
      </c>
    </row>
    <row r="162" spans="1:105" ht="12" customHeight="1" x14ac:dyDescent="0.25">
      <c r="A162" s="97" t="s">
        <v>141</v>
      </c>
      <c r="B162" s="98">
        <v>3.9295567209459308</v>
      </c>
      <c r="C162" s="98">
        <v>3.748649066429389</v>
      </c>
      <c r="D162" s="98">
        <v>3.7885093515009101</v>
      </c>
      <c r="E162" s="98">
        <v>3.7494377262235257</v>
      </c>
      <c r="F162" s="98">
        <v>3.52820591975716</v>
      </c>
      <c r="G162" s="98">
        <v>3.4534315979356891</v>
      </c>
      <c r="H162" s="98">
        <v>2.7453560964335542</v>
      </c>
      <c r="I162" s="98">
        <v>2.4895033547363337</v>
      </c>
      <c r="J162" s="98">
        <v>2.3850046599910084</v>
      </c>
      <c r="K162" s="98">
        <v>2.2473788685468294</v>
      </c>
      <c r="L162" s="98">
        <v>2.2700713052673982</v>
      </c>
      <c r="M162" s="98">
        <v>2.2531642708383193</v>
      </c>
      <c r="N162" s="98">
        <v>2.1989494472941291</v>
      </c>
      <c r="O162" s="98">
        <v>2.1105247217327436</v>
      </c>
      <c r="P162" s="98">
        <v>2.2785772000464855</v>
      </c>
      <c r="Q162" s="98">
        <v>1.971826566930611</v>
      </c>
      <c r="R162" s="98">
        <v>1.790605252529275</v>
      </c>
      <c r="S162" s="98">
        <v>1.496490312398266</v>
      </c>
      <c r="T162" s="98">
        <v>1.1348855945188945</v>
      </c>
      <c r="U162" s="98">
        <v>0.97230414238924057</v>
      </c>
      <c r="V162" s="98">
        <v>0.87578731530143705</v>
      </c>
      <c r="W162" s="98">
        <v>1.0843204758094283</v>
      </c>
      <c r="DA162" s="63" t="s">
        <v>2102</v>
      </c>
    </row>
    <row r="163" spans="1:105" ht="12" customHeight="1" x14ac:dyDescent="0.25">
      <c r="A163" s="97" t="s">
        <v>140</v>
      </c>
      <c r="B163" s="98">
        <v>3.7316140082095016E-2</v>
      </c>
      <c r="C163" s="98">
        <v>3.9086206273978533E-2</v>
      </c>
      <c r="D163" s="98">
        <v>6.3173742382063219E-2</v>
      </c>
      <c r="E163" s="98">
        <v>6.7256407095305851E-2</v>
      </c>
      <c r="F163" s="98">
        <v>4.7352188006395735E-2</v>
      </c>
      <c r="G163" s="98">
        <v>4.3304781908019639E-2</v>
      </c>
      <c r="H163" s="98">
        <v>2.6433997467881581E-2</v>
      </c>
      <c r="I163" s="98">
        <v>1.8815511191723824E-2</v>
      </c>
      <c r="J163" s="98">
        <v>1.9172610921268565E-2</v>
      </c>
      <c r="K163" s="98">
        <v>1.7486225975484139E-2</v>
      </c>
      <c r="L163" s="98">
        <v>1.8902656714556418E-2</v>
      </c>
      <c r="M163" s="98">
        <v>1.8452439154107658E-2</v>
      </c>
      <c r="N163" s="98">
        <v>1.7546484039329648E-2</v>
      </c>
      <c r="O163" s="98">
        <v>3.1999172060373914E-2</v>
      </c>
      <c r="P163" s="98">
        <v>5.0752384064565483E-2</v>
      </c>
      <c r="Q163" s="98">
        <v>9.5375452787902035E-2</v>
      </c>
      <c r="R163" s="98">
        <v>0.10601718364130468</v>
      </c>
      <c r="S163" s="98">
        <v>0.11818742577187485</v>
      </c>
      <c r="T163" s="98">
        <v>6.3612146570022413E-2</v>
      </c>
      <c r="U163" s="98">
        <v>1.5629878703914829E-2</v>
      </c>
      <c r="V163" s="98">
        <v>8.3683849013467537E-3</v>
      </c>
      <c r="W163" s="98">
        <v>3.6324465825955839E-2</v>
      </c>
      <c r="DA163" s="63" t="s">
        <v>2103</v>
      </c>
    </row>
    <row r="164" spans="1:105" ht="12" customHeight="1" x14ac:dyDescent="0.25">
      <c r="A164" s="100" t="s">
        <v>50</v>
      </c>
      <c r="B164" s="101">
        <v>3.7316140082095016E-2</v>
      </c>
      <c r="C164" s="101">
        <v>3.9086206273978533E-2</v>
      </c>
      <c r="D164" s="101">
        <v>6.3173742382063219E-2</v>
      </c>
      <c r="E164" s="101">
        <v>6.7256407095305851E-2</v>
      </c>
      <c r="F164" s="101">
        <v>4.7352188006395735E-2</v>
      </c>
      <c r="G164" s="101">
        <v>4.3304781908019639E-2</v>
      </c>
      <c r="H164" s="101">
        <v>2.6433997467881581E-2</v>
      </c>
      <c r="I164" s="101">
        <v>1.8815511191723824E-2</v>
      </c>
      <c r="J164" s="101">
        <v>1.9172610921268565E-2</v>
      </c>
      <c r="K164" s="101">
        <v>1.7486225975484139E-2</v>
      </c>
      <c r="L164" s="101">
        <v>1.8902656714556418E-2</v>
      </c>
      <c r="M164" s="101">
        <v>1.8452439154107658E-2</v>
      </c>
      <c r="N164" s="101">
        <v>1.7546484039329648E-2</v>
      </c>
      <c r="O164" s="101">
        <v>3.1999172060373914E-2</v>
      </c>
      <c r="P164" s="101">
        <v>5.0752384064565483E-2</v>
      </c>
      <c r="Q164" s="101">
        <v>9.5375452787902035E-2</v>
      </c>
      <c r="R164" s="101">
        <v>0.10601718364130468</v>
      </c>
      <c r="S164" s="101">
        <v>0.11818742577187485</v>
      </c>
      <c r="T164" s="101">
        <v>6.3612146570022413E-2</v>
      </c>
      <c r="U164" s="101">
        <v>1.5629878703914829E-2</v>
      </c>
      <c r="V164" s="101">
        <v>8.3683849013467537E-3</v>
      </c>
      <c r="W164" s="101">
        <v>3.6324465825955839E-2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10.753924788159502</v>
      </c>
      <c r="C170" s="122">
        <v>10.617829278618713</v>
      </c>
      <c r="D170" s="122">
        <v>10.699494010242404</v>
      </c>
      <c r="E170" s="122">
        <v>11.122837583817191</v>
      </c>
      <c r="F170" s="122">
        <v>11.157867753038468</v>
      </c>
      <c r="G170" s="122">
        <v>10.222984378653603</v>
      </c>
      <c r="H170" s="122">
        <v>7.5113309548625864</v>
      </c>
      <c r="I170" s="122">
        <v>7.2471517463356543</v>
      </c>
      <c r="J170" s="122">
        <v>6.5293604997226051</v>
      </c>
      <c r="K170" s="122">
        <v>6.4385152109421071</v>
      </c>
      <c r="L170" s="122">
        <v>6.7542374173277961</v>
      </c>
      <c r="M170" s="122">
        <v>7.3779184931235395</v>
      </c>
      <c r="N170" s="122">
        <v>7.4275314479615089</v>
      </c>
      <c r="O170" s="122">
        <v>7.3909826004006076</v>
      </c>
      <c r="P170" s="122">
        <v>7.2996039844317417</v>
      </c>
      <c r="Q170" s="122">
        <v>7.1859990405524856</v>
      </c>
      <c r="R170" s="122">
        <v>6.6570177031439615</v>
      </c>
      <c r="S170" s="122">
        <v>5.8271222372901521</v>
      </c>
      <c r="T170" s="122">
        <v>4.858603930170653</v>
      </c>
      <c r="U170" s="122">
        <v>4.8388598326917203</v>
      </c>
      <c r="V170" s="122">
        <v>4.3773831083877566</v>
      </c>
      <c r="W170" s="122">
        <v>4.723448112373144</v>
      </c>
      <c r="DA170" s="130" t="s">
        <v>2110</v>
      </c>
    </row>
    <row r="171" spans="1:105" ht="12" customHeight="1" x14ac:dyDescent="0.25">
      <c r="A171" s="97" t="s">
        <v>50</v>
      </c>
      <c r="B171" s="98">
        <v>10.753924788159502</v>
      </c>
      <c r="C171" s="98">
        <v>10.617829278618713</v>
      </c>
      <c r="D171" s="98">
        <v>10.699494010242404</v>
      </c>
      <c r="E171" s="98">
        <v>11.122837583817191</v>
      </c>
      <c r="F171" s="98">
        <v>11.157867753038468</v>
      </c>
      <c r="G171" s="98">
        <v>10.222984378653603</v>
      </c>
      <c r="H171" s="98">
        <v>7.5113309548625864</v>
      </c>
      <c r="I171" s="98">
        <v>7.2471517463356543</v>
      </c>
      <c r="J171" s="98">
        <v>6.5293604997226051</v>
      </c>
      <c r="K171" s="98">
        <v>6.4385152109421071</v>
      </c>
      <c r="L171" s="98">
        <v>6.7542374173277961</v>
      </c>
      <c r="M171" s="98">
        <v>7.3779184931235395</v>
      </c>
      <c r="N171" s="98">
        <v>7.4275314479615089</v>
      </c>
      <c r="O171" s="98">
        <v>7.3909826004006076</v>
      </c>
      <c r="P171" s="98">
        <v>7.2996039844317417</v>
      </c>
      <c r="Q171" s="98">
        <v>7.1859990405524856</v>
      </c>
      <c r="R171" s="98">
        <v>6.6570177031439615</v>
      </c>
      <c r="S171" s="98">
        <v>5.8271222372901521</v>
      </c>
      <c r="T171" s="98">
        <v>4.858603930170653</v>
      </c>
      <c r="U171" s="98">
        <v>4.8388598326917203</v>
      </c>
      <c r="V171" s="98">
        <v>4.3773831083877566</v>
      </c>
      <c r="W171" s="98">
        <v>4.723448112373144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13875.615667357388</v>
      </c>
      <c r="C174" s="117">
        <f t="shared" si="87"/>
        <v>13505.071863726938</v>
      </c>
      <c r="D174" s="117">
        <f t="shared" si="87"/>
        <v>13610.421057898515</v>
      </c>
      <c r="E174" s="117">
        <f t="shared" si="87"/>
        <v>14589.712925612794</v>
      </c>
      <c r="F174" s="117">
        <f t="shared" si="87"/>
        <v>13975.535204338588</v>
      </c>
      <c r="G174" s="117">
        <f t="shared" si="87"/>
        <v>13901.068617737123</v>
      </c>
      <c r="H174" s="117">
        <f t="shared" si="87"/>
        <v>10957.755165242852</v>
      </c>
      <c r="I174" s="117">
        <f t="shared" si="87"/>
        <v>11825.417842968276</v>
      </c>
      <c r="J174" s="117">
        <f t="shared" si="87"/>
        <v>11290.462558252755</v>
      </c>
      <c r="K174" s="117">
        <f t="shared" si="87"/>
        <v>11701.530237405219</v>
      </c>
      <c r="L174" s="117">
        <f t="shared" si="87"/>
        <v>10625.693428742336</v>
      </c>
      <c r="M174" s="117">
        <f t="shared" si="87"/>
        <v>10976.160409043003</v>
      </c>
      <c r="N174" s="117">
        <f t="shared" si="87"/>
        <v>10327.734381193057</v>
      </c>
      <c r="O174" s="117">
        <f t="shared" si="87"/>
        <v>8665.4044283866897</v>
      </c>
      <c r="P174" s="117">
        <f t="shared" si="87"/>
        <v>8233.2381231448944</v>
      </c>
      <c r="Q174" s="117">
        <f t="shared" si="87"/>
        <v>9386.439883972218</v>
      </c>
      <c r="R174" s="117">
        <f t="shared" ref="R174:V174" si="88">R175+R178+R180+R189</f>
        <v>10356.987392369037</v>
      </c>
      <c r="S174" s="117">
        <f t="shared" si="88"/>
        <v>10390.238020776063</v>
      </c>
      <c r="T174" s="117">
        <f t="shared" si="88"/>
        <v>9588.764067090935</v>
      </c>
      <c r="U174" s="117">
        <f t="shared" si="88"/>
        <v>10648.376418336498</v>
      </c>
      <c r="V174" s="117">
        <f t="shared" si="88"/>
        <v>10619.875098293891</v>
      </c>
      <c r="W174" s="117">
        <f t="shared" ref="W174" si="89">W175+W178+W180+W189</f>
        <v>10582.543880482663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9054.9859312661156</v>
      </c>
      <c r="C175" s="122">
        <f t="shared" si="90"/>
        <v>9004.1114267569155</v>
      </c>
      <c r="D175" s="122">
        <f t="shared" si="90"/>
        <v>8915.3768513334453</v>
      </c>
      <c r="E175" s="122">
        <f t="shared" si="90"/>
        <v>9506.9690891730224</v>
      </c>
      <c r="F175" s="122">
        <f t="shared" si="90"/>
        <v>8904.8022696241314</v>
      </c>
      <c r="G175" s="122">
        <f t="shared" si="90"/>
        <v>8546.0514812944093</v>
      </c>
      <c r="H175" s="122">
        <f t="shared" si="90"/>
        <v>5548.5834734872242</v>
      </c>
      <c r="I175" s="122">
        <f t="shared" si="90"/>
        <v>5919.2275879157887</v>
      </c>
      <c r="J175" s="122">
        <f t="shared" si="90"/>
        <v>5493.4755023230109</v>
      </c>
      <c r="K175" s="122">
        <f t="shared" si="90"/>
        <v>6003.4302944743822</v>
      </c>
      <c r="L175" s="122">
        <f t="shared" si="90"/>
        <v>5017.6501935069746</v>
      </c>
      <c r="M175" s="122">
        <f t="shared" si="90"/>
        <v>5570.5360206669566</v>
      </c>
      <c r="N175" s="122">
        <f t="shared" si="90"/>
        <v>5136.3262180182828</v>
      </c>
      <c r="O175" s="122">
        <f t="shared" si="90"/>
        <v>4130.8390424140625</v>
      </c>
      <c r="P175" s="122">
        <f t="shared" si="90"/>
        <v>3727.2656005964905</v>
      </c>
      <c r="Q175" s="122">
        <f t="shared" si="90"/>
        <v>4602.8062644592383</v>
      </c>
      <c r="R175" s="122">
        <f t="shared" ref="R175:V175" si="91">SUM(R176:R177)</f>
        <v>5261.1659786261826</v>
      </c>
      <c r="S175" s="122">
        <f t="shared" si="91"/>
        <v>5123.2810969462389</v>
      </c>
      <c r="T175" s="122">
        <f t="shared" si="91"/>
        <v>4458.490146624441</v>
      </c>
      <c r="U175" s="122">
        <f t="shared" si="91"/>
        <v>5671.2696489503387</v>
      </c>
      <c r="V175" s="122">
        <f t="shared" si="91"/>
        <v>5768.9552588652996</v>
      </c>
      <c r="W175" s="122">
        <f t="shared" ref="W175" si="92">SUM(W176:W177)</f>
        <v>5770.9692437548965</v>
      </c>
      <c r="DA175" s="130" t="s">
        <v>2264</v>
      </c>
    </row>
    <row r="176" spans="1:105" ht="12" customHeight="1" x14ac:dyDescent="0.25">
      <c r="A176" s="97" t="s">
        <v>74</v>
      </c>
      <c r="B176" s="98">
        <v>9026.8462665180832</v>
      </c>
      <c r="C176" s="98">
        <v>8970.7605481066184</v>
      </c>
      <c r="D176" s="98">
        <v>8879.2597333135182</v>
      </c>
      <c r="E176" s="98">
        <v>9470.1273284031577</v>
      </c>
      <c r="F176" s="98">
        <v>8866.8294981391027</v>
      </c>
      <c r="G176" s="98">
        <v>8509.9064053500424</v>
      </c>
      <c r="H176" s="98">
        <v>5527.3920088736222</v>
      </c>
      <c r="I176" s="98">
        <v>5899.0123962957668</v>
      </c>
      <c r="J176" s="98">
        <v>5475.6976293382568</v>
      </c>
      <c r="K176" s="98">
        <v>5982.4919682825566</v>
      </c>
      <c r="L176" s="98">
        <v>5000.3403449454518</v>
      </c>
      <c r="M176" s="98">
        <v>5547.9030866858202</v>
      </c>
      <c r="N176" s="98">
        <v>5119.5875069631848</v>
      </c>
      <c r="O176" s="98">
        <v>4114.6472125156997</v>
      </c>
      <c r="P176" s="98">
        <v>3708.4275362612843</v>
      </c>
      <c r="Q176" s="98">
        <v>4581.6602349122068</v>
      </c>
      <c r="R176" s="98">
        <v>5236.9825404741987</v>
      </c>
      <c r="S176" s="98">
        <v>5096.9297164165482</v>
      </c>
      <c r="T176" s="98">
        <v>4437.8274497613511</v>
      </c>
      <c r="U176" s="98">
        <v>5644.9039251845834</v>
      </c>
      <c r="V176" s="98">
        <v>5741.7373173421574</v>
      </c>
      <c r="W176" s="98">
        <v>5743.0305610382202</v>
      </c>
      <c r="DA176" s="63" t="s">
        <v>2265</v>
      </c>
    </row>
    <row r="177" spans="1:105" ht="12" customHeight="1" x14ac:dyDescent="0.25">
      <c r="A177" s="97" t="s">
        <v>53</v>
      </c>
      <c r="B177" s="98">
        <v>28.13966474803162</v>
      </c>
      <c r="C177" s="98">
        <v>33.350878650297496</v>
      </c>
      <c r="D177" s="98">
        <v>36.117118019926885</v>
      </c>
      <c r="E177" s="98">
        <v>36.841760769864486</v>
      </c>
      <c r="F177" s="98">
        <v>37.972771485029455</v>
      </c>
      <c r="G177" s="98">
        <v>36.145075944367541</v>
      </c>
      <c r="H177" s="98">
        <v>21.191464613601834</v>
      </c>
      <c r="I177" s="98">
        <v>20.21519162002155</v>
      </c>
      <c r="J177" s="98">
        <v>17.777872984754172</v>
      </c>
      <c r="K177" s="98">
        <v>20.93832619182562</v>
      </c>
      <c r="L177" s="98">
        <v>17.309848561522756</v>
      </c>
      <c r="M177" s="98">
        <v>22.632933981136457</v>
      </c>
      <c r="N177" s="98">
        <v>16.738711055097919</v>
      </c>
      <c r="O177" s="98">
        <v>16.191829898362613</v>
      </c>
      <c r="P177" s="98">
        <v>18.838064335205946</v>
      </c>
      <c r="Q177" s="98">
        <v>21.146029547031915</v>
      </c>
      <c r="R177" s="98">
        <v>24.183438151983907</v>
      </c>
      <c r="S177" s="98">
        <v>26.351380529690925</v>
      </c>
      <c r="T177" s="98">
        <v>20.662696863090193</v>
      </c>
      <c r="U177" s="98">
        <v>26.365723765755707</v>
      </c>
      <c r="V177" s="98">
        <v>27.217941523142464</v>
      </c>
      <c r="W177" s="98">
        <v>27.93868271667613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1215.4044044915167</v>
      </c>
      <c r="C178" s="122">
        <f t="shared" si="93"/>
        <v>1033.1073261344495</v>
      </c>
      <c r="D178" s="122">
        <f t="shared" si="93"/>
        <v>944.73730888224304</v>
      </c>
      <c r="E178" s="122">
        <f t="shared" si="93"/>
        <v>1063.0434973094527</v>
      </c>
      <c r="F178" s="122">
        <f t="shared" si="93"/>
        <v>935.07071911039884</v>
      </c>
      <c r="G178" s="122">
        <f t="shared" si="93"/>
        <v>929.9466992281715</v>
      </c>
      <c r="H178" s="122">
        <f t="shared" si="93"/>
        <v>1158.7466371931223</v>
      </c>
      <c r="I178" s="122">
        <f t="shared" si="93"/>
        <v>1417.6043813230515</v>
      </c>
      <c r="J178" s="122">
        <f t="shared" si="93"/>
        <v>1528.5024381626081</v>
      </c>
      <c r="K178" s="122">
        <f t="shared" si="93"/>
        <v>1448.1314469275205</v>
      </c>
      <c r="L178" s="122">
        <f t="shared" si="93"/>
        <v>1489.1433502759128</v>
      </c>
      <c r="M178" s="122">
        <f t="shared" si="93"/>
        <v>1235.8650665528353</v>
      </c>
      <c r="N178" s="122">
        <f t="shared" si="93"/>
        <v>1439.541373550682</v>
      </c>
      <c r="O178" s="122">
        <f t="shared" si="93"/>
        <v>1187.374187460726</v>
      </c>
      <c r="P178" s="122">
        <f t="shared" si="93"/>
        <v>1110.6558724359768</v>
      </c>
      <c r="Q178" s="122">
        <f t="shared" si="93"/>
        <v>1240.7830636735612</v>
      </c>
      <c r="R178" s="122">
        <f t="shared" si="93"/>
        <v>1415.1410040749167</v>
      </c>
      <c r="S178" s="122">
        <f t="shared" si="93"/>
        <v>1327.5645441144347</v>
      </c>
      <c r="T178" s="122">
        <f t="shared" si="93"/>
        <v>1373.3877820844664</v>
      </c>
      <c r="U178" s="122">
        <f t="shared" si="93"/>
        <v>1185.0780276436431</v>
      </c>
      <c r="V178" s="122">
        <f t="shared" si="93"/>
        <v>1024.4033477864205</v>
      </c>
      <c r="W178" s="122">
        <f t="shared" si="93"/>
        <v>993.93413100155124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1215.4044044915167</v>
      </c>
      <c r="C179" s="98">
        <f>RES_hhdet_fech!C29</f>
        <v>1033.1073261344495</v>
      </c>
      <c r="D179" s="98">
        <f>RES_hhdet_fech!D29</f>
        <v>944.73730888224304</v>
      </c>
      <c r="E179" s="98">
        <f>RES_hhdet_fech!E29</f>
        <v>1063.0434973094527</v>
      </c>
      <c r="F179" s="98">
        <f>RES_hhdet_fech!F29</f>
        <v>935.07071911039884</v>
      </c>
      <c r="G179" s="98">
        <f>RES_hhdet_fech!G29</f>
        <v>929.9466992281715</v>
      </c>
      <c r="H179" s="98">
        <f>RES_hhdet_fech!H29</f>
        <v>1158.7466371931223</v>
      </c>
      <c r="I179" s="98">
        <f>RES_hhdet_fech!I29</f>
        <v>1417.6043813230515</v>
      </c>
      <c r="J179" s="98">
        <f>RES_hhdet_fech!J29</f>
        <v>1528.5024381626081</v>
      </c>
      <c r="K179" s="98">
        <f>RES_hhdet_fech!K29</f>
        <v>1448.1314469275205</v>
      </c>
      <c r="L179" s="98">
        <f>RES_hhdet_fech!L29</f>
        <v>1489.1433502759128</v>
      </c>
      <c r="M179" s="98">
        <f>RES_hhdet_fech!M29</f>
        <v>1235.8650665528353</v>
      </c>
      <c r="N179" s="98">
        <f>RES_hhdet_fech!N29</f>
        <v>1439.541373550682</v>
      </c>
      <c r="O179" s="98">
        <f>RES_hhdet_fech!O29</f>
        <v>1187.374187460726</v>
      </c>
      <c r="P179" s="98">
        <f>RES_hhdet_fech!P29</f>
        <v>1110.6558724359768</v>
      </c>
      <c r="Q179" s="98">
        <f>RES_hhdet_fech!Q29</f>
        <v>1240.7830636735612</v>
      </c>
      <c r="R179" s="98">
        <f>RES_hhdet_fech!R29</f>
        <v>1415.1410040749167</v>
      </c>
      <c r="S179" s="98">
        <f>RES_hhdet_fech!S29</f>
        <v>1327.5645441144347</v>
      </c>
      <c r="T179" s="98">
        <f>RES_hhdet_fech!T29</f>
        <v>1373.3877820844664</v>
      </c>
      <c r="U179" s="98">
        <f>RES_hhdet_fech!U29</f>
        <v>1185.0780276436431</v>
      </c>
      <c r="V179" s="98">
        <f>RES_hhdet_fech!V29</f>
        <v>1024.4033477864205</v>
      </c>
      <c r="W179" s="98">
        <f>RES_hhdet_fech!W29</f>
        <v>993.93413100155124</v>
      </c>
      <c r="DA179" s="63" t="s">
        <v>2268</v>
      </c>
    </row>
    <row r="180" spans="1:105" ht="12" customHeight="1" x14ac:dyDescent="0.25">
      <c r="A180" s="121" t="s">
        <v>55</v>
      </c>
      <c r="B180" s="122">
        <v>2470.7388631090384</v>
      </c>
      <c r="C180" s="122">
        <v>2285.8036795370604</v>
      </c>
      <c r="D180" s="122">
        <v>2564.6135065126591</v>
      </c>
      <c r="E180" s="122">
        <v>2822.0858150316367</v>
      </c>
      <c r="F180" s="122">
        <v>2911.2485849299651</v>
      </c>
      <c r="G180" s="122">
        <v>3252.6867877210148</v>
      </c>
      <c r="H180" s="122">
        <v>3181.0230749423013</v>
      </c>
      <c r="I180" s="122">
        <v>3442.4747415563529</v>
      </c>
      <c r="J180" s="122">
        <v>3309.4799677450133</v>
      </c>
      <c r="K180" s="122">
        <v>3292.2717208191257</v>
      </c>
      <c r="L180" s="122">
        <v>3192.6057116164679</v>
      </c>
      <c r="M180" s="122">
        <v>3193.1277894277264</v>
      </c>
      <c r="N180" s="122">
        <v>2884.1858744189858</v>
      </c>
      <c r="O180" s="122">
        <v>2459.8156416843763</v>
      </c>
      <c r="P180" s="122">
        <v>2437.9096472379574</v>
      </c>
      <c r="Q180" s="122">
        <v>2599.1243024682235</v>
      </c>
      <c r="R180" s="122">
        <v>2739.62836771199</v>
      </c>
      <c r="S180" s="122">
        <v>2956.553726657211</v>
      </c>
      <c r="T180" s="122">
        <v>2828.2309172742757</v>
      </c>
      <c r="U180" s="122">
        <v>2743.9228783673598</v>
      </c>
      <c r="V180" s="122">
        <v>2783.0005619293897</v>
      </c>
      <c r="W180" s="122">
        <v>2797.1696056524247</v>
      </c>
      <c r="DA180" s="130" t="s">
        <v>2269</v>
      </c>
    </row>
    <row r="181" spans="1:105" ht="12" customHeight="1" x14ac:dyDescent="0.25">
      <c r="A181" s="97" t="s">
        <v>141</v>
      </c>
      <c r="B181" s="98">
        <v>4681.6318518239696</v>
      </c>
      <c r="C181" s="98">
        <v>4551.0868736423627</v>
      </c>
      <c r="D181" s="98">
        <v>4838.3270357983847</v>
      </c>
      <c r="E181" s="98">
        <v>5084.9392572232491</v>
      </c>
      <c r="F181" s="98">
        <v>5184.1821844474316</v>
      </c>
      <c r="G181" s="98">
        <v>5628.5225990851286</v>
      </c>
      <c r="H181" s="98">
        <v>5668.6497479802683</v>
      </c>
      <c r="I181" s="98">
        <v>5844.9336261931876</v>
      </c>
      <c r="J181" s="98">
        <v>6037.5089828111004</v>
      </c>
      <c r="K181" s="98">
        <v>6010.5553676653062</v>
      </c>
      <c r="L181" s="98">
        <v>5793.2002349551185</v>
      </c>
      <c r="M181" s="98">
        <v>5504.3521296266626</v>
      </c>
      <c r="N181" s="98">
        <v>5094.8310193930747</v>
      </c>
      <c r="O181" s="98">
        <v>5315.1699487934984</v>
      </c>
      <c r="P181" s="98">
        <v>6218.6701269697924</v>
      </c>
      <c r="Q181" s="98">
        <v>5312.3270160939155</v>
      </c>
      <c r="R181" s="98">
        <v>5216.792102760407</v>
      </c>
      <c r="S181" s="98">
        <v>5138.7089982219086</v>
      </c>
      <c r="T181" s="98">
        <v>4850.4607954313633</v>
      </c>
      <c r="U181" s="98">
        <v>4399.0351861107465</v>
      </c>
      <c r="V181" s="98">
        <v>3918.0655020808235</v>
      </c>
      <c r="W181" s="98">
        <v>4875.7688344179533</v>
      </c>
      <c r="DA181" s="63" t="s">
        <v>2270</v>
      </c>
    </row>
    <row r="182" spans="1:105" ht="12" customHeight="1" x14ac:dyDescent="0.25">
      <c r="A182" s="97" t="s">
        <v>140</v>
      </c>
      <c r="B182" s="98">
        <v>2320.2240317520036</v>
      </c>
      <c r="C182" s="98">
        <v>2252.1627373598903</v>
      </c>
      <c r="D182" s="98">
        <v>2691.3938890699246</v>
      </c>
      <c r="E182" s="98">
        <v>2992.4656356416949</v>
      </c>
      <c r="F182" s="98">
        <v>2957.9575514941744</v>
      </c>
      <c r="G182" s="98">
        <v>3357.0457278571066</v>
      </c>
      <c r="H182" s="98">
        <v>3282.9060217511455</v>
      </c>
      <c r="I182" s="98">
        <v>3216.7967280959583</v>
      </c>
      <c r="J182" s="98">
        <v>3328.4430478206273</v>
      </c>
      <c r="K182" s="98">
        <v>3320.4484260406512</v>
      </c>
      <c r="L182" s="98">
        <v>3150.2515908236214</v>
      </c>
      <c r="M182" s="98">
        <v>3033.1032373444932</v>
      </c>
      <c r="N182" s="98">
        <v>2683.3164360610963</v>
      </c>
      <c r="O182" s="98">
        <v>2721.6785975066837</v>
      </c>
      <c r="P182" s="98">
        <v>3253.4450553217516</v>
      </c>
      <c r="Q182" s="98">
        <v>3111.8472467952952</v>
      </c>
      <c r="R182" s="98">
        <v>3236.279204673976</v>
      </c>
      <c r="S182" s="98">
        <v>3443.5905597061214</v>
      </c>
      <c r="T182" s="98">
        <v>3115.8675427225398</v>
      </c>
      <c r="U182" s="98">
        <v>2702.5491963336958</v>
      </c>
      <c r="V182" s="98">
        <v>2541.3213487498588</v>
      </c>
      <c r="W182" s="98">
        <v>3392.4647189581756</v>
      </c>
      <c r="DA182" s="63" t="s">
        <v>2271</v>
      </c>
    </row>
    <row r="183" spans="1:105" ht="12" customHeight="1" x14ac:dyDescent="0.25">
      <c r="A183" s="100" t="s">
        <v>50</v>
      </c>
      <c r="B183" s="101">
        <v>646.74210834250187</v>
      </c>
      <c r="C183" s="101">
        <v>610.1583392650183</v>
      </c>
      <c r="D183" s="101">
        <v>1144.4543426917453</v>
      </c>
      <c r="E183" s="101">
        <v>1465.7180417890527</v>
      </c>
      <c r="F183" s="101">
        <v>1311.0252825536134</v>
      </c>
      <c r="G183" s="101">
        <v>1643.410307333872</v>
      </c>
      <c r="H183" s="101">
        <v>1454.5913380371533</v>
      </c>
      <c r="I183" s="101">
        <v>1183.2761798935817</v>
      </c>
      <c r="J183" s="101">
        <v>1223.2079873005659</v>
      </c>
      <c r="K183" s="101">
        <v>1202.7746120220972</v>
      </c>
      <c r="L183" s="101">
        <v>1014.7922338266147</v>
      </c>
      <c r="M183" s="101">
        <v>967.03598649303478</v>
      </c>
      <c r="N183" s="101">
        <v>594.17570940609949</v>
      </c>
      <c r="O183" s="101">
        <v>391.29507420582053</v>
      </c>
      <c r="P183" s="101">
        <v>555.77439515494245</v>
      </c>
      <c r="Q183" s="101">
        <v>1084.9101884942397</v>
      </c>
      <c r="R183" s="101">
        <v>1310.9749852267751</v>
      </c>
      <c r="S183" s="101">
        <v>1646.4643469371231</v>
      </c>
      <c r="T183" s="101">
        <v>1037.156818330405</v>
      </c>
      <c r="U183" s="101">
        <v>326.09286195159075</v>
      </c>
      <c r="V183" s="101">
        <v>239.21536228674429</v>
      </c>
      <c r="W183" s="101">
        <v>811.71047455886173</v>
      </c>
      <c r="DA183" s="131" t="s">
        <v>2272</v>
      </c>
    </row>
    <row r="184" spans="1:105" ht="12" customHeight="1" x14ac:dyDescent="0.25">
      <c r="A184" s="103" t="s">
        <v>52</v>
      </c>
      <c r="B184" s="104">
        <v>1673.4819234095021</v>
      </c>
      <c r="C184" s="104">
        <v>1642.0043980948719</v>
      </c>
      <c r="D184" s="104">
        <v>1546.9395463781796</v>
      </c>
      <c r="E184" s="104">
        <v>1526.7475938526425</v>
      </c>
      <c r="F184" s="104">
        <v>1646.932268940561</v>
      </c>
      <c r="G184" s="104">
        <v>1713.6354205232346</v>
      </c>
      <c r="H184" s="104">
        <v>1828.3146837139925</v>
      </c>
      <c r="I184" s="104">
        <v>2033.5205482023764</v>
      </c>
      <c r="J184" s="104">
        <v>2105.2350605200613</v>
      </c>
      <c r="K184" s="104">
        <v>2117.6738140185539</v>
      </c>
      <c r="L184" s="104">
        <v>2135.4593569970061</v>
      </c>
      <c r="M184" s="104">
        <v>2066.067250851459</v>
      </c>
      <c r="N184" s="104">
        <v>2089.1407266549963</v>
      </c>
      <c r="O184" s="104">
        <v>2330.3835233008631</v>
      </c>
      <c r="P184" s="104">
        <v>2697.6706601668093</v>
      </c>
      <c r="Q184" s="104">
        <v>2026.9370583010555</v>
      </c>
      <c r="R184" s="104">
        <v>1925.3042194472016</v>
      </c>
      <c r="S184" s="104">
        <v>1797.1262127689986</v>
      </c>
      <c r="T184" s="104">
        <v>2078.7107243921346</v>
      </c>
      <c r="U184" s="104">
        <v>2376.4563343821051</v>
      </c>
      <c r="V184" s="104">
        <v>2302.1059864631143</v>
      </c>
      <c r="W184" s="104">
        <v>2580.7542443993138</v>
      </c>
      <c r="DA184" s="132" t="s">
        <v>2273</v>
      </c>
    </row>
    <row r="185" spans="1:105" ht="12" customHeight="1" x14ac:dyDescent="0.25">
      <c r="A185" s="106" t="s">
        <v>122</v>
      </c>
      <c r="B185" s="101">
        <v>4256.6048732228201</v>
      </c>
      <c r="C185" s="101">
        <v>3912.5936648483162</v>
      </c>
      <c r="D185" s="101">
        <v>4194.8468030525519</v>
      </c>
      <c r="E185" s="101">
        <v>4461.842784286081</v>
      </c>
      <c r="F185" s="101">
        <v>4677.5022421755775</v>
      </c>
      <c r="G185" s="101">
        <v>5042.774148066308</v>
      </c>
      <c r="H185" s="101">
        <v>4987.1886450863076</v>
      </c>
      <c r="I185" s="101">
        <v>5621.2309412183859</v>
      </c>
      <c r="J185" s="101">
        <v>5418.7350069088825</v>
      </c>
      <c r="K185" s="101">
        <v>5312.3626265001221</v>
      </c>
      <c r="L185" s="101">
        <v>5278.5908894292988</v>
      </c>
      <c r="M185" s="101">
        <v>5306.5964134928845</v>
      </c>
      <c r="N185" s="101">
        <v>5001.524103860399</v>
      </c>
      <c r="O185" s="101">
        <v>4275.5412411848101</v>
      </c>
      <c r="P185" s="101">
        <v>4276.6629922640577</v>
      </c>
      <c r="Q185" s="101">
        <v>4423.8669669657975</v>
      </c>
      <c r="R185" s="101">
        <v>4572.3790080481749</v>
      </c>
      <c r="S185" s="101">
        <v>4797.6274105437142</v>
      </c>
      <c r="T185" s="101">
        <v>4672.9574101938342</v>
      </c>
      <c r="U185" s="101">
        <v>4522.7976897390736</v>
      </c>
      <c r="V185" s="101">
        <v>4553.9404497096748</v>
      </c>
      <c r="W185" s="101">
        <v>4160.3527881567634</v>
      </c>
      <c r="DA185" s="131" t="s">
        <v>2274</v>
      </c>
    </row>
    <row r="186" spans="1:105" ht="12" customHeight="1" x14ac:dyDescent="0.25">
      <c r="A186" s="107" t="s">
        <v>121</v>
      </c>
      <c r="B186" s="104">
        <v>2300.8266249182484</v>
      </c>
      <c r="C186" s="104">
        <v>2114.5899970807359</v>
      </c>
      <c r="D186" s="104">
        <v>2407.8770995095042</v>
      </c>
      <c r="E186" s="104">
        <v>2679.2283225072388</v>
      </c>
      <c r="F186" s="104">
        <v>2781.4632085165163</v>
      </c>
      <c r="G186" s="104">
        <v>3127.9422779846741</v>
      </c>
      <c r="H186" s="104">
        <v>3057.1510293695942</v>
      </c>
      <c r="I186" s="104">
        <v>3332.7782579001132</v>
      </c>
      <c r="J186" s="104">
        <v>3192.3616942224562</v>
      </c>
      <c r="K186" s="104">
        <v>3183.7012906533132</v>
      </c>
      <c r="L186" s="104">
        <v>3091.6655839139598</v>
      </c>
      <c r="M186" s="104">
        <v>3104.9632138314373</v>
      </c>
      <c r="N186" s="104">
        <v>2799.2913873530088</v>
      </c>
      <c r="O186" s="104">
        <v>2334.1300424113706</v>
      </c>
      <c r="P186" s="104">
        <v>2273.6304454275546</v>
      </c>
      <c r="Q186" s="104">
        <v>2465.4634082118164</v>
      </c>
      <c r="R186" s="104">
        <v>2613.8048237718504</v>
      </c>
      <c r="S186" s="104">
        <v>2840.6919729648412</v>
      </c>
      <c r="T186" s="104">
        <v>2721.7705568330935</v>
      </c>
      <c r="U186" s="104">
        <v>2652.589506145805</v>
      </c>
      <c r="V186" s="104">
        <v>2720.6411420342333</v>
      </c>
      <c r="W186" s="104">
        <v>2717.7080223059334</v>
      </c>
      <c r="DA186" s="132" t="s">
        <v>2275</v>
      </c>
    </row>
    <row r="187" spans="1:105" ht="12" customHeight="1" x14ac:dyDescent="0.25">
      <c r="A187" s="108" t="s">
        <v>53</v>
      </c>
      <c r="B187" s="98">
        <v>603.26811242857809</v>
      </c>
      <c r="C187" s="98">
        <v>507.06137719520262</v>
      </c>
      <c r="D187" s="98">
        <v>806.52851997232688</v>
      </c>
      <c r="E187" s="98">
        <v>1079.3599453502511</v>
      </c>
      <c r="F187" s="98">
        <v>1076.9357749524174</v>
      </c>
      <c r="G187" s="98">
        <v>1400.4597218282236</v>
      </c>
      <c r="H187" s="98">
        <v>1263.3882238631852</v>
      </c>
      <c r="I187" s="98">
        <v>1181.1856678984504</v>
      </c>
      <c r="J187" s="98">
        <v>1093.6975322828093</v>
      </c>
      <c r="K187" s="98">
        <v>1087.3635812305101</v>
      </c>
      <c r="L187" s="98">
        <v>952.98176153463533</v>
      </c>
      <c r="M187" s="98">
        <v>964.63024954190462</v>
      </c>
      <c r="N187" s="98">
        <v>654.03386044755734</v>
      </c>
      <c r="O187" s="98">
        <v>148.40902178592484</v>
      </c>
      <c r="P187" s="98">
        <v>57.207791510700666</v>
      </c>
      <c r="Q187" s="98">
        <v>191.88295719822787</v>
      </c>
      <c r="R187" s="98">
        <v>291.95959618053575</v>
      </c>
      <c r="S187" s="98">
        <v>502.90671205577587</v>
      </c>
      <c r="T187" s="98">
        <v>378.0453405043578</v>
      </c>
      <c r="U187" s="98">
        <v>293.15545190480827</v>
      </c>
      <c r="V187" s="98">
        <v>363.29106973158963</v>
      </c>
      <c r="W187" s="98">
        <v>372.73475448599351</v>
      </c>
      <c r="DA187" s="63" t="s">
        <v>2276</v>
      </c>
    </row>
    <row r="188" spans="1:105" ht="12" customHeight="1" x14ac:dyDescent="0.25">
      <c r="A188" s="108" t="s">
        <v>52</v>
      </c>
      <c r="B188" s="98">
        <v>1697.5585124896704</v>
      </c>
      <c r="C188" s="98">
        <v>1607.5286198855331</v>
      </c>
      <c r="D188" s="98">
        <v>1601.3485795371773</v>
      </c>
      <c r="E188" s="98">
        <v>1599.8683771569872</v>
      </c>
      <c r="F188" s="98">
        <v>1704.5274335640986</v>
      </c>
      <c r="G188" s="98">
        <v>1727.4825561564501</v>
      </c>
      <c r="H188" s="98">
        <v>1793.762805506409</v>
      </c>
      <c r="I188" s="98">
        <v>2151.5925900016628</v>
      </c>
      <c r="J188" s="98">
        <v>2098.6641619396469</v>
      </c>
      <c r="K188" s="98">
        <v>2096.3377094228026</v>
      </c>
      <c r="L188" s="98">
        <v>2138.6838223793243</v>
      </c>
      <c r="M188" s="98">
        <v>2140.3329642895324</v>
      </c>
      <c r="N188" s="98">
        <v>2145.2575269054519</v>
      </c>
      <c r="O188" s="98">
        <v>2185.7210206254458</v>
      </c>
      <c r="P188" s="98">
        <v>2216.422653916854</v>
      </c>
      <c r="Q188" s="98">
        <v>2273.5804510135881</v>
      </c>
      <c r="R188" s="98">
        <v>2321.8452275913151</v>
      </c>
      <c r="S188" s="98">
        <v>2337.7852609090655</v>
      </c>
      <c r="T188" s="98">
        <v>2343.7252163287358</v>
      </c>
      <c r="U188" s="98">
        <v>2359.4340542409959</v>
      </c>
      <c r="V188" s="98">
        <v>2357.3500723026441</v>
      </c>
      <c r="W188" s="98">
        <v>2344.9732678199398</v>
      </c>
      <c r="DA188" s="63" t="s">
        <v>2277</v>
      </c>
    </row>
    <row r="189" spans="1:105" ht="12" customHeight="1" x14ac:dyDescent="0.25">
      <c r="A189" s="121" t="s">
        <v>54</v>
      </c>
      <c r="B189" s="122">
        <v>1134.4864684907172</v>
      </c>
      <c r="C189" s="122">
        <v>1182.049431298512</v>
      </c>
      <c r="D189" s="122">
        <v>1185.6933911701676</v>
      </c>
      <c r="E189" s="122">
        <v>1197.6145240986821</v>
      </c>
      <c r="F189" s="122">
        <v>1224.4136306740925</v>
      </c>
      <c r="G189" s="122">
        <v>1172.3836494935256</v>
      </c>
      <c r="H189" s="122">
        <v>1069.401979620204</v>
      </c>
      <c r="I189" s="122">
        <v>1046.1111321730818</v>
      </c>
      <c r="J189" s="122">
        <v>959.00465002212343</v>
      </c>
      <c r="K189" s="122">
        <v>957.69677518419041</v>
      </c>
      <c r="L189" s="122">
        <v>926.29417334297921</v>
      </c>
      <c r="M189" s="122">
        <v>976.63153239548342</v>
      </c>
      <c r="N189" s="122">
        <v>867.68091520510632</v>
      </c>
      <c r="O189" s="122">
        <v>887.37555682752463</v>
      </c>
      <c r="P189" s="122">
        <v>957.40700287447032</v>
      </c>
      <c r="Q189" s="122">
        <v>943.72625337119632</v>
      </c>
      <c r="R189" s="122">
        <v>941.05204195594911</v>
      </c>
      <c r="S189" s="122">
        <v>982.83865305817994</v>
      </c>
      <c r="T189" s="122">
        <v>928.65522110775282</v>
      </c>
      <c r="U189" s="122">
        <v>1048.1058633751559</v>
      </c>
      <c r="V189" s="122">
        <v>1043.5159297127809</v>
      </c>
      <c r="W189" s="122">
        <v>1020.4709000737885</v>
      </c>
      <c r="DA189" s="130" t="s">
        <v>2278</v>
      </c>
    </row>
    <row r="190" spans="1:105" ht="12" customHeight="1" x14ac:dyDescent="0.25">
      <c r="A190" s="97" t="s">
        <v>50</v>
      </c>
      <c r="B190" s="98">
        <v>1244.5646479820564</v>
      </c>
      <c r="C190" s="98">
        <v>1264.7914459283877</v>
      </c>
      <c r="D190" s="98">
        <v>1268.1026252167985</v>
      </c>
      <c r="E190" s="98">
        <v>1318.6677770024744</v>
      </c>
      <c r="F190" s="98">
        <v>1346.0943033162166</v>
      </c>
      <c r="G190" s="98">
        <v>1291.7179385405657</v>
      </c>
      <c r="H190" s="98">
        <v>1160.1788381074196</v>
      </c>
      <c r="I190" s="98">
        <v>1172.570263031766</v>
      </c>
      <c r="J190" s="98">
        <v>1062.0152575828899</v>
      </c>
      <c r="K190" s="98">
        <v>1046.1181559275983</v>
      </c>
      <c r="L190" s="98">
        <v>1019.2442204467345</v>
      </c>
      <c r="M190" s="98">
        <v>1045.0112911648826</v>
      </c>
      <c r="N190" s="98">
        <v>992.87490160741709</v>
      </c>
      <c r="O190" s="98">
        <v>997.50020009442335</v>
      </c>
      <c r="P190" s="98">
        <v>1013.5691424666182</v>
      </c>
      <c r="Q190" s="98">
        <v>1057.642470251702</v>
      </c>
      <c r="R190" s="98">
        <v>1067.0094075685179</v>
      </c>
      <c r="S190" s="98">
        <v>1084.7454865724303</v>
      </c>
      <c r="T190" s="98">
        <v>1105.8614328045558</v>
      </c>
      <c r="U190" s="98">
        <v>1201.8477111297827</v>
      </c>
      <c r="V190" s="98">
        <v>1137.1440822932211</v>
      </c>
      <c r="W190" s="98">
        <v>1216.9896560419259</v>
      </c>
      <c r="DA190" s="63" t="s">
        <v>2279</v>
      </c>
    </row>
    <row r="191" spans="1:105" ht="12" customHeight="1" x14ac:dyDescent="0.25">
      <c r="A191" s="109" t="s">
        <v>120</v>
      </c>
      <c r="B191" s="33">
        <v>858.25254637094247</v>
      </c>
      <c r="C191" s="33">
        <v>998.35281393327784</v>
      </c>
      <c r="D191" s="33">
        <v>1019.8614386187519</v>
      </c>
      <c r="E191" s="33">
        <v>968.37393929535654</v>
      </c>
      <c r="F191" s="33">
        <v>1010.6273268216632</v>
      </c>
      <c r="G191" s="33">
        <v>972.70031870255116</v>
      </c>
      <c r="H191" s="33">
        <v>924.23947926986204</v>
      </c>
      <c r="I191" s="33">
        <v>842.62777819572761</v>
      </c>
      <c r="J191" s="33">
        <v>785.39595124684809</v>
      </c>
      <c r="K191" s="33">
        <v>812.2478716651633</v>
      </c>
      <c r="L191" s="33">
        <v>773.03928304112253</v>
      </c>
      <c r="M191" s="33">
        <v>862.16808097344801</v>
      </c>
      <c r="N191" s="33">
        <v>648.50658315466239</v>
      </c>
      <c r="O191" s="33">
        <v>707.14246028564287</v>
      </c>
      <c r="P191" s="33">
        <v>870.08162407949965</v>
      </c>
      <c r="Q191" s="33">
        <v>771.55677146639994</v>
      </c>
      <c r="R191" s="33">
        <v>757.36282374593452</v>
      </c>
      <c r="S191" s="33">
        <v>839.11032962852698</v>
      </c>
      <c r="T191" s="33">
        <v>699.75350866349493</v>
      </c>
      <c r="U191" s="33">
        <v>859.53004956179916</v>
      </c>
      <c r="V191" s="33">
        <v>939.77441842546955</v>
      </c>
      <c r="W191" s="33">
        <v>827.12070633478186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8051.2358062575986</v>
      </c>
      <c r="C193" s="117">
        <f t="shared" si="94"/>
        <v>7756.4491043673388</v>
      </c>
      <c r="D193" s="117">
        <f t="shared" si="94"/>
        <v>7853.9784619277652</v>
      </c>
      <c r="E193" s="117">
        <f t="shared" si="94"/>
        <v>8672.5562918389514</v>
      </c>
      <c r="F193" s="117">
        <f t="shared" si="94"/>
        <v>8506.7531282859418</v>
      </c>
      <c r="G193" s="117">
        <f t="shared" si="94"/>
        <v>8713.3271638065526</v>
      </c>
      <c r="H193" s="117">
        <f t="shared" si="94"/>
        <v>8287.1122419169551</v>
      </c>
      <c r="I193" s="117">
        <f t="shared" si="94"/>
        <v>9565.2064133041549</v>
      </c>
      <c r="J193" s="117">
        <f t="shared" si="94"/>
        <v>9669.7389947995216</v>
      </c>
      <c r="K193" s="117">
        <f t="shared" si="94"/>
        <v>9806.0311143103609</v>
      </c>
      <c r="L193" s="117">
        <f t="shared" si="94"/>
        <v>9717.0481271125864</v>
      </c>
      <c r="M193" s="117">
        <f t="shared" si="94"/>
        <v>9478.8585236394611</v>
      </c>
      <c r="N193" s="117">
        <f t="shared" si="94"/>
        <v>10014.145138510306</v>
      </c>
      <c r="O193" s="117">
        <f t="shared" si="94"/>
        <v>8786.7503733410795</v>
      </c>
      <c r="P193" s="117">
        <f t="shared" si="94"/>
        <v>8482.4114910489589</v>
      </c>
      <c r="Q193" s="117">
        <f t="shared" si="94"/>
        <v>9513.1542750082444</v>
      </c>
      <c r="R193" s="117">
        <f t="shared" ref="R193:V193" si="95">R194+R197+R199+R208</f>
        <v>10636.805985608178</v>
      </c>
      <c r="S193" s="117">
        <f t="shared" si="95"/>
        <v>10549.082661404953</v>
      </c>
      <c r="T193" s="117">
        <f t="shared" si="95"/>
        <v>10477.008827430493</v>
      </c>
      <c r="U193" s="117">
        <f t="shared" si="95"/>
        <v>10585.363841036291</v>
      </c>
      <c r="V193" s="117">
        <f t="shared" si="95"/>
        <v>10308.659680112587</v>
      </c>
      <c r="W193" s="117">
        <f t="shared" ref="W193" si="96">W194+W197+W199+W208</f>
        <v>10433.571942572737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3224.2006718410144</v>
      </c>
      <c r="C194" s="122">
        <f t="shared" si="97"/>
        <v>3243.6536579602052</v>
      </c>
      <c r="D194" s="122">
        <f t="shared" si="97"/>
        <v>3261.2838094746885</v>
      </c>
      <c r="E194" s="122">
        <f t="shared" si="97"/>
        <v>3523.4651730086143</v>
      </c>
      <c r="F194" s="122">
        <f t="shared" si="97"/>
        <v>3345.1282704046034</v>
      </c>
      <c r="G194" s="122">
        <f t="shared" si="97"/>
        <v>3241.0877842470009</v>
      </c>
      <c r="H194" s="122">
        <f t="shared" si="97"/>
        <v>2113.1934364050603</v>
      </c>
      <c r="I194" s="122">
        <f t="shared" si="97"/>
        <v>2257.6540704857471</v>
      </c>
      <c r="J194" s="122">
        <f t="shared" si="97"/>
        <v>2126.2141243322367</v>
      </c>
      <c r="K194" s="122">
        <f t="shared" si="97"/>
        <v>2378.8225852873366</v>
      </c>
      <c r="L194" s="122">
        <f t="shared" si="97"/>
        <v>2052.0832282835909</v>
      </c>
      <c r="M194" s="122">
        <f t="shared" si="97"/>
        <v>2353.8842304534655</v>
      </c>
      <c r="N194" s="122">
        <f t="shared" si="97"/>
        <v>2243.1278723016831</v>
      </c>
      <c r="O194" s="122">
        <f t="shared" si="97"/>
        <v>1863.4036631008901</v>
      </c>
      <c r="P194" s="122">
        <f t="shared" si="97"/>
        <v>1698.4773338781667</v>
      </c>
      <c r="Q194" s="122">
        <f t="shared" si="97"/>
        <v>2108.2826054649045</v>
      </c>
      <c r="R194" s="122">
        <f t="shared" ref="R194:V194" si="98">SUM(R195:R196)</f>
        <v>2425.4719996624904</v>
      </c>
      <c r="S194" s="122">
        <f t="shared" si="98"/>
        <v>2384.2343843549702</v>
      </c>
      <c r="T194" s="122">
        <f t="shared" si="98"/>
        <v>2090.7990001070984</v>
      </c>
      <c r="U194" s="122">
        <f t="shared" si="98"/>
        <v>2675.9989747381146</v>
      </c>
      <c r="V194" s="122">
        <f t="shared" si="98"/>
        <v>2767.971256597637</v>
      </c>
      <c r="W194" s="122">
        <f t="shared" ref="W194" si="99">SUM(W195:W196)</f>
        <v>2843.8265201883423</v>
      </c>
      <c r="DA194" s="130" t="s">
        <v>2432</v>
      </c>
    </row>
    <row r="195" spans="1:105" ht="12" customHeight="1" x14ac:dyDescent="0.25">
      <c r="A195" s="97" t="s">
        <v>74</v>
      </c>
      <c r="B195" s="98">
        <v>3196.0610070929829</v>
      </c>
      <c r="C195" s="98">
        <v>3210.3027793099077</v>
      </c>
      <c r="D195" s="98">
        <v>3225.1666914547618</v>
      </c>
      <c r="E195" s="98">
        <v>3486.62341223875</v>
      </c>
      <c r="F195" s="98">
        <v>3307.1554989195738</v>
      </c>
      <c r="G195" s="98">
        <v>3204.9427083026335</v>
      </c>
      <c r="H195" s="98">
        <v>2092.0019717914583</v>
      </c>
      <c r="I195" s="98">
        <v>2237.4388788657257</v>
      </c>
      <c r="J195" s="98">
        <v>2108.4362513474825</v>
      </c>
      <c r="K195" s="98">
        <v>2357.884259095511</v>
      </c>
      <c r="L195" s="98">
        <v>2034.7733797220681</v>
      </c>
      <c r="M195" s="98">
        <v>2331.2512964723292</v>
      </c>
      <c r="N195" s="98">
        <v>2226.389161246585</v>
      </c>
      <c r="O195" s="98">
        <v>1847.2118332025275</v>
      </c>
      <c r="P195" s="98">
        <v>1679.6392695429608</v>
      </c>
      <c r="Q195" s="98">
        <v>2087.1365759178725</v>
      </c>
      <c r="R195" s="98">
        <v>2401.2885615105065</v>
      </c>
      <c r="S195" s="98">
        <v>2357.883003825279</v>
      </c>
      <c r="T195" s="98">
        <v>2070.1363032440081</v>
      </c>
      <c r="U195" s="98">
        <v>2649.6332509723588</v>
      </c>
      <c r="V195" s="98">
        <v>2740.7533150744944</v>
      </c>
      <c r="W195" s="98">
        <v>2815.887837471666</v>
      </c>
      <c r="DA195" s="63" t="s">
        <v>2433</v>
      </c>
    </row>
    <row r="196" spans="1:105" ht="12" customHeight="1" x14ac:dyDescent="0.25">
      <c r="A196" s="97" t="s">
        <v>53</v>
      </c>
      <c r="B196" s="98">
        <v>28.13966474803162</v>
      </c>
      <c r="C196" s="98">
        <v>33.350878650297496</v>
      </c>
      <c r="D196" s="98">
        <v>36.117118019926885</v>
      </c>
      <c r="E196" s="98">
        <v>36.841760769864486</v>
      </c>
      <c r="F196" s="98">
        <v>37.972771485029455</v>
      </c>
      <c r="G196" s="98">
        <v>36.145075944367541</v>
      </c>
      <c r="H196" s="98">
        <v>21.191464613601834</v>
      </c>
      <c r="I196" s="98">
        <v>20.21519162002155</v>
      </c>
      <c r="J196" s="98">
        <v>17.777872984754172</v>
      </c>
      <c r="K196" s="98">
        <v>20.93832619182562</v>
      </c>
      <c r="L196" s="98">
        <v>17.309848561522756</v>
      </c>
      <c r="M196" s="98">
        <v>22.632933981136457</v>
      </c>
      <c r="N196" s="98">
        <v>16.738711055097919</v>
      </c>
      <c r="O196" s="98">
        <v>16.191829898362613</v>
      </c>
      <c r="P196" s="98">
        <v>18.838064335205946</v>
      </c>
      <c r="Q196" s="98">
        <v>21.146029547031915</v>
      </c>
      <c r="R196" s="98">
        <v>24.183438151983907</v>
      </c>
      <c r="S196" s="98">
        <v>26.351380529690925</v>
      </c>
      <c r="T196" s="98">
        <v>20.662696863090193</v>
      </c>
      <c r="U196" s="98">
        <v>26.365723765755707</v>
      </c>
      <c r="V196" s="98">
        <v>27.217941523142464</v>
      </c>
      <c r="W196" s="98">
        <v>27.93868271667613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2189.97983404868</v>
      </c>
      <c r="C197" s="122">
        <f t="shared" si="100"/>
        <v>1963.8740109636899</v>
      </c>
      <c r="D197" s="122">
        <f t="shared" si="100"/>
        <v>1899.0069095361514</v>
      </c>
      <c r="E197" s="122">
        <f t="shared" si="100"/>
        <v>2317.8716604429569</v>
      </c>
      <c r="F197" s="122">
        <f t="shared" si="100"/>
        <v>2203.4594498990914</v>
      </c>
      <c r="G197" s="122">
        <f t="shared" si="100"/>
        <v>2356.9848154047886</v>
      </c>
      <c r="H197" s="122">
        <f t="shared" si="100"/>
        <v>3108.9512980663494</v>
      </c>
      <c r="I197" s="122">
        <f t="shared" si="100"/>
        <v>3948.8640907639829</v>
      </c>
      <c r="J197" s="122">
        <f t="shared" si="100"/>
        <v>4323.2742338894295</v>
      </c>
      <c r="K197" s="122">
        <f t="shared" si="100"/>
        <v>4204.7671902715156</v>
      </c>
      <c r="L197" s="122">
        <f t="shared" si="100"/>
        <v>4482.5757163510643</v>
      </c>
      <c r="M197" s="122">
        <f t="shared" si="100"/>
        <v>3899.5362765827131</v>
      </c>
      <c r="N197" s="122">
        <f t="shared" si="100"/>
        <v>4768.4052507361757</v>
      </c>
      <c r="O197" s="122">
        <f t="shared" si="100"/>
        <v>4102.7002943373991</v>
      </c>
      <c r="P197" s="122">
        <f t="shared" si="100"/>
        <v>3907.3527842384683</v>
      </c>
      <c r="Q197" s="122">
        <f t="shared" si="100"/>
        <v>4433.3127082918336</v>
      </c>
      <c r="R197" s="122">
        <f t="shared" si="100"/>
        <v>5139.4698314413899</v>
      </c>
      <c r="S197" s="122">
        <f t="shared" si="100"/>
        <v>4927.760768403642</v>
      </c>
      <c r="T197" s="122">
        <f t="shared" si="100"/>
        <v>5237.7916070548108</v>
      </c>
      <c r="U197" s="122">
        <f t="shared" si="100"/>
        <v>4694.1281304678214</v>
      </c>
      <c r="V197" s="122">
        <f t="shared" si="100"/>
        <v>4262.3987326916576</v>
      </c>
      <c r="W197" s="122">
        <f t="shared" si="100"/>
        <v>4298.540126449845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2189.97983404868</v>
      </c>
      <c r="C198" s="98">
        <f>RES_hhdet_tesh!C29</f>
        <v>1963.8740109636899</v>
      </c>
      <c r="D198" s="98">
        <f>RES_hhdet_tesh!D29</f>
        <v>1899.0069095361514</v>
      </c>
      <c r="E198" s="98">
        <f>RES_hhdet_tesh!E29</f>
        <v>2317.8716604429569</v>
      </c>
      <c r="F198" s="98">
        <f>RES_hhdet_tesh!F29</f>
        <v>2203.4594498990914</v>
      </c>
      <c r="G198" s="98">
        <f>RES_hhdet_tesh!G29</f>
        <v>2356.9848154047886</v>
      </c>
      <c r="H198" s="98">
        <f>RES_hhdet_tesh!H29</f>
        <v>3108.9512980663494</v>
      </c>
      <c r="I198" s="98">
        <f>RES_hhdet_tesh!I29</f>
        <v>3948.8640907639829</v>
      </c>
      <c r="J198" s="98">
        <f>RES_hhdet_tesh!J29</f>
        <v>4323.2742338894295</v>
      </c>
      <c r="K198" s="98">
        <f>RES_hhdet_tesh!K29</f>
        <v>4204.7671902715156</v>
      </c>
      <c r="L198" s="98">
        <f>RES_hhdet_tesh!L29</f>
        <v>4482.5757163510643</v>
      </c>
      <c r="M198" s="98">
        <f>RES_hhdet_tesh!M29</f>
        <v>3899.5362765827131</v>
      </c>
      <c r="N198" s="98">
        <f>RES_hhdet_tesh!N29</f>
        <v>4768.4052507361757</v>
      </c>
      <c r="O198" s="98">
        <f>RES_hhdet_tesh!O29</f>
        <v>4102.7002943373991</v>
      </c>
      <c r="P198" s="98">
        <f>RES_hhdet_tesh!P29</f>
        <v>3907.3527842384683</v>
      </c>
      <c r="Q198" s="98">
        <f>RES_hhdet_tesh!Q29</f>
        <v>4433.3127082918336</v>
      </c>
      <c r="R198" s="98">
        <f>RES_hhdet_tesh!R29</f>
        <v>5139.4698314413899</v>
      </c>
      <c r="S198" s="98">
        <f>RES_hhdet_tesh!S29</f>
        <v>4927.760768403642</v>
      </c>
      <c r="T198" s="98">
        <f>RES_hhdet_tesh!T29</f>
        <v>5237.7916070548108</v>
      </c>
      <c r="U198" s="98">
        <f>RES_hhdet_tesh!U29</f>
        <v>4694.1281304678214</v>
      </c>
      <c r="V198" s="98">
        <f>RES_hhdet_tesh!V29</f>
        <v>4262.3987326916576</v>
      </c>
      <c r="W198" s="98">
        <f>RES_hhdet_tesh!W29</f>
        <v>4298.540126449845</v>
      </c>
      <c r="DA198" s="63" t="s">
        <v>2436</v>
      </c>
    </row>
    <row r="199" spans="1:105" ht="12" customHeight="1" x14ac:dyDescent="0.25">
      <c r="A199" s="121" t="s">
        <v>55</v>
      </c>
      <c r="B199" s="122">
        <v>1975.1891119017487</v>
      </c>
      <c r="C199" s="122">
        <v>1848.3604505403077</v>
      </c>
      <c r="D199" s="122">
        <v>1984.1746966751812</v>
      </c>
      <c r="E199" s="122">
        <v>2113.7364937977595</v>
      </c>
      <c r="F199" s="122">
        <v>2218.1368291356862</v>
      </c>
      <c r="G199" s="122">
        <v>2402.2199829595779</v>
      </c>
      <c r="H199" s="122">
        <v>2408.5358222402983</v>
      </c>
      <c r="I199" s="122">
        <v>2719.4770840156534</v>
      </c>
      <c r="J199" s="122">
        <v>2634.0164766415746</v>
      </c>
      <c r="K199" s="122">
        <v>2632.6552531015082</v>
      </c>
      <c r="L199" s="122">
        <v>2611.0153246813206</v>
      </c>
      <c r="M199" s="122">
        <v>2618.695176235778</v>
      </c>
      <c r="N199" s="122">
        <v>2471.6674601710633</v>
      </c>
      <c r="O199" s="122">
        <v>2271.5683482856857</v>
      </c>
      <c r="P199" s="122">
        <v>2273.8554061455416</v>
      </c>
      <c r="Q199" s="122">
        <v>2381.9250496979985</v>
      </c>
      <c r="R199" s="122">
        <v>2481.6086376583239</v>
      </c>
      <c r="S199" s="122">
        <v>2612.0977506860741</v>
      </c>
      <c r="T199" s="122">
        <v>2557.9919591563962</v>
      </c>
      <c r="U199" s="122">
        <v>2531.4304296230766</v>
      </c>
      <c r="V199" s="122">
        <v>2572.0110656796505</v>
      </c>
      <c r="W199" s="122">
        <v>2594.3095338110311</v>
      </c>
      <c r="DA199" s="130" t="s">
        <v>2437</v>
      </c>
    </row>
    <row r="200" spans="1:105" ht="12" customHeight="1" x14ac:dyDescent="0.25">
      <c r="A200" s="97" t="s">
        <v>141</v>
      </c>
      <c r="B200" s="98">
        <v>1941.7200404900104</v>
      </c>
      <c r="C200" s="98">
        <v>1896.8099794427155</v>
      </c>
      <c r="D200" s="98">
        <v>2026.2631393712074</v>
      </c>
      <c r="E200" s="98">
        <v>2141.9575999705007</v>
      </c>
      <c r="F200" s="98">
        <v>2198.9105012226569</v>
      </c>
      <c r="G200" s="98">
        <v>2408.4955831420689</v>
      </c>
      <c r="H200" s="98">
        <v>2450.8423316580133</v>
      </c>
      <c r="I200" s="98">
        <v>2546.1126563349039</v>
      </c>
      <c r="J200" s="98">
        <v>2640.9197017304682</v>
      </c>
      <c r="K200" s="98">
        <v>2654.4535493379972</v>
      </c>
      <c r="L200" s="98">
        <v>2591.3595495771051</v>
      </c>
      <c r="M200" s="98">
        <v>2500.7274408982075</v>
      </c>
      <c r="N200" s="98">
        <v>2364.788474814125</v>
      </c>
      <c r="O200" s="98">
        <v>2500.1740982058291</v>
      </c>
      <c r="P200" s="98">
        <v>2932.0129968491074</v>
      </c>
      <c r="Q200" s="98">
        <v>2579.4654725671576</v>
      </c>
      <c r="R200" s="98">
        <v>2612.1579638717858</v>
      </c>
      <c r="S200" s="98">
        <v>2672.8804521545494</v>
      </c>
      <c r="T200" s="98">
        <v>2660.5156455050833</v>
      </c>
      <c r="U200" s="98">
        <v>2603.8481490759518</v>
      </c>
      <c r="V200" s="98">
        <v>2466.6588864205955</v>
      </c>
      <c r="W200" s="98">
        <v>3128.3990983783015</v>
      </c>
      <c r="DA200" s="63" t="s">
        <v>2438</v>
      </c>
    </row>
    <row r="201" spans="1:105" ht="12" customHeight="1" x14ac:dyDescent="0.25">
      <c r="A201" s="97" t="s">
        <v>140</v>
      </c>
      <c r="B201" s="98">
        <v>1941.7200404900109</v>
      </c>
      <c r="C201" s="98">
        <v>1897.2077130030623</v>
      </c>
      <c r="D201" s="98">
        <v>2026.2663255855086</v>
      </c>
      <c r="E201" s="98">
        <v>2141.7469073985603</v>
      </c>
      <c r="F201" s="98">
        <v>2198.3977414110982</v>
      </c>
      <c r="G201" s="98">
        <v>2407.7215029007871</v>
      </c>
      <c r="H201" s="98">
        <v>2451.6291811000547</v>
      </c>
      <c r="I201" s="98">
        <v>2549.1722372729164</v>
      </c>
      <c r="J201" s="98">
        <v>2643.9867978522116</v>
      </c>
      <c r="K201" s="98">
        <v>2656.5622604974051</v>
      </c>
      <c r="L201" s="98">
        <v>2592.9003685214452</v>
      </c>
      <c r="M201" s="98">
        <v>2503.0225883485791</v>
      </c>
      <c r="N201" s="98">
        <v>2366.841467201657</v>
      </c>
      <c r="O201" s="98">
        <v>2526.7069829092734</v>
      </c>
      <c r="P201" s="98">
        <v>2980.9259120696324</v>
      </c>
      <c r="Q201" s="98">
        <v>2581.6007292850113</v>
      </c>
      <c r="R201" s="98">
        <v>2600.6181660241145</v>
      </c>
      <c r="S201" s="98">
        <v>2650.0940386741704</v>
      </c>
      <c r="T201" s="98">
        <v>2618.5761209850934</v>
      </c>
      <c r="U201" s="98">
        <v>2548.0288296189983</v>
      </c>
      <c r="V201" s="98">
        <v>2435.6486230504715</v>
      </c>
      <c r="W201" s="98">
        <v>3117.4773192040061</v>
      </c>
      <c r="DA201" s="63" t="s">
        <v>2439</v>
      </c>
    </row>
    <row r="202" spans="1:105" ht="12" customHeight="1" x14ac:dyDescent="0.25">
      <c r="A202" s="100" t="s">
        <v>50</v>
      </c>
      <c r="B202" s="101">
        <v>268.23811708050891</v>
      </c>
      <c r="C202" s="101">
        <v>255.20331490819024</v>
      </c>
      <c r="D202" s="101">
        <v>479.32677920732914</v>
      </c>
      <c r="E202" s="101">
        <v>614.9993135459182</v>
      </c>
      <c r="F202" s="101">
        <v>551.46547247053695</v>
      </c>
      <c r="G202" s="101">
        <v>694.08608237755186</v>
      </c>
      <c r="H202" s="101">
        <v>623.31449738606284</v>
      </c>
      <c r="I202" s="101">
        <v>515.65168907054021</v>
      </c>
      <c r="J202" s="101">
        <v>538.75173733215058</v>
      </c>
      <c r="K202" s="101">
        <v>538.88844647885162</v>
      </c>
      <c r="L202" s="101">
        <v>457.44101152443881</v>
      </c>
      <c r="M202" s="101">
        <v>436.95533749712047</v>
      </c>
      <c r="N202" s="101">
        <v>277.70074054666026</v>
      </c>
      <c r="O202" s="101">
        <v>196.32345960840999</v>
      </c>
      <c r="P202" s="101">
        <v>283.25525190282332</v>
      </c>
      <c r="Q202" s="101">
        <v>554.66367098395563</v>
      </c>
      <c r="R202" s="101">
        <v>675.3139465769126</v>
      </c>
      <c r="S202" s="101">
        <v>852.96782590517194</v>
      </c>
      <c r="T202" s="101">
        <v>539.86539659295829</v>
      </c>
      <c r="U202" s="101">
        <v>171.57249523689319</v>
      </c>
      <c r="V202" s="101">
        <v>133.54263658735709</v>
      </c>
      <c r="W202" s="101">
        <v>536.72307480469294</v>
      </c>
      <c r="DA202" s="131" t="s">
        <v>2440</v>
      </c>
    </row>
    <row r="203" spans="1:105" ht="12" customHeight="1" x14ac:dyDescent="0.25">
      <c r="A203" s="103" t="s">
        <v>52</v>
      </c>
      <c r="B203" s="104">
        <v>1673.4819234095021</v>
      </c>
      <c r="C203" s="104">
        <v>1642.0043980948719</v>
      </c>
      <c r="D203" s="104">
        <v>1546.9395463781796</v>
      </c>
      <c r="E203" s="104">
        <v>1526.7475938526425</v>
      </c>
      <c r="F203" s="104">
        <v>1646.932268940561</v>
      </c>
      <c r="G203" s="104">
        <v>1713.6354205232346</v>
      </c>
      <c r="H203" s="104">
        <v>1828.3146837139925</v>
      </c>
      <c r="I203" s="104">
        <v>2033.5205482023764</v>
      </c>
      <c r="J203" s="104">
        <v>2105.2350605200613</v>
      </c>
      <c r="K203" s="104">
        <v>2117.6738140185539</v>
      </c>
      <c r="L203" s="104">
        <v>2135.4593569970061</v>
      </c>
      <c r="M203" s="104">
        <v>2066.067250851459</v>
      </c>
      <c r="N203" s="104">
        <v>2089.1407266549963</v>
      </c>
      <c r="O203" s="104">
        <v>2330.3835233008631</v>
      </c>
      <c r="P203" s="104">
        <v>2697.6706601668093</v>
      </c>
      <c r="Q203" s="104">
        <v>2026.9370583010555</v>
      </c>
      <c r="R203" s="104">
        <v>1925.3042194472016</v>
      </c>
      <c r="S203" s="104">
        <v>1797.1262127689986</v>
      </c>
      <c r="T203" s="104">
        <v>2078.7107243921346</v>
      </c>
      <c r="U203" s="104">
        <v>2376.4563343821051</v>
      </c>
      <c r="V203" s="104">
        <v>2302.1059864631143</v>
      </c>
      <c r="W203" s="104">
        <v>2580.7542443993138</v>
      </c>
      <c r="DA203" s="132" t="s">
        <v>2441</v>
      </c>
    </row>
    <row r="204" spans="1:105" ht="12" customHeight="1" x14ac:dyDescent="0.25">
      <c r="A204" s="106" t="s">
        <v>122</v>
      </c>
      <c r="B204" s="101">
        <v>1977.8729172707062</v>
      </c>
      <c r="C204" s="101">
        <v>1844.6725230195752</v>
      </c>
      <c r="D204" s="101">
        <v>1981.426096394963</v>
      </c>
      <c r="E204" s="101">
        <v>2112.611891981252</v>
      </c>
      <c r="F204" s="101">
        <v>2220.6521719499106</v>
      </c>
      <c r="G204" s="101">
        <v>2403.9848828883109</v>
      </c>
      <c r="H204" s="101">
        <v>2408.9241187295406</v>
      </c>
      <c r="I204" s="101">
        <v>2730.3875722700373</v>
      </c>
      <c r="J204" s="101">
        <v>2638.9161735242883</v>
      </c>
      <c r="K204" s="101">
        <v>2632.5717014231482</v>
      </c>
      <c r="L204" s="101">
        <v>2616.9778713843984</v>
      </c>
      <c r="M204" s="101">
        <v>2632.906829638061</v>
      </c>
      <c r="N204" s="101">
        <v>2487.0735807520196</v>
      </c>
      <c r="O204" s="101">
        <v>2284.2290415453922</v>
      </c>
      <c r="P204" s="101">
        <v>2309.4802311264993</v>
      </c>
      <c r="Q204" s="101">
        <v>2389.411942602404</v>
      </c>
      <c r="R204" s="101">
        <v>2472.1667119705148</v>
      </c>
      <c r="S204" s="101">
        <v>2594.9695191204278</v>
      </c>
      <c r="T204" s="101">
        <v>2528.2729422437242</v>
      </c>
      <c r="U204" s="101">
        <v>2498.2186989785073</v>
      </c>
      <c r="V204" s="101">
        <v>2554.6720490087414</v>
      </c>
      <c r="W204" s="101">
        <v>2561.5247723673065</v>
      </c>
      <c r="DA204" s="131" t="s">
        <v>2442</v>
      </c>
    </row>
    <row r="205" spans="1:105" ht="12" customHeight="1" x14ac:dyDescent="0.25">
      <c r="A205" s="107" t="s">
        <v>121</v>
      </c>
      <c r="B205" s="104">
        <v>1977.8729172707046</v>
      </c>
      <c r="C205" s="104">
        <v>1844.5476355970748</v>
      </c>
      <c r="D205" s="104">
        <v>1981.1821958008477</v>
      </c>
      <c r="E205" s="104">
        <v>2111.9096566173807</v>
      </c>
      <c r="F205" s="104">
        <v>2219.2567072072411</v>
      </c>
      <c r="G205" s="104">
        <v>2401.8837637571664</v>
      </c>
      <c r="H205" s="104">
        <v>2406.4084263733353</v>
      </c>
      <c r="I205" s="104">
        <v>2727.463525217167</v>
      </c>
      <c r="J205" s="104">
        <v>2633.7039688191635</v>
      </c>
      <c r="K205" s="104">
        <v>2631.7608320789873</v>
      </c>
      <c r="L205" s="104">
        <v>2611.7973439151037</v>
      </c>
      <c r="M205" s="104">
        <v>2623.3440772668869</v>
      </c>
      <c r="N205" s="104">
        <v>2476.0217611195462</v>
      </c>
      <c r="O205" s="104">
        <v>2261.5343769804949</v>
      </c>
      <c r="P205" s="104">
        <v>2245.8383818502139</v>
      </c>
      <c r="Q205" s="104">
        <v>2373.232778127996</v>
      </c>
      <c r="R205" s="104">
        <v>2476.2946383606268</v>
      </c>
      <c r="S205" s="104">
        <v>2610.0886795695001</v>
      </c>
      <c r="T205" s="104">
        <v>2554.856683076709</v>
      </c>
      <c r="U205" s="104">
        <v>2529.7113581038298</v>
      </c>
      <c r="V205" s="104">
        <v>2576.3462061939472</v>
      </c>
      <c r="W205" s="104">
        <v>2575.6437334836751</v>
      </c>
      <c r="DA205" s="132" t="s">
        <v>2443</v>
      </c>
    </row>
    <row r="206" spans="1:105" ht="12" customHeight="1" x14ac:dyDescent="0.25">
      <c r="A206" s="108" t="s">
        <v>53</v>
      </c>
      <c r="B206" s="98">
        <v>280.31440478103411</v>
      </c>
      <c r="C206" s="98">
        <v>237.01901571154161</v>
      </c>
      <c r="D206" s="98">
        <v>379.83361626367025</v>
      </c>
      <c r="E206" s="98">
        <v>512.0412794603933</v>
      </c>
      <c r="F206" s="98">
        <v>514.72927364314273</v>
      </c>
      <c r="G206" s="98">
        <v>674.40120760071636</v>
      </c>
      <c r="H206" s="98">
        <v>612.64562086692615</v>
      </c>
      <c r="I206" s="98">
        <v>575.87093521550412</v>
      </c>
      <c r="J206" s="98">
        <v>535.03980687951662</v>
      </c>
      <c r="K206" s="98">
        <v>535.42312265618466</v>
      </c>
      <c r="L206" s="98">
        <v>473.11352153577968</v>
      </c>
      <c r="M206" s="98">
        <v>483.01111297735434</v>
      </c>
      <c r="N206" s="98">
        <v>330.76423421409442</v>
      </c>
      <c r="O206" s="98">
        <v>75.813356355048569</v>
      </c>
      <c r="P206" s="98">
        <v>29.415727933359534</v>
      </c>
      <c r="Q206" s="98">
        <v>99.652327114408095</v>
      </c>
      <c r="R206" s="98">
        <v>154.44941076931215</v>
      </c>
      <c r="S206" s="98">
        <v>272.30341866043483</v>
      </c>
      <c r="T206" s="98">
        <v>211.13146674797312</v>
      </c>
      <c r="U206" s="98">
        <v>170.27730386283361</v>
      </c>
      <c r="V206" s="98">
        <v>218.99613389130337</v>
      </c>
      <c r="W206" s="98">
        <v>230.67046566373523</v>
      </c>
      <c r="DA206" s="63" t="s">
        <v>2444</v>
      </c>
    </row>
    <row r="207" spans="1:105" ht="12" customHeight="1" x14ac:dyDescent="0.25">
      <c r="A207" s="108" t="s">
        <v>52</v>
      </c>
      <c r="B207" s="98">
        <v>1697.5585124896704</v>
      </c>
      <c r="C207" s="98">
        <v>1607.5286198855331</v>
      </c>
      <c r="D207" s="98">
        <v>1601.3485795371773</v>
      </c>
      <c r="E207" s="98">
        <v>1599.8683771569872</v>
      </c>
      <c r="F207" s="98">
        <v>1704.5274335640986</v>
      </c>
      <c r="G207" s="98">
        <v>1727.4825561564501</v>
      </c>
      <c r="H207" s="98">
        <v>1793.762805506409</v>
      </c>
      <c r="I207" s="98">
        <v>2151.5925900016628</v>
      </c>
      <c r="J207" s="98">
        <v>2098.6641619396469</v>
      </c>
      <c r="K207" s="98">
        <v>2096.3377094228026</v>
      </c>
      <c r="L207" s="98">
        <v>2138.6838223793243</v>
      </c>
      <c r="M207" s="98">
        <v>2140.3329642895324</v>
      </c>
      <c r="N207" s="98">
        <v>2145.2575269054519</v>
      </c>
      <c r="O207" s="98">
        <v>2185.7210206254458</v>
      </c>
      <c r="P207" s="98">
        <v>2216.422653916854</v>
      </c>
      <c r="Q207" s="98">
        <v>2273.5804510135881</v>
      </c>
      <c r="R207" s="98">
        <v>2321.8452275913151</v>
      </c>
      <c r="S207" s="98">
        <v>2337.7852609090655</v>
      </c>
      <c r="T207" s="98">
        <v>2343.7252163287358</v>
      </c>
      <c r="U207" s="98">
        <v>2359.4340542409959</v>
      </c>
      <c r="V207" s="98">
        <v>2357.3500723026441</v>
      </c>
      <c r="W207" s="98">
        <v>2344.9732678199398</v>
      </c>
      <c r="DA207" s="63" t="s">
        <v>2445</v>
      </c>
    </row>
    <row r="208" spans="1:105" ht="12" customHeight="1" x14ac:dyDescent="0.25">
      <c r="A208" s="121" t="s">
        <v>54</v>
      </c>
      <c r="B208" s="122">
        <v>661.86618846615579</v>
      </c>
      <c r="C208" s="122">
        <v>700.5609849031357</v>
      </c>
      <c r="D208" s="122">
        <v>709.51304624174406</v>
      </c>
      <c r="E208" s="122">
        <v>717.48296458962045</v>
      </c>
      <c r="F208" s="122">
        <v>740.02857884656089</v>
      </c>
      <c r="G208" s="122">
        <v>713.03458119518473</v>
      </c>
      <c r="H208" s="122">
        <v>656.43168520524705</v>
      </c>
      <c r="I208" s="122">
        <v>639.21116803877192</v>
      </c>
      <c r="J208" s="122">
        <v>586.23415993628146</v>
      </c>
      <c r="K208" s="122">
        <v>589.78608565000116</v>
      </c>
      <c r="L208" s="122">
        <v>571.37385779661008</v>
      </c>
      <c r="M208" s="122">
        <v>606.74284036750316</v>
      </c>
      <c r="N208" s="122">
        <v>530.9445553013843</v>
      </c>
      <c r="O208" s="122">
        <v>549.07806761710344</v>
      </c>
      <c r="P208" s="122">
        <v>602.72596678678269</v>
      </c>
      <c r="Q208" s="122">
        <v>589.63391155350928</v>
      </c>
      <c r="R208" s="122">
        <v>590.25551684597349</v>
      </c>
      <c r="S208" s="122">
        <v>624.98975796026536</v>
      </c>
      <c r="T208" s="122">
        <v>590.42626111218647</v>
      </c>
      <c r="U208" s="122">
        <v>683.806306207278</v>
      </c>
      <c r="V208" s="122">
        <v>706.27862514364199</v>
      </c>
      <c r="W208" s="122">
        <v>696.89576212351813</v>
      </c>
      <c r="DA208" s="130" t="s">
        <v>2446</v>
      </c>
    </row>
    <row r="209" spans="1:105" ht="12" customHeight="1" x14ac:dyDescent="0.25">
      <c r="A209" s="97" t="s">
        <v>50</v>
      </c>
      <c r="B209" s="98">
        <v>681.34328234279724</v>
      </c>
      <c r="C209" s="98">
        <v>693.48804824759668</v>
      </c>
      <c r="D209" s="98">
        <v>696.85223871940809</v>
      </c>
      <c r="E209" s="98">
        <v>726.41484976322101</v>
      </c>
      <c r="F209" s="98">
        <v>743.46716469853664</v>
      </c>
      <c r="G209" s="98">
        <v>715.46650661019635</v>
      </c>
      <c r="H209" s="98">
        <v>644.38922135448877</v>
      </c>
      <c r="I209" s="98">
        <v>652.69944276821275</v>
      </c>
      <c r="J209" s="98">
        <v>591.93791883268477</v>
      </c>
      <c r="K209" s="98">
        <v>584.30515026029161</v>
      </c>
      <c r="L209" s="98">
        <v>570.72684851951249</v>
      </c>
      <c r="M209" s="98">
        <v>586.29786893058122</v>
      </c>
      <c r="N209" s="98">
        <v>557.79582823899113</v>
      </c>
      <c r="O209" s="98">
        <v>560.80620444430838</v>
      </c>
      <c r="P209" s="98">
        <v>569.9236523905156</v>
      </c>
      <c r="Q209" s="98">
        <v>594.82800940719574</v>
      </c>
      <c r="R209" s="98">
        <v>600.55864938800914</v>
      </c>
      <c r="S209" s="98">
        <v>611.50695596593062</v>
      </c>
      <c r="T209" s="98">
        <v>625.24766280134827</v>
      </c>
      <c r="U209" s="98">
        <v>684.04695176095493</v>
      </c>
      <c r="V209" s="98">
        <v>652.58464119704422</v>
      </c>
      <c r="W209" s="98">
        <v>703.70266468733928</v>
      </c>
      <c r="DA209" s="63" t="s">
        <v>2447</v>
      </c>
    </row>
    <row r="210" spans="1:105" ht="12" customHeight="1" x14ac:dyDescent="0.25">
      <c r="A210" s="109" t="s">
        <v>120</v>
      </c>
      <c r="B210" s="33">
        <v>612.98970760590498</v>
      </c>
      <c r="C210" s="33">
        <v>716.26370309622132</v>
      </c>
      <c r="D210" s="33">
        <v>734.99036630903913</v>
      </c>
      <c r="E210" s="33">
        <v>700.56850313173925</v>
      </c>
      <c r="F210" s="33">
        <v>733.98717108794949</v>
      </c>
      <c r="G210" s="33">
        <v>708.96521462014016</v>
      </c>
      <c r="H210" s="33">
        <v>675.68895178272919</v>
      </c>
      <c r="I210" s="33">
        <v>617.5074020657031</v>
      </c>
      <c r="J210" s="33">
        <v>576.62134254222462</v>
      </c>
      <c r="K210" s="33">
        <v>598.80195981968052</v>
      </c>
      <c r="L210" s="33">
        <v>572.44063870609318</v>
      </c>
      <c r="M210" s="33">
        <v>640.96644742623766</v>
      </c>
      <c r="N210" s="33">
        <v>483.93662800452228</v>
      </c>
      <c r="O210" s="33">
        <v>529.88346816754165</v>
      </c>
      <c r="P210" s="33">
        <v>653.72962424726563</v>
      </c>
      <c r="Q210" s="33">
        <v>581.78371110864998</v>
      </c>
      <c r="R210" s="33">
        <v>575.2300012474492</v>
      </c>
      <c r="S210" s="33">
        <v>644.00575972337333</v>
      </c>
      <c r="T210" s="33">
        <v>545.44658235241332</v>
      </c>
      <c r="U210" s="33">
        <v>683.51113653299649</v>
      </c>
      <c r="V210" s="33">
        <v>765.77243003177091</v>
      </c>
      <c r="W210" s="33">
        <v>690.19861037841565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2327.2659272124879</v>
      </c>
      <c r="C212" s="117">
        <f t="shared" si="101"/>
        <v>2306.5484707779133</v>
      </c>
      <c r="D212" s="117">
        <f t="shared" si="101"/>
        <v>2278.7197524765838</v>
      </c>
      <c r="E212" s="117">
        <f t="shared" si="101"/>
        <v>2414.5321802671888</v>
      </c>
      <c r="F212" s="117">
        <f t="shared" si="101"/>
        <v>2271.5009547904333</v>
      </c>
      <c r="G212" s="117">
        <f t="shared" si="101"/>
        <v>2179.5974800985368</v>
      </c>
      <c r="H212" s="117">
        <f t="shared" si="101"/>
        <v>1477.5849490129974</v>
      </c>
      <c r="I212" s="117">
        <f t="shared" si="101"/>
        <v>1561.1468996867654</v>
      </c>
      <c r="J212" s="117">
        <f t="shared" si="101"/>
        <v>1451.0187762036694</v>
      </c>
      <c r="K212" s="117">
        <f t="shared" si="101"/>
        <v>1558.762063061592</v>
      </c>
      <c r="L212" s="117">
        <f t="shared" si="101"/>
        <v>1328.8403209581663</v>
      </c>
      <c r="M212" s="117">
        <f t="shared" si="101"/>
        <v>1454.6245713515009</v>
      </c>
      <c r="N212" s="117">
        <f t="shared" si="101"/>
        <v>1349.3487263308919</v>
      </c>
      <c r="O212" s="117">
        <f t="shared" si="101"/>
        <v>1116.107986649404</v>
      </c>
      <c r="P212" s="117">
        <f t="shared" si="101"/>
        <v>1027.2440688983679</v>
      </c>
      <c r="Q212" s="117">
        <f t="shared" si="101"/>
        <v>1226.9510468151923</v>
      </c>
      <c r="R212" s="117">
        <f t="shared" ref="R212:V212" si="102">R213+R216+R218+R227</f>
        <v>1374.3847820360374</v>
      </c>
      <c r="S212" s="117">
        <f t="shared" si="102"/>
        <v>1341.9531572627936</v>
      </c>
      <c r="T212" s="117">
        <f t="shared" si="102"/>
        <v>1184.616720034375</v>
      </c>
      <c r="U212" s="117">
        <f t="shared" si="102"/>
        <v>1463.3989383907769</v>
      </c>
      <c r="V212" s="117">
        <f t="shared" si="102"/>
        <v>1467.4921435667047</v>
      </c>
      <c r="W212" s="117">
        <f t="shared" ref="W212" si="103">W213+W216+W218+W227</f>
        <v>1474.2168307793017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2050.5383979022481</v>
      </c>
      <c r="C213" s="122">
        <f t="shared" si="104"/>
        <v>2037.7979661078996</v>
      </c>
      <c r="D213" s="122">
        <f t="shared" si="104"/>
        <v>2017.0126410194989</v>
      </c>
      <c r="E213" s="122">
        <f t="shared" si="104"/>
        <v>2151.2341239200614</v>
      </c>
      <c r="F213" s="122">
        <f t="shared" si="104"/>
        <v>2014.1889887972789</v>
      </c>
      <c r="G213" s="122">
        <f t="shared" si="104"/>
        <v>1933.1103390393157</v>
      </c>
      <c r="H213" s="122">
        <f t="shared" si="104"/>
        <v>1255.6023687357324</v>
      </c>
      <c r="I213" s="122">
        <f t="shared" si="104"/>
        <v>1340.0196559425465</v>
      </c>
      <c r="J213" s="122">
        <f t="shared" si="104"/>
        <v>1243.8594734804785</v>
      </c>
      <c r="K213" s="122">
        <f t="shared" si="104"/>
        <v>1358.9828755150656</v>
      </c>
      <c r="L213" s="122">
        <f t="shared" si="104"/>
        <v>1135.877312757809</v>
      </c>
      <c r="M213" s="122">
        <f t="shared" si="104"/>
        <v>1260.2616651715509</v>
      </c>
      <c r="N213" s="122">
        <f t="shared" si="104"/>
        <v>1162.9654980817572</v>
      </c>
      <c r="O213" s="122">
        <f t="shared" si="104"/>
        <v>934.68326079506642</v>
      </c>
      <c r="P213" s="122">
        <f t="shared" si="104"/>
        <v>842.40639913711345</v>
      </c>
      <c r="Q213" s="122">
        <f t="shared" si="104"/>
        <v>1040.7699389626571</v>
      </c>
      <c r="R213" s="122">
        <f t="shared" ref="R213:V213" si="105">SUM(R214:R215)</f>
        <v>1189.6329538941191</v>
      </c>
      <c r="S213" s="122">
        <f t="shared" si="105"/>
        <v>1157.818554381183</v>
      </c>
      <c r="T213" s="122">
        <f t="shared" si="105"/>
        <v>1008.0968834877887</v>
      </c>
      <c r="U213" s="122">
        <f t="shared" si="105"/>
        <v>1282.2963756449301</v>
      </c>
      <c r="V213" s="122">
        <f t="shared" si="105"/>
        <v>1304.2930490074448</v>
      </c>
      <c r="W213" s="122">
        <f t="shared" ref="W213" si="106">SUM(W214:W215)</f>
        <v>1304.5868222454421</v>
      </c>
      <c r="DA213" s="130" t="s">
        <v>2600</v>
      </c>
    </row>
    <row r="214" spans="1:105" ht="12" customHeight="1" x14ac:dyDescent="0.25">
      <c r="A214" s="97" t="s">
        <v>74</v>
      </c>
      <c r="B214" s="98">
        <v>2050.5383979022481</v>
      </c>
      <c r="C214" s="98">
        <v>2037.7979661078996</v>
      </c>
      <c r="D214" s="98">
        <v>2017.0126410194989</v>
      </c>
      <c r="E214" s="98">
        <v>2151.2341239200614</v>
      </c>
      <c r="F214" s="98">
        <v>2014.1889887972789</v>
      </c>
      <c r="G214" s="98">
        <v>1933.1103390393157</v>
      </c>
      <c r="H214" s="98">
        <v>1255.6023687357324</v>
      </c>
      <c r="I214" s="98">
        <v>1340.0196559425465</v>
      </c>
      <c r="J214" s="98">
        <v>1243.8594734804785</v>
      </c>
      <c r="K214" s="98">
        <v>1358.9828755150656</v>
      </c>
      <c r="L214" s="98">
        <v>1135.877312757809</v>
      </c>
      <c r="M214" s="98">
        <v>1260.2616651715509</v>
      </c>
      <c r="N214" s="98">
        <v>1162.9654980817572</v>
      </c>
      <c r="O214" s="98">
        <v>934.68326079506642</v>
      </c>
      <c r="P214" s="98">
        <v>842.40639913711345</v>
      </c>
      <c r="Q214" s="98">
        <v>1040.7699389626571</v>
      </c>
      <c r="R214" s="98">
        <v>1189.6329538941191</v>
      </c>
      <c r="S214" s="98">
        <v>1157.818554381183</v>
      </c>
      <c r="T214" s="98">
        <v>1008.0968834877887</v>
      </c>
      <c r="U214" s="98">
        <v>1282.2963756449301</v>
      </c>
      <c r="V214" s="98">
        <v>1304.2930490074448</v>
      </c>
      <c r="W214" s="98">
        <v>1304.5868222454421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74.570886176179144</v>
      </c>
      <c r="C218" s="122">
        <v>70.664066130057975</v>
      </c>
      <c r="D218" s="122">
        <v>69.273629860667498</v>
      </c>
      <c r="E218" s="122">
        <v>67.266375278795053</v>
      </c>
      <c r="F218" s="122">
        <v>62.445346718656559</v>
      </c>
      <c r="G218" s="122">
        <v>62.82201864579703</v>
      </c>
      <c r="H218" s="122">
        <v>59.834860847539844</v>
      </c>
      <c r="I218" s="122">
        <v>56.856061516604875</v>
      </c>
      <c r="J218" s="122">
        <v>55.750330927378656</v>
      </c>
      <c r="K218" s="122">
        <v>51.988180753410148</v>
      </c>
      <c r="L218" s="122">
        <v>48.841864119960618</v>
      </c>
      <c r="M218" s="122">
        <v>45.755367091514628</v>
      </c>
      <c r="N218" s="122">
        <v>42.83663358006801</v>
      </c>
      <c r="O218" s="122">
        <v>40.772701031306944</v>
      </c>
      <c r="P218" s="122">
        <v>44.713970593754581</v>
      </c>
      <c r="Q218" s="122">
        <v>41.593602006408716</v>
      </c>
      <c r="R218" s="122">
        <v>40.965537089519628</v>
      </c>
      <c r="S218" s="122">
        <v>39.95243692119611</v>
      </c>
      <c r="T218" s="122">
        <v>34.927369035639003</v>
      </c>
      <c r="U218" s="122">
        <v>30.705974423234768</v>
      </c>
      <c r="V218" s="122">
        <v>27.424184249465998</v>
      </c>
      <c r="W218" s="122">
        <v>32.527718031910602</v>
      </c>
      <c r="DA218" s="130" t="s">
        <v>2605</v>
      </c>
    </row>
    <row r="219" spans="1:105" ht="12" customHeight="1" x14ac:dyDescent="0.25">
      <c r="A219" s="97" t="s">
        <v>141</v>
      </c>
      <c r="B219" s="98">
        <v>1063.4794914603331</v>
      </c>
      <c r="C219" s="98">
        <v>1033.8248942165994</v>
      </c>
      <c r="D219" s="98">
        <v>1099.0743694519613</v>
      </c>
      <c r="E219" s="98">
        <v>1155.0948016708335</v>
      </c>
      <c r="F219" s="98">
        <v>1177.6388250190787</v>
      </c>
      <c r="G219" s="98">
        <v>1278.5751936081781</v>
      </c>
      <c r="H219" s="98">
        <v>1287.690476751198</v>
      </c>
      <c r="I219" s="98">
        <v>1327.7351225260447</v>
      </c>
      <c r="J219" s="98">
        <v>1371.48054053537</v>
      </c>
      <c r="K219" s="98">
        <v>1365.3577573188516</v>
      </c>
      <c r="L219" s="98">
        <v>1315.9833653724047</v>
      </c>
      <c r="M219" s="98">
        <v>1250.3686297659929</v>
      </c>
      <c r="N219" s="98">
        <v>1157.3418143653312</v>
      </c>
      <c r="O219" s="98">
        <v>1207.3940055679311</v>
      </c>
      <c r="P219" s="98">
        <v>1412.6331060424584</v>
      </c>
      <c r="Q219" s="98">
        <v>1206.7482049758942</v>
      </c>
      <c r="R219" s="98">
        <v>1185.0464940630543</v>
      </c>
      <c r="S219" s="98">
        <v>1167.3091360360891</v>
      </c>
      <c r="T219" s="98">
        <v>1101.8306742901889</v>
      </c>
      <c r="U219" s="98">
        <v>999.28483287691733</v>
      </c>
      <c r="V219" s="98">
        <v>890.0277594526799</v>
      </c>
      <c r="W219" s="98">
        <v>1107.5796484263822</v>
      </c>
      <c r="DA219" s="63" t="s">
        <v>2606</v>
      </c>
    </row>
    <row r="220" spans="1:105" ht="12" customHeight="1" x14ac:dyDescent="0.25">
      <c r="A220" s="97" t="s">
        <v>140</v>
      </c>
      <c r="B220" s="98">
        <v>146.91393733108274</v>
      </c>
      <c r="C220" s="98">
        <v>138.60356834744161</v>
      </c>
      <c r="D220" s="98">
        <v>259.97424848585689</v>
      </c>
      <c r="E220" s="98">
        <v>332.95251037280127</v>
      </c>
      <c r="F220" s="98">
        <v>297.81250318487884</v>
      </c>
      <c r="G220" s="98">
        <v>373.31708541396245</v>
      </c>
      <c r="H220" s="98">
        <v>330.42496834851977</v>
      </c>
      <c r="I220" s="98">
        <v>268.79301702462607</v>
      </c>
      <c r="J220" s="98">
        <v>277.86392639519659</v>
      </c>
      <c r="K220" s="98">
        <v>273.22228086693968</v>
      </c>
      <c r="L220" s="98">
        <v>230.52020383605389</v>
      </c>
      <c r="M220" s="98">
        <v>219.67189469175784</v>
      </c>
      <c r="N220" s="98">
        <v>134.97295414868958</v>
      </c>
      <c r="O220" s="98">
        <v>88.886589056594204</v>
      </c>
      <c r="P220" s="98">
        <v>126.24971160339673</v>
      </c>
      <c r="Q220" s="98">
        <v>246.4481984183515</v>
      </c>
      <c r="R220" s="98">
        <v>297.80107764411429</v>
      </c>
      <c r="S220" s="98">
        <v>374.01084105023688</v>
      </c>
      <c r="T220" s="98">
        <v>235.60054285193488</v>
      </c>
      <c r="U220" s="98">
        <v>74.075254520923352</v>
      </c>
      <c r="V220" s="98">
        <v>54.340161697056843</v>
      </c>
      <c r="W220" s="98">
        <v>184.38815140079109</v>
      </c>
      <c r="DA220" s="63" t="s">
        <v>2607</v>
      </c>
    </row>
    <row r="221" spans="1:105" ht="12" customHeight="1" x14ac:dyDescent="0.25">
      <c r="A221" s="100" t="s">
        <v>50</v>
      </c>
      <c r="B221" s="101">
        <v>146.91393733108274</v>
      </c>
      <c r="C221" s="101">
        <v>138.60356834744161</v>
      </c>
      <c r="D221" s="101">
        <v>259.97424848585689</v>
      </c>
      <c r="E221" s="101">
        <v>332.95251037280127</v>
      </c>
      <c r="F221" s="101">
        <v>297.81250318487884</v>
      </c>
      <c r="G221" s="101">
        <v>373.31708541396245</v>
      </c>
      <c r="H221" s="101">
        <v>330.42496834851977</v>
      </c>
      <c r="I221" s="101">
        <v>268.79301702462607</v>
      </c>
      <c r="J221" s="101">
        <v>277.86392639519659</v>
      </c>
      <c r="K221" s="101">
        <v>273.22228086693968</v>
      </c>
      <c r="L221" s="101">
        <v>230.52020383605389</v>
      </c>
      <c r="M221" s="101">
        <v>219.67189469175784</v>
      </c>
      <c r="N221" s="101">
        <v>134.97295414868958</v>
      </c>
      <c r="O221" s="101">
        <v>88.886589056594204</v>
      </c>
      <c r="P221" s="101">
        <v>126.24971160339673</v>
      </c>
      <c r="Q221" s="101">
        <v>246.4481984183515</v>
      </c>
      <c r="R221" s="101">
        <v>297.80107764411429</v>
      </c>
      <c r="S221" s="101">
        <v>374.01084105023688</v>
      </c>
      <c r="T221" s="101">
        <v>235.60054285193488</v>
      </c>
      <c r="U221" s="101">
        <v>74.075254520923352</v>
      </c>
      <c r="V221" s="101">
        <v>54.340161697056843</v>
      </c>
      <c r="W221" s="101">
        <v>184.38815140079109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202.15664313406086</v>
      </c>
      <c r="C227" s="122">
        <v>198.08643853995582</v>
      </c>
      <c r="D227" s="122">
        <v>192.43348159641741</v>
      </c>
      <c r="E227" s="122">
        <v>196.0316810683326</v>
      </c>
      <c r="F227" s="122">
        <v>194.86661927449776</v>
      </c>
      <c r="G227" s="122">
        <v>183.66512241342417</v>
      </c>
      <c r="H227" s="122">
        <v>162.14771942972513</v>
      </c>
      <c r="I227" s="122">
        <v>164.27118222761416</v>
      </c>
      <c r="J227" s="122">
        <v>151.40897179581219</v>
      </c>
      <c r="K227" s="122">
        <v>147.7910067931162</v>
      </c>
      <c r="L227" s="122">
        <v>144.12114408039679</v>
      </c>
      <c r="M227" s="122">
        <v>148.60753908843515</v>
      </c>
      <c r="N227" s="122">
        <v>143.54659466906654</v>
      </c>
      <c r="O227" s="122">
        <v>140.65202482303053</v>
      </c>
      <c r="P227" s="122">
        <v>140.12369916749995</v>
      </c>
      <c r="Q227" s="122">
        <v>144.58750584612648</v>
      </c>
      <c r="R227" s="122">
        <v>143.78629105239884</v>
      </c>
      <c r="S227" s="122">
        <v>144.18216596041449</v>
      </c>
      <c r="T227" s="122">
        <v>141.59246751094753</v>
      </c>
      <c r="U227" s="122">
        <v>150.39658832261208</v>
      </c>
      <c r="V227" s="122">
        <v>135.77491030979394</v>
      </c>
      <c r="W227" s="122">
        <v>137.10229050194891</v>
      </c>
      <c r="DA227" s="130" t="s">
        <v>2614</v>
      </c>
    </row>
    <row r="228" spans="1:105" ht="12" customHeight="1" x14ac:dyDescent="0.25">
      <c r="A228" s="97" t="s">
        <v>50</v>
      </c>
      <c r="B228" s="98">
        <v>282.71530543560391</v>
      </c>
      <c r="C228" s="98">
        <v>287.31002485709251</v>
      </c>
      <c r="D228" s="98">
        <v>288.06219234424805</v>
      </c>
      <c r="E228" s="98">
        <v>299.54857222388216</v>
      </c>
      <c r="F228" s="98">
        <v>305.77878194131182</v>
      </c>
      <c r="G228" s="98">
        <v>293.42664691887495</v>
      </c>
      <c r="H228" s="98">
        <v>263.54622486448147</v>
      </c>
      <c r="I228" s="98">
        <v>266.36106095029601</v>
      </c>
      <c r="J228" s="98">
        <v>241.2473859125293</v>
      </c>
      <c r="K228" s="98">
        <v>237.63620030051331</v>
      </c>
      <c r="L228" s="98">
        <v>231.53151711668025</v>
      </c>
      <c r="M228" s="98">
        <v>237.38476490101479</v>
      </c>
      <c r="N228" s="98">
        <v>225.54146264914093</v>
      </c>
      <c r="O228" s="98">
        <v>226.59214545344926</v>
      </c>
      <c r="P228" s="98">
        <v>230.24236640271707</v>
      </c>
      <c r="Q228" s="98">
        <v>240.25406354237666</v>
      </c>
      <c r="R228" s="98">
        <v>242.38185702326459</v>
      </c>
      <c r="S228" s="98">
        <v>246.41078472979331</v>
      </c>
      <c r="T228" s="98">
        <v>251.207483075883</v>
      </c>
      <c r="U228" s="98">
        <v>273.01172606024153</v>
      </c>
      <c r="V228" s="98">
        <v>258.31364973372808</v>
      </c>
      <c r="W228" s="98">
        <v>276.45137026648393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102.24476442099369</v>
      </c>
      <c r="C231" s="118">
        <f t="shared" si="108"/>
        <v>99.464897397890482</v>
      </c>
      <c r="D231" s="118">
        <f t="shared" si="108"/>
        <v>100.13585349160439</v>
      </c>
      <c r="E231" s="118">
        <f t="shared" si="108"/>
        <v>107.20631057288715</v>
      </c>
      <c r="F231" s="118">
        <f t="shared" si="108"/>
        <v>102.51595727423404</v>
      </c>
      <c r="G231" s="118">
        <f t="shared" si="108"/>
        <v>101.71994491339072</v>
      </c>
      <c r="H231" s="118">
        <f t="shared" si="108"/>
        <v>80.002339674703506</v>
      </c>
      <c r="I231" s="118">
        <f t="shared" si="108"/>
        <v>85.9663398654547</v>
      </c>
      <c r="J231" s="118">
        <f t="shared" si="108"/>
        <v>81.493059624973412</v>
      </c>
      <c r="K231" s="118">
        <f t="shared" si="108"/>
        <v>84.047219825689609</v>
      </c>
      <c r="L231" s="118">
        <f t="shared" si="108"/>
        <v>75.958954775775283</v>
      </c>
      <c r="M231" s="118">
        <f t="shared" si="108"/>
        <v>78.045507036554341</v>
      </c>
      <c r="N231" s="118">
        <f t="shared" si="108"/>
        <v>73.039139895283284</v>
      </c>
      <c r="O231" s="118">
        <f t="shared" si="108"/>
        <v>61.044895497092597</v>
      </c>
      <c r="P231" s="118">
        <f t="shared" si="108"/>
        <v>57.770339580260831</v>
      </c>
      <c r="Q231" s="118">
        <f t="shared" si="108"/>
        <v>65.637946142659302</v>
      </c>
      <c r="R231" s="118">
        <f t="shared" ref="R231:V231" si="109">R232+R235+R237+R246</f>
        <v>72.167134886057056</v>
      </c>
      <c r="S231" s="118">
        <f t="shared" si="109"/>
        <v>72.048221644437589</v>
      </c>
      <c r="T231" s="118">
        <f t="shared" si="109"/>
        <v>66.108556824944856</v>
      </c>
      <c r="U231" s="118">
        <f t="shared" si="109"/>
        <v>73.03836823662084</v>
      </c>
      <c r="V231" s="118">
        <f t="shared" si="109"/>
        <v>72.46736309839909</v>
      </c>
      <c r="W231" s="118">
        <f t="shared" ref="W231" si="110">W232+W235+W237+W246</f>
        <v>71.819506748763573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66.723158494201755</v>
      </c>
      <c r="C232" s="123">
        <f t="shared" si="111"/>
        <v>66.315309408090542</v>
      </c>
      <c r="D232" s="123">
        <f t="shared" si="111"/>
        <v>65.593038335098356</v>
      </c>
      <c r="E232" s="123">
        <f t="shared" si="111"/>
        <v>69.857925647835359</v>
      </c>
      <c r="F232" s="123">
        <f t="shared" si="111"/>
        <v>65.320169543481413</v>
      </c>
      <c r="G232" s="123">
        <f t="shared" si="111"/>
        <v>62.535040277053014</v>
      </c>
      <c r="H232" s="123">
        <f t="shared" si="111"/>
        <v>40.510091078452497</v>
      </c>
      <c r="I232" s="123">
        <f t="shared" si="111"/>
        <v>43.030558185842317</v>
      </c>
      <c r="J232" s="123">
        <f t="shared" si="111"/>
        <v>39.651176765287481</v>
      </c>
      <c r="K232" s="123">
        <f t="shared" si="111"/>
        <v>43.120140309083219</v>
      </c>
      <c r="L232" s="123">
        <f t="shared" si="111"/>
        <v>35.869232129198352</v>
      </c>
      <c r="M232" s="123">
        <f t="shared" si="111"/>
        <v>39.609051981434028</v>
      </c>
      <c r="N232" s="123">
        <f t="shared" si="111"/>
        <v>36.32479644991713</v>
      </c>
      <c r="O232" s="123">
        <f t="shared" si="111"/>
        <v>29.100388763554161</v>
      </c>
      <c r="P232" s="123">
        <f t="shared" si="111"/>
        <v>26.153184959751304</v>
      </c>
      <c r="Q232" s="123">
        <f t="shared" si="111"/>
        <v>32.186723979083077</v>
      </c>
      <c r="R232" s="123">
        <f t="shared" ref="R232:V232" si="112">SUM(R233:R234)</f>
        <v>36.659625087233209</v>
      </c>
      <c r="S232" s="123">
        <f t="shared" si="112"/>
        <v>35.525970750761445</v>
      </c>
      <c r="T232" s="123">
        <f t="shared" si="112"/>
        <v>30.738513029343824</v>
      </c>
      <c r="U232" s="123">
        <f t="shared" si="112"/>
        <v>38.899853340638785</v>
      </c>
      <c r="V232" s="123">
        <f t="shared" si="112"/>
        <v>39.36590323079912</v>
      </c>
      <c r="W232" s="123">
        <f t="shared" ref="W232" si="113">SUM(W233:W234)</f>
        <v>39.165267749389031</v>
      </c>
      <c r="DA232" s="130" t="s">
        <v>2768</v>
      </c>
    </row>
    <row r="233" spans="1:105" ht="12" customHeight="1" x14ac:dyDescent="0.25">
      <c r="A233" s="97" t="s">
        <v>74</v>
      </c>
      <c r="B233" s="99">
        <v>66.515806729637049</v>
      </c>
      <c r="C233" s="99">
        <v>66.069680080342124</v>
      </c>
      <c r="D233" s="99">
        <v>65.327314121042278</v>
      </c>
      <c r="E233" s="99">
        <v>69.587209612003548</v>
      </c>
      <c r="F233" s="99">
        <v>65.041624574560643</v>
      </c>
      <c r="G233" s="99">
        <v>62.270551608227933</v>
      </c>
      <c r="H233" s="99">
        <v>40.35537264163257</v>
      </c>
      <c r="I233" s="99">
        <v>42.88360134623386</v>
      </c>
      <c r="J233" s="99">
        <v>39.522858438586795</v>
      </c>
      <c r="K233" s="99">
        <v>42.96974902960757</v>
      </c>
      <c r="L233" s="99">
        <v>35.745490745835681</v>
      </c>
      <c r="M233" s="99">
        <v>39.448121497325275</v>
      </c>
      <c r="N233" s="99">
        <v>36.206418012469477</v>
      </c>
      <c r="O233" s="99">
        <v>28.986322700946133</v>
      </c>
      <c r="P233" s="99">
        <v>26.021003507277541</v>
      </c>
      <c r="Q233" s="99">
        <v>32.038853011421608</v>
      </c>
      <c r="R233" s="99">
        <v>36.491115715057212</v>
      </c>
      <c r="S233" s="99">
        <v>35.343244416557766</v>
      </c>
      <c r="T233" s="99">
        <v>30.596056602199234</v>
      </c>
      <c r="U233" s="99">
        <v>38.719007983039269</v>
      </c>
      <c r="V233" s="99">
        <v>39.180174826943841</v>
      </c>
      <c r="W233" s="99">
        <v>38.975659047116359</v>
      </c>
      <c r="DA233" s="63" t="s">
        <v>2769</v>
      </c>
    </row>
    <row r="234" spans="1:105" ht="12" customHeight="1" x14ac:dyDescent="0.25">
      <c r="A234" s="97" t="s">
        <v>53</v>
      </c>
      <c r="B234" s="99">
        <v>0.20735176456470591</v>
      </c>
      <c r="C234" s="99">
        <v>0.24562932774841906</v>
      </c>
      <c r="D234" s="99">
        <v>0.26572421405607854</v>
      </c>
      <c r="E234" s="99">
        <v>0.27071603583181597</v>
      </c>
      <c r="F234" s="99">
        <v>0.27854496892076375</v>
      </c>
      <c r="G234" s="99">
        <v>0.26448866882508032</v>
      </c>
      <c r="H234" s="99">
        <v>0.15471843681992506</v>
      </c>
      <c r="I234" s="99">
        <v>0.14695683960845615</v>
      </c>
      <c r="J234" s="99">
        <v>0.12831832670068916</v>
      </c>
      <c r="K234" s="99">
        <v>0.15039127947564873</v>
      </c>
      <c r="L234" s="99">
        <v>0.1237413833626716</v>
      </c>
      <c r="M234" s="99">
        <v>0.16093048410875635</v>
      </c>
      <c r="N234" s="99">
        <v>0.11837843744765147</v>
      </c>
      <c r="O234" s="99">
        <v>0.11406606260802869</v>
      </c>
      <c r="P234" s="99">
        <v>0.1321814524737627</v>
      </c>
      <c r="Q234" s="99">
        <v>0.14787096766146732</v>
      </c>
      <c r="R234" s="99">
        <v>0.16850937217599873</v>
      </c>
      <c r="S234" s="99">
        <v>0.18272633420367798</v>
      </c>
      <c r="T234" s="99">
        <v>0.14245642714459059</v>
      </c>
      <c r="U234" s="99">
        <v>0.18084535759951351</v>
      </c>
      <c r="V234" s="99">
        <v>0.18572840385527994</v>
      </c>
      <c r="W234" s="99">
        <v>0.18960870227266838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8.9559079750109749</v>
      </c>
      <c r="C235" s="123">
        <f t="shared" si="114"/>
        <v>7.6088387556802184</v>
      </c>
      <c r="D235" s="123">
        <f t="shared" si="114"/>
        <v>6.9507090447715889</v>
      </c>
      <c r="E235" s="123">
        <f t="shared" si="114"/>
        <v>7.811323766691495</v>
      </c>
      <c r="F235" s="123">
        <f t="shared" si="114"/>
        <v>6.8591054644511997</v>
      </c>
      <c r="G235" s="123">
        <f t="shared" si="114"/>
        <v>6.8048097321943573</v>
      </c>
      <c r="H235" s="123">
        <f t="shared" si="114"/>
        <v>8.4599847932074219</v>
      </c>
      <c r="I235" s="123">
        <f t="shared" si="114"/>
        <v>10.305450653656198</v>
      </c>
      <c r="J235" s="123">
        <f t="shared" si="114"/>
        <v>11.032527647775947</v>
      </c>
      <c r="K235" s="123">
        <f t="shared" si="114"/>
        <v>10.401325261489941</v>
      </c>
      <c r="L235" s="123">
        <f t="shared" si="114"/>
        <v>10.645307353991933</v>
      </c>
      <c r="M235" s="123">
        <f t="shared" si="114"/>
        <v>8.7875643351945794</v>
      </c>
      <c r="N235" s="123">
        <f t="shared" si="114"/>
        <v>10.18063206188601</v>
      </c>
      <c r="O235" s="123">
        <f t="shared" si="114"/>
        <v>8.3646566976193686</v>
      </c>
      <c r="P235" s="123">
        <f t="shared" si="114"/>
        <v>7.7931630238004779</v>
      </c>
      <c r="Q235" s="123">
        <f t="shared" si="114"/>
        <v>8.6766072030350685</v>
      </c>
      <c r="R235" s="123">
        <f t="shared" si="114"/>
        <v>9.8606542476928194</v>
      </c>
      <c r="S235" s="123">
        <f t="shared" si="114"/>
        <v>9.205627852836173</v>
      </c>
      <c r="T235" s="123">
        <f t="shared" si="114"/>
        <v>9.4686534781078251</v>
      </c>
      <c r="U235" s="123">
        <f t="shared" si="114"/>
        <v>8.1285786651113359</v>
      </c>
      <c r="V235" s="123">
        <f t="shared" si="114"/>
        <v>6.9902714180866683</v>
      </c>
      <c r="W235" s="123">
        <f t="shared" si="114"/>
        <v>6.7454347305797899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8.9559079750109749</v>
      </c>
      <c r="C236" s="99">
        <f>RES_hhdet_fecs!C29</f>
        <v>7.6088387556802184</v>
      </c>
      <c r="D236" s="99">
        <f>RES_hhdet_fecs!D29</f>
        <v>6.9507090447715889</v>
      </c>
      <c r="E236" s="99">
        <f>RES_hhdet_fecs!E29</f>
        <v>7.811323766691495</v>
      </c>
      <c r="F236" s="99">
        <f>RES_hhdet_fecs!F29</f>
        <v>6.8591054644511997</v>
      </c>
      <c r="G236" s="99">
        <f>RES_hhdet_fecs!G29</f>
        <v>6.8048097321943573</v>
      </c>
      <c r="H236" s="99">
        <f>RES_hhdet_fecs!H29</f>
        <v>8.4599847932074219</v>
      </c>
      <c r="I236" s="99">
        <f>RES_hhdet_fecs!I29</f>
        <v>10.305450653656198</v>
      </c>
      <c r="J236" s="99">
        <f>RES_hhdet_fecs!J29</f>
        <v>11.032527647775947</v>
      </c>
      <c r="K236" s="99">
        <f>RES_hhdet_fecs!K29</f>
        <v>10.401325261489941</v>
      </c>
      <c r="L236" s="99">
        <f>RES_hhdet_fecs!L29</f>
        <v>10.645307353991933</v>
      </c>
      <c r="M236" s="99">
        <f>RES_hhdet_fecs!M29</f>
        <v>8.7875643351945794</v>
      </c>
      <c r="N236" s="99">
        <f>RES_hhdet_fecs!N29</f>
        <v>10.18063206188601</v>
      </c>
      <c r="O236" s="99">
        <f>RES_hhdet_fecs!O29</f>
        <v>8.3646566976193686</v>
      </c>
      <c r="P236" s="99">
        <f>RES_hhdet_fecs!P29</f>
        <v>7.7931630238004779</v>
      </c>
      <c r="Q236" s="99">
        <f>RES_hhdet_fecs!Q29</f>
        <v>8.6766072030350685</v>
      </c>
      <c r="R236" s="99">
        <f>RES_hhdet_fecs!R29</f>
        <v>9.8606542476928194</v>
      </c>
      <c r="S236" s="99">
        <f>RES_hhdet_fecs!S29</f>
        <v>9.205627852836173</v>
      </c>
      <c r="T236" s="99">
        <f>RES_hhdet_fecs!T29</f>
        <v>9.4686534781078251</v>
      </c>
      <c r="U236" s="99">
        <f>RES_hhdet_fecs!U29</f>
        <v>8.1285786651113359</v>
      </c>
      <c r="V236" s="99">
        <f>RES_hhdet_fecs!V29</f>
        <v>6.9902714180866683</v>
      </c>
      <c r="W236" s="99">
        <f>RES_hhdet_fecs!W29</f>
        <v>6.7454347305797899</v>
      </c>
      <c r="DA236" s="63" t="s">
        <v>2772</v>
      </c>
    </row>
    <row r="237" spans="1:105" ht="12" customHeight="1" x14ac:dyDescent="0.25">
      <c r="A237" s="121" t="s">
        <v>55</v>
      </c>
      <c r="B237" s="123">
        <v>18.206047144896811</v>
      </c>
      <c r="C237" s="123">
        <v>16.834951398335726</v>
      </c>
      <c r="D237" s="123">
        <v>18.868612606346037</v>
      </c>
      <c r="E237" s="123">
        <v>20.736899340801358</v>
      </c>
      <c r="F237" s="123">
        <v>21.355134610852215</v>
      </c>
      <c r="G237" s="123">
        <v>23.801272403283399</v>
      </c>
      <c r="H237" s="123">
        <v>23.22458247304376</v>
      </c>
      <c r="I237" s="123">
        <v>25.025496565167813</v>
      </c>
      <c r="J237" s="123">
        <v>23.88738698238388</v>
      </c>
      <c r="K237" s="123">
        <v>23.647017050903703</v>
      </c>
      <c r="L237" s="123">
        <v>22.822698065952054</v>
      </c>
      <c r="M237" s="123">
        <v>22.704595056125562</v>
      </c>
      <c r="N237" s="123">
        <v>20.39735413309042</v>
      </c>
      <c r="O237" s="123">
        <v>17.328584029711919</v>
      </c>
      <c r="P237" s="123">
        <v>17.106133222481571</v>
      </c>
      <c r="Q237" s="123">
        <v>18.175280840480916</v>
      </c>
      <c r="R237" s="123">
        <v>19.089637020897776</v>
      </c>
      <c r="S237" s="123">
        <v>20.501401197542176</v>
      </c>
      <c r="T237" s="123">
        <v>19.498890889429916</v>
      </c>
      <c r="U237" s="123">
        <v>18.820864489536174</v>
      </c>
      <c r="V237" s="123">
        <v>18.990497567790197</v>
      </c>
      <c r="W237" s="123">
        <v>18.983275064995826</v>
      </c>
      <c r="DA237" s="130" t="s">
        <v>2773</v>
      </c>
    </row>
    <row r="238" spans="1:105" ht="12" customHeight="1" x14ac:dyDescent="0.25">
      <c r="A238" s="97" t="s">
        <v>141</v>
      </c>
      <c r="B238" s="99">
        <v>34.497377072906879</v>
      </c>
      <c r="C238" s="99">
        <v>33.518769355944869</v>
      </c>
      <c r="D238" s="99">
        <v>35.596988891097702</v>
      </c>
      <c r="E238" s="99">
        <v>37.364517042493148</v>
      </c>
      <c r="F238" s="99">
        <v>38.027981866316672</v>
      </c>
      <c r="G238" s="99">
        <v>41.186258730655311</v>
      </c>
      <c r="H238" s="99">
        <v>41.386692419750659</v>
      </c>
      <c r="I238" s="99">
        <v>42.490469028046178</v>
      </c>
      <c r="J238" s="99">
        <v>43.577938191991926</v>
      </c>
      <c r="K238" s="99">
        <v>43.171316743327473</v>
      </c>
      <c r="L238" s="99">
        <v>41.413338113412017</v>
      </c>
      <c r="M238" s="99">
        <v>39.13845432784688</v>
      </c>
      <c r="N238" s="99">
        <v>36.031336770813823</v>
      </c>
      <c r="O238" s="99">
        <v>37.443606556952624</v>
      </c>
      <c r="P238" s="99">
        <v>43.634676854875444</v>
      </c>
      <c r="Q238" s="99">
        <v>37.148294655353958</v>
      </c>
      <c r="R238" s="99">
        <v>36.350429433738256</v>
      </c>
      <c r="S238" s="99">
        <v>35.632951249994989</v>
      </c>
      <c r="T238" s="99">
        <v>33.440906552540014</v>
      </c>
      <c r="U238" s="99">
        <v>30.173459237948521</v>
      </c>
      <c r="V238" s="99">
        <v>26.735895926706025</v>
      </c>
      <c r="W238" s="99">
        <v>33.089899429069987</v>
      </c>
      <c r="DA238" s="63" t="s">
        <v>2774</v>
      </c>
    </row>
    <row r="239" spans="1:105" ht="12" customHeight="1" x14ac:dyDescent="0.25">
      <c r="A239" s="97" t="s">
        <v>140</v>
      </c>
      <c r="B239" s="99">
        <v>17.096953765338213</v>
      </c>
      <c r="C239" s="99">
        <v>16.587185751785718</v>
      </c>
      <c r="D239" s="99">
        <v>19.801373008052821</v>
      </c>
      <c r="E239" s="99">
        <v>21.988863108478267</v>
      </c>
      <c r="F239" s="99">
        <v>21.697762950347474</v>
      </c>
      <c r="G239" s="99">
        <v>24.564910504336893</v>
      </c>
      <c r="H239" s="99">
        <v>23.968427721887689</v>
      </c>
      <c r="I239" s="99">
        <v>23.384902290790173</v>
      </c>
      <c r="J239" s="99">
        <v>24.024259976497444</v>
      </c>
      <c r="K239" s="99">
        <v>23.849398593289255</v>
      </c>
      <c r="L239" s="99">
        <v>22.519924908845042</v>
      </c>
      <c r="M239" s="99">
        <v>21.566747499219971</v>
      </c>
      <c r="N239" s="99">
        <v>18.976778189965319</v>
      </c>
      <c r="O239" s="99">
        <v>19.173321560988189</v>
      </c>
      <c r="P239" s="99">
        <v>22.828518116498351</v>
      </c>
      <c r="Q239" s="99">
        <v>21.760674389243949</v>
      </c>
      <c r="R239" s="99">
        <v>22.55028311270598</v>
      </c>
      <c r="S239" s="99">
        <v>23.878622934556041</v>
      </c>
      <c r="T239" s="99">
        <v>21.481966295742506</v>
      </c>
      <c r="U239" s="99">
        <v>18.537077919174521</v>
      </c>
      <c r="V239" s="99">
        <v>17.341339255407583</v>
      </c>
      <c r="W239" s="99">
        <v>23.023305693776773</v>
      </c>
      <c r="DA239" s="63" t="s">
        <v>2775</v>
      </c>
    </row>
    <row r="240" spans="1:105" ht="12" customHeight="1" x14ac:dyDescent="0.25">
      <c r="A240" s="100" t="s">
        <v>50</v>
      </c>
      <c r="B240" s="102">
        <v>4.7656259796946063</v>
      </c>
      <c r="C240" s="102">
        <v>4.4938181169155307</v>
      </c>
      <c r="D240" s="102">
        <v>8.4200857490081003</v>
      </c>
      <c r="E240" s="102">
        <v>10.770206679287437</v>
      </c>
      <c r="F240" s="102">
        <v>9.6168776284133397</v>
      </c>
      <c r="G240" s="102">
        <v>12.025521960146419</v>
      </c>
      <c r="H240" s="102">
        <v>10.619940723137224</v>
      </c>
      <c r="I240" s="102">
        <v>8.6019727663082328</v>
      </c>
      <c r="J240" s="102">
        <v>8.8289528377174911</v>
      </c>
      <c r="K240" s="102">
        <v>8.6390292693715356</v>
      </c>
      <c r="L240" s="102">
        <v>7.2543554839947371</v>
      </c>
      <c r="M240" s="102">
        <v>6.876066955641714</v>
      </c>
      <c r="N240" s="102">
        <v>4.2020912970728395</v>
      </c>
      <c r="O240" s="102">
        <v>2.7565438071386783</v>
      </c>
      <c r="P240" s="102">
        <v>3.8997141899560304</v>
      </c>
      <c r="Q240" s="102">
        <v>7.5866118999604746</v>
      </c>
      <c r="R240" s="102">
        <v>9.1348289813324346</v>
      </c>
      <c r="S240" s="102">
        <v>11.416950021798415</v>
      </c>
      <c r="T240" s="102">
        <v>7.1505503713760685</v>
      </c>
      <c r="U240" s="102">
        <v>2.2367062916315099</v>
      </c>
      <c r="V240" s="102">
        <v>1.6323456120810256</v>
      </c>
      <c r="W240" s="102">
        <v>5.5087554149563696</v>
      </c>
      <c r="DA240" s="131" t="s">
        <v>2776</v>
      </c>
    </row>
    <row r="241" spans="1:105" ht="12" customHeight="1" x14ac:dyDescent="0.25">
      <c r="A241" s="103" t="s">
        <v>52</v>
      </c>
      <c r="B241" s="105">
        <v>12.331327785643609</v>
      </c>
      <c r="C241" s="105">
        <v>12.093367634870187</v>
      </c>
      <c r="D241" s="105">
        <v>11.381287259044722</v>
      </c>
      <c r="E241" s="105">
        <v>11.218656429190833</v>
      </c>
      <c r="F241" s="105">
        <v>12.080885321934137</v>
      </c>
      <c r="G241" s="105">
        <v>12.539388544190475</v>
      </c>
      <c r="H241" s="105">
        <v>13.348486998750465</v>
      </c>
      <c r="I241" s="105">
        <v>14.782929524481938</v>
      </c>
      <c r="J241" s="105">
        <v>15.195307138779954</v>
      </c>
      <c r="K241" s="105">
        <v>15.210369323917718</v>
      </c>
      <c r="L241" s="105">
        <v>15.2655694248503</v>
      </c>
      <c r="M241" s="105">
        <v>14.690680543578264</v>
      </c>
      <c r="N241" s="105">
        <v>14.774686892892477</v>
      </c>
      <c r="O241" s="105">
        <v>16.416777753849512</v>
      </c>
      <c r="P241" s="105">
        <v>18.928803926542319</v>
      </c>
      <c r="Q241" s="105">
        <v>14.174062489283473</v>
      </c>
      <c r="R241" s="105">
        <v>13.415454131373551</v>
      </c>
      <c r="S241" s="105">
        <v>12.461672912757628</v>
      </c>
      <c r="T241" s="105">
        <v>14.331415924366437</v>
      </c>
      <c r="U241" s="105">
        <v>16.300371627543011</v>
      </c>
      <c r="V241" s="105">
        <v>15.708993643326558</v>
      </c>
      <c r="W241" s="105">
        <v>17.514550278820405</v>
      </c>
      <c r="DA241" s="132" t="s">
        <v>2777</v>
      </c>
    </row>
    <row r="242" spans="1:105" ht="12" customHeight="1" x14ac:dyDescent="0.25">
      <c r="A242" s="106" t="s">
        <v>122</v>
      </c>
      <c r="B242" s="102">
        <v>31.365495624080499</v>
      </c>
      <c r="C242" s="102">
        <v>28.816264834475131</v>
      </c>
      <c r="D242" s="102">
        <v>30.862716377641075</v>
      </c>
      <c r="E242" s="102">
        <v>32.78595718081808</v>
      </c>
      <c r="F242" s="102">
        <v>34.311288476461549</v>
      </c>
      <c r="G242" s="102">
        <v>36.900091831607412</v>
      </c>
      <c r="H242" s="102">
        <v>36.411359260113258</v>
      </c>
      <c r="I242" s="102">
        <v>40.86423464878542</v>
      </c>
      <c r="J242" s="102">
        <v>39.111709793251734</v>
      </c>
      <c r="K242" s="102">
        <v>38.156488972355241</v>
      </c>
      <c r="L242" s="102">
        <v>37.734595802039529</v>
      </c>
      <c r="M242" s="102">
        <v>37.732320984321582</v>
      </c>
      <c r="N242" s="102">
        <v>35.371457594486557</v>
      </c>
      <c r="O242" s="102">
        <v>30.119767682929584</v>
      </c>
      <c r="P242" s="102">
        <v>30.008153491746278</v>
      </c>
      <c r="Q242" s="102">
        <v>30.935428693877519</v>
      </c>
      <c r="R242" s="102">
        <v>31.860180969913337</v>
      </c>
      <c r="S242" s="102">
        <v>33.267815650720259</v>
      </c>
      <c r="T242" s="102">
        <v>32.217131251834829</v>
      </c>
      <c r="U242" s="102">
        <v>31.022359667344123</v>
      </c>
      <c r="V242" s="102">
        <v>31.074947025564839</v>
      </c>
      <c r="W242" s="102">
        <v>28.234655912679688</v>
      </c>
      <c r="DA242" s="131" t="s">
        <v>2778</v>
      </c>
    </row>
    <row r="243" spans="1:105" ht="12" customHeight="1" x14ac:dyDescent="0.25">
      <c r="A243" s="107" t="s">
        <v>121</v>
      </c>
      <c r="B243" s="105">
        <v>16.954020771254125</v>
      </c>
      <c r="C243" s="105">
        <v>15.573962080361545</v>
      </c>
      <c r="D243" s="105">
        <v>17.715456960264081</v>
      </c>
      <c r="E243" s="105">
        <v>19.6871717149515</v>
      </c>
      <c r="F243" s="105">
        <v>20.4031086663223</v>
      </c>
      <c r="G243" s="105">
        <v>22.888464546019968</v>
      </c>
      <c r="H243" s="105">
        <v>22.320195277248221</v>
      </c>
      <c r="I243" s="105">
        <v>24.228044388740486</v>
      </c>
      <c r="J243" s="105">
        <v>23.042042834781064</v>
      </c>
      <c r="K243" s="105">
        <v>22.867200853741171</v>
      </c>
      <c r="L243" s="105">
        <v>22.101116303158499</v>
      </c>
      <c r="M243" s="105">
        <v>22.077704709351291</v>
      </c>
      <c r="N243" s="105">
        <v>19.796968793161305</v>
      </c>
      <c r="O243" s="105">
        <v>16.443170736366241</v>
      </c>
      <c r="P243" s="105">
        <v>15.953431802625632</v>
      </c>
      <c r="Q243" s="105">
        <v>17.240610540875373</v>
      </c>
      <c r="R243" s="105">
        <v>18.212902858407617</v>
      </c>
      <c r="S243" s="105">
        <v>19.697990025108073</v>
      </c>
      <c r="T243" s="105">
        <v>18.764913002542016</v>
      </c>
      <c r="U243" s="105">
        <v>18.194398988079719</v>
      </c>
      <c r="V243" s="105">
        <v>18.564972532672424</v>
      </c>
      <c r="W243" s="105">
        <v>18.44400097495912</v>
      </c>
      <c r="DA243" s="132" t="s">
        <v>2779</v>
      </c>
    </row>
    <row r="244" spans="1:105" ht="12" customHeight="1" x14ac:dyDescent="0.25">
      <c r="A244" s="108" t="s">
        <v>53</v>
      </c>
      <c r="B244" s="99">
        <v>4.4452806647753356</v>
      </c>
      <c r="C244" s="99">
        <v>3.734508662083905</v>
      </c>
      <c r="D244" s="99">
        <v>5.9338665107557951</v>
      </c>
      <c r="E244" s="99">
        <v>7.9312182570784424</v>
      </c>
      <c r="F244" s="99">
        <v>7.8997405307127275</v>
      </c>
      <c r="G244" s="99">
        <v>10.247750707166771</v>
      </c>
      <c r="H244" s="99">
        <v>9.2239708135770222</v>
      </c>
      <c r="I244" s="99">
        <v>8.5867755304005708</v>
      </c>
      <c r="J244" s="99">
        <v>7.8941635694864125</v>
      </c>
      <c r="K244" s="99">
        <v>7.810079885961585</v>
      </c>
      <c r="L244" s="99">
        <v>6.8124964278322739</v>
      </c>
      <c r="M244" s="99">
        <v>6.8589610685964741</v>
      </c>
      <c r="N244" s="99">
        <v>4.6254162690774914</v>
      </c>
      <c r="O244" s="99">
        <v>1.0454922560878355</v>
      </c>
      <c r="P244" s="99">
        <v>0.40141114501708897</v>
      </c>
      <c r="Q244" s="99">
        <v>1.3418083283927158</v>
      </c>
      <c r="R244" s="99">
        <v>2.0343645078069352</v>
      </c>
      <c r="S244" s="99">
        <v>3.4872670081492076</v>
      </c>
      <c r="T244" s="99">
        <v>2.6063871944572847</v>
      </c>
      <c r="U244" s="99">
        <v>2.0107850253983903</v>
      </c>
      <c r="V244" s="99">
        <v>2.4790071085557668</v>
      </c>
      <c r="W244" s="99">
        <v>2.5296021937293025</v>
      </c>
      <c r="DA244" s="63" t="s">
        <v>2780</v>
      </c>
    </row>
    <row r="245" spans="1:105" ht="12" customHeight="1" x14ac:dyDescent="0.25">
      <c r="A245" s="108" t="s">
        <v>52</v>
      </c>
      <c r="B245" s="99">
        <v>12.508740106478792</v>
      </c>
      <c r="C245" s="99">
        <v>11.839453418277637</v>
      </c>
      <c r="D245" s="99">
        <v>11.781590449508286</v>
      </c>
      <c r="E245" s="99">
        <v>11.755953457873055</v>
      </c>
      <c r="F245" s="99">
        <v>12.503368135609572</v>
      </c>
      <c r="G245" s="99">
        <v>12.640713838853195</v>
      </c>
      <c r="H245" s="99">
        <v>13.096224463671199</v>
      </c>
      <c r="I245" s="99">
        <v>15.641268858339915</v>
      </c>
      <c r="J245" s="99">
        <v>15.14787926529465</v>
      </c>
      <c r="K245" s="99">
        <v>15.057120967779584</v>
      </c>
      <c r="L245" s="99">
        <v>15.288619875326223</v>
      </c>
      <c r="M245" s="99">
        <v>15.218743640754814</v>
      </c>
      <c r="N245" s="99">
        <v>15.171552524083818</v>
      </c>
      <c r="O245" s="99">
        <v>15.397678480278405</v>
      </c>
      <c r="P245" s="99">
        <v>15.552020657608544</v>
      </c>
      <c r="Q245" s="99">
        <v>15.898802212482654</v>
      </c>
      <c r="R245" s="99">
        <v>16.178538350600686</v>
      </c>
      <c r="S245" s="99">
        <v>16.21072301695887</v>
      </c>
      <c r="T245" s="99">
        <v>16.158525808084732</v>
      </c>
      <c r="U245" s="99">
        <v>16.183613962681321</v>
      </c>
      <c r="V245" s="99">
        <v>16.085965424116662</v>
      </c>
      <c r="W245" s="99">
        <v>15.914398781229819</v>
      </c>
      <c r="DA245" s="63" t="s">
        <v>2781</v>
      </c>
    </row>
    <row r="246" spans="1:105" ht="12" customHeight="1" x14ac:dyDescent="0.25">
      <c r="A246" s="121" t="s">
        <v>54</v>
      </c>
      <c r="B246" s="123">
        <v>8.3596508068841455</v>
      </c>
      <c r="C246" s="123">
        <v>8.7057978357839954</v>
      </c>
      <c r="D246" s="123">
        <v>8.7234935053884204</v>
      </c>
      <c r="E246" s="123">
        <v>8.8001618175589336</v>
      </c>
      <c r="F246" s="123">
        <v>8.9815476554492015</v>
      </c>
      <c r="G246" s="123">
        <v>8.5788225008599532</v>
      </c>
      <c r="H246" s="123">
        <v>7.8076813299998404</v>
      </c>
      <c r="I246" s="123">
        <v>7.6048344607883651</v>
      </c>
      <c r="J246" s="123">
        <v>6.9219682295261107</v>
      </c>
      <c r="K246" s="123">
        <v>6.8787372042127473</v>
      </c>
      <c r="L246" s="123">
        <v>6.6217172266329358</v>
      </c>
      <c r="M246" s="123">
        <v>6.9442956638001831</v>
      </c>
      <c r="N246" s="123">
        <v>6.136357250389719</v>
      </c>
      <c r="O246" s="123">
        <v>6.2512660062071479</v>
      </c>
      <c r="P246" s="123">
        <v>6.7178583742274851</v>
      </c>
      <c r="Q246" s="123">
        <v>6.5993341200602487</v>
      </c>
      <c r="R246" s="123">
        <v>6.55721853023325</v>
      </c>
      <c r="S246" s="123">
        <v>6.8152218432977909</v>
      </c>
      <c r="T246" s="123">
        <v>6.4024994280632965</v>
      </c>
      <c r="U246" s="123">
        <v>7.1890717413345424</v>
      </c>
      <c r="V246" s="123">
        <v>7.1206908817231076</v>
      </c>
      <c r="W246" s="123">
        <v>6.9255292037989271</v>
      </c>
      <c r="DA246" s="130" t="s">
        <v>2782</v>
      </c>
    </row>
    <row r="247" spans="1:105" ht="12" customHeight="1" x14ac:dyDescent="0.25">
      <c r="A247" s="97" t="s">
        <v>50</v>
      </c>
      <c r="B247" s="99">
        <v>9.1707800425015016</v>
      </c>
      <c r="C247" s="99">
        <v>9.3151930377273455</v>
      </c>
      <c r="D247" s="99">
        <v>9.3298023735523365</v>
      </c>
      <c r="E247" s="99">
        <v>9.6896702467398406</v>
      </c>
      <c r="F247" s="99">
        <v>9.8741224624453245</v>
      </c>
      <c r="G247" s="99">
        <v>9.4520415059553731</v>
      </c>
      <c r="H247" s="99">
        <v>8.4704412619184115</v>
      </c>
      <c r="I247" s="99">
        <v>8.5241447775017818</v>
      </c>
      <c r="J247" s="99">
        <v>7.6654851173987177</v>
      </c>
      <c r="K247" s="99">
        <v>7.5138311683232164</v>
      </c>
      <c r="L247" s="99">
        <v>7.286181006969576</v>
      </c>
      <c r="M247" s="99">
        <v>7.4305069385368592</v>
      </c>
      <c r="N247" s="99">
        <v>7.02174612169319</v>
      </c>
      <c r="O247" s="99">
        <v>7.0270575339355341</v>
      </c>
      <c r="P247" s="99">
        <v>7.1119324708665212</v>
      </c>
      <c r="Q247" s="99">
        <v>7.3959328945483103</v>
      </c>
      <c r="R247" s="99">
        <v>7.4348851575724018</v>
      </c>
      <c r="S247" s="99">
        <v>7.521866495079224</v>
      </c>
      <c r="T247" s="99">
        <v>7.6242259022704557</v>
      </c>
      <c r="U247" s="99">
        <v>8.243603742132759</v>
      </c>
      <c r="V247" s="99">
        <v>7.7595859032256769</v>
      </c>
      <c r="W247" s="99">
        <v>8.259223661380382</v>
      </c>
      <c r="DA247" s="63" t="s">
        <v>2783</v>
      </c>
    </row>
    <row r="248" spans="1:105" ht="12" customHeight="1" x14ac:dyDescent="0.25">
      <c r="A248" s="109" t="s">
        <v>120</v>
      </c>
      <c r="B248" s="110">
        <v>6.3241755552405925</v>
      </c>
      <c r="C248" s="110">
        <v>7.352871662347825</v>
      </c>
      <c r="D248" s="110">
        <v>7.5034192671062421</v>
      </c>
      <c r="E248" s="110">
        <v>7.1156847167661263</v>
      </c>
      <c r="F248" s="110">
        <v>7.4133424117066751</v>
      </c>
      <c r="G248" s="110">
        <v>7.1176558836213761</v>
      </c>
      <c r="H248" s="110">
        <v>6.7478529722816525</v>
      </c>
      <c r="I248" s="110">
        <v>6.1255870128530248</v>
      </c>
      <c r="J248" s="110">
        <v>5.6688836931121296</v>
      </c>
      <c r="K248" s="110">
        <v>5.8340382871094096</v>
      </c>
      <c r="L248" s="110">
        <v>5.5261575476649556</v>
      </c>
      <c r="M248" s="110">
        <v>6.1304083142652059</v>
      </c>
      <c r="N248" s="110">
        <v>4.5863266135407521</v>
      </c>
      <c r="O248" s="110">
        <v>4.9815837156178597</v>
      </c>
      <c r="P248" s="110">
        <v>6.1051205046912438</v>
      </c>
      <c r="Q248" s="110">
        <v>5.3953791253690984</v>
      </c>
      <c r="R248" s="110">
        <v>5.2772783231568496</v>
      </c>
      <c r="S248" s="110">
        <v>5.8185776776553189</v>
      </c>
      <c r="T248" s="110">
        <v>4.8243646696554485</v>
      </c>
      <c r="U248" s="110">
        <v>5.8956097910129106</v>
      </c>
      <c r="V248" s="110">
        <v>6.412784837890066</v>
      </c>
      <c r="W248" s="110">
        <v>5.6133385149680679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59.326860014237866</v>
      </c>
      <c r="C250" s="118">
        <f t="shared" si="115"/>
        <v>57.126272419919637</v>
      </c>
      <c r="D250" s="118">
        <f t="shared" si="115"/>
        <v>57.784019557088371</v>
      </c>
      <c r="E250" s="118">
        <f t="shared" si="115"/>
        <v>63.726597502238512</v>
      </c>
      <c r="F250" s="118">
        <f t="shared" si="115"/>
        <v>62.400325103190958</v>
      </c>
      <c r="G250" s="118">
        <f t="shared" si="115"/>
        <v>63.759066550024158</v>
      </c>
      <c r="H250" s="118">
        <f t="shared" si="115"/>
        <v>60.504031939240775</v>
      </c>
      <c r="I250" s="118">
        <f t="shared" si="115"/>
        <v>69.535452897191803</v>
      </c>
      <c r="J250" s="118">
        <f t="shared" si="115"/>
        <v>69.794892139749209</v>
      </c>
      <c r="K250" s="118">
        <f t="shared" si="115"/>
        <v>70.432638805431338</v>
      </c>
      <c r="L250" s="118">
        <f t="shared" si="115"/>
        <v>69.463402477323172</v>
      </c>
      <c r="M250" s="118">
        <f t="shared" si="115"/>
        <v>67.399007670816957</v>
      </c>
      <c r="N250" s="118">
        <f t="shared" si="115"/>
        <v>70.821394190313342</v>
      </c>
      <c r="O250" s="118">
        <f t="shared" si="115"/>
        <v>61.899737367423597</v>
      </c>
      <c r="P250" s="118">
        <f t="shared" si="115"/>
        <v>59.518719727035531</v>
      </c>
      <c r="Q250" s="118">
        <f t="shared" si="115"/>
        <v>66.524040602021344</v>
      </c>
      <c r="R250" s="118">
        <f t="shared" ref="R250:V250" si="116">R251+R254+R256+R265</f>
        <v>74.116901299482862</v>
      </c>
      <c r="S250" s="118">
        <f t="shared" si="116"/>
        <v>73.149685716018709</v>
      </c>
      <c r="T250" s="118">
        <f t="shared" si="116"/>
        <v>72.232451291688363</v>
      </c>
      <c r="U250" s="118">
        <f t="shared" si="116"/>
        <v>72.606158137768034</v>
      </c>
      <c r="V250" s="118">
        <f t="shared" si="116"/>
        <v>70.343707170017424</v>
      </c>
      <c r="W250" s="118">
        <f t="shared" ref="W250" si="117">W251+W254+W256+W265</f>
        <v>70.808493591536731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23.758054852579917</v>
      </c>
      <c r="C251" s="123">
        <f t="shared" si="118"/>
        <v>23.889519547826321</v>
      </c>
      <c r="D251" s="123">
        <f t="shared" si="118"/>
        <v>23.994220042926607</v>
      </c>
      <c r="E251" s="123">
        <f t="shared" si="118"/>
        <v>25.890687743908948</v>
      </c>
      <c r="F251" s="123">
        <f t="shared" si="118"/>
        <v>24.537809953723361</v>
      </c>
      <c r="G251" s="123">
        <f t="shared" si="118"/>
        <v>23.716397633805499</v>
      </c>
      <c r="H251" s="123">
        <f t="shared" si="118"/>
        <v>15.428380772174773</v>
      </c>
      <c r="I251" s="123">
        <f t="shared" si="118"/>
        <v>16.412295928926664</v>
      </c>
      <c r="J251" s="123">
        <f t="shared" si="118"/>
        <v>15.346731235826542</v>
      </c>
      <c r="K251" s="123">
        <f t="shared" si="118"/>
        <v>17.086092220045806</v>
      </c>
      <c r="L251" s="123">
        <f t="shared" si="118"/>
        <v>14.669545868101485</v>
      </c>
      <c r="M251" s="123">
        <f t="shared" si="118"/>
        <v>16.737190549778759</v>
      </c>
      <c r="N251" s="123">
        <f t="shared" si="118"/>
        <v>15.863704896051505</v>
      </c>
      <c r="O251" s="123">
        <f t="shared" si="118"/>
        <v>13.127059772335565</v>
      </c>
      <c r="P251" s="123">
        <f t="shared" si="118"/>
        <v>11.917742555226583</v>
      </c>
      <c r="Q251" s="123">
        <f t="shared" si="118"/>
        <v>14.742899525442738</v>
      </c>
      <c r="R251" s="123">
        <f t="shared" ref="R251:V251" si="119">SUM(R252:R253)</f>
        <v>16.90060616381221</v>
      </c>
      <c r="S251" s="123">
        <f t="shared" si="119"/>
        <v>16.532811571092914</v>
      </c>
      <c r="T251" s="123">
        <f t="shared" si="119"/>
        <v>14.414757057428723</v>
      </c>
      <c r="U251" s="123">
        <f t="shared" si="119"/>
        <v>18.354967070958949</v>
      </c>
      <c r="V251" s="123">
        <f t="shared" si="119"/>
        <v>18.88794135912369</v>
      </c>
      <c r="W251" s="123">
        <f t="shared" ref="W251" si="120">SUM(W252:W253)</f>
        <v>19.29991694489096</v>
      </c>
      <c r="DA251" s="130" t="s">
        <v>2936</v>
      </c>
    </row>
    <row r="252" spans="1:105" ht="12" customHeight="1" x14ac:dyDescent="0.25">
      <c r="A252" s="97" t="s">
        <v>74</v>
      </c>
      <c r="B252" s="99">
        <v>23.550703088015212</v>
      </c>
      <c r="C252" s="99">
        <v>23.643890220077903</v>
      </c>
      <c r="D252" s="99">
        <v>23.728495828870528</v>
      </c>
      <c r="E252" s="99">
        <v>25.619971708077131</v>
      </c>
      <c r="F252" s="99">
        <v>24.259264984802599</v>
      </c>
      <c r="G252" s="99">
        <v>23.451908964980419</v>
      </c>
      <c r="H252" s="99">
        <v>15.273662335354848</v>
      </c>
      <c r="I252" s="99">
        <v>16.265339089318207</v>
      </c>
      <c r="J252" s="99">
        <v>15.218412909125853</v>
      </c>
      <c r="K252" s="99">
        <v>16.935700940570158</v>
      </c>
      <c r="L252" s="99">
        <v>14.545804484738813</v>
      </c>
      <c r="M252" s="99">
        <v>16.576260065670002</v>
      </c>
      <c r="N252" s="99">
        <v>15.745326458603854</v>
      </c>
      <c r="O252" s="99">
        <v>13.012993709727537</v>
      </c>
      <c r="P252" s="99">
        <v>11.785561102752821</v>
      </c>
      <c r="Q252" s="99">
        <v>14.595028557781271</v>
      </c>
      <c r="R252" s="99">
        <v>16.732096791636209</v>
      </c>
      <c r="S252" s="99">
        <v>16.350085236889235</v>
      </c>
      <c r="T252" s="99">
        <v>14.272300630284132</v>
      </c>
      <c r="U252" s="99">
        <v>18.174121713359437</v>
      </c>
      <c r="V252" s="99">
        <v>18.702212955268411</v>
      </c>
      <c r="W252" s="99">
        <v>19.110308242618292</v>
      </c>
      <c r="DA252" s="63" t="s">
        <v>2937</v>
      </c>
    </row>
    <row r="253" spans="1:105" ht="12" customHeight="1" x14ac:dyDescent="0.25">
      <c r="A253" s="97" t="s">
        <v>53</v>
      </c>
      <c r="B253" s="99">
        <v>0.20735176456470591</v>
      </c>
      <c r="C253" s="99">
        <v>0.24562932774841906</v>
      </c>
      <c r="D253" s="99">
        <v>0.26572421405607854</v>
      </c>
      <c r="E253" s="99">
        <v>0.27071603583181597</v>
      </c>
      <c r="F253" s="99">
        <v>0.27854496892076375</v>
      </c>
      <c r="G253" s="99">
        <v>0.26448866882508032</v>
      </c>
      <c r="H253" s="99">
        <v>0.15471843681992506</v>
      </c>
      <c r="I253" s="99">
        <v>0.14695683960845615</v>
      </c>
      <c r="J253" s="99">
        <v>0.12831832670068916</v>
      </c>
      <c r="K253" s="99">
        <v>0.15039127947564873</v>
      </c>
      <c r="L253" s="99">
        <v>0.1237413833626716</v>
      </c>
      <c r="M253" s="99">
        <v>0.16093048410875635</v>
      </c>
      <c r="N253" s="99">
        <v>0.11837843744765147</v>
      </c>
      <c r="O253" s="99">
        <v>0.11406606260802869</v>
      </c>
      <c r="P253" s="99">
        <v>0.1321814524737627</v>
      </c>
      <c r="Q253" s="99">
        <v>0.14787096766146732</v>
      </c>
      <c r="R253" s="99">
        <v>0.16850937217599873</v>
      </c>
      <c r="S253" s="99">
        <v>0.18272633420367798</v>
      </c>
      <c r="T253" s="99">
        <v>0.14245642714459059</v>
      </c>
      <c r="U253" s="99">
        <v>0.18084535759951351</v>
      </c>
      <c r="V253" s="99">
        <v>0.18572840385527994</v>
      </c>
      <c r="W253" s="99">
        <v>0.18960870227266838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16.137227895825582</v>
      </c>
      <c r="C254" s="123">
        <f t="shared" si="121"/>
        <v>14.463938361375062</v>
      </c>
      <c r="D254" s="123">
        <f t="shared" si="121"/>
        <v>13.971549951608736</v>
      </c>
      <c r="E254" s="123">
        <f t="shared" si="121"/>
        <v>17.031895717516608</v>
      </c>
      <c r="F254" s="123">
        <f t="shared" si="121"/>
        <v>16.163227491369124</v>
      </c>
      <c r="G254" s="123">
        <f t="shared" si="121"/>
        <v>17.247045689621338</v>
      </c>
      <c r="H254" s="123">
        <f t="shared" si="121"/>
        <v>22.698387948011995</v>
      </c>
      <c r="I254" s="123">
        <f t="shared" si="121"/>
        <v>28.706756667457995</v>
      </c>
      <c r="J254" s="123">
        <f t="shared" si="121"/>
        <v>31.204819386247095</v>
      </c>
      <c r="K254" s="123">
        <f t="shared" si="121"/>
        <v>30.201092095367056</v>
      </c>
      <c r="L254" s="123">
        <f t="shared" si="121"/>
        <v>32.04419254147443</v>
      </c>
      <c r="M254" s="123">
        <f t="shared" si="121"/>
        <v>27.727481612112321</v>
      </c>
      <c r="N254" s="123">
        <f t="shared" si="121"/>
        <v>33.722809411146926</v>
      </c>
      <c r="O254" s="123">
        <f t="shared" si="121"/>
        <v>28.902160631220042</v>
      </c>
      <c r="P254" s="123">
        <f t="shared" si="121"/>
        <v>27.416806586800263</v>
      </c>
      <c r="Q254" s="123">
        <f t="shared" si="121"/>
        <v>31.001481325982962</v>
      </c>
      <c r="R254" s="123">
        <f t="shared" si="121"/>
        <v>35.811650484553937</v>
      </c>
      <c r="S254" s="123">
        <f t="shared" si="121"/>
        <v>34.170189301033105</v>
      </c>
      <c r="T254" s="123">
        <f t="shared" si="121"/>
        <v>36.111311287821927</v>
      </c>
      <c r="U254" s="123">
        <f t="shared" si="121"/>
        <v>32.197533734119247</v>
      </c>
      <c r="V254" s="123">
        <f t="shared" si="121"/>
        <v>29.085539497705167</v>
      </c>
      <c r="W254" s="123">
        <f t="shared" si="121"/>
        <v>29.172478291421481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16.137227895825582</v>
      </c>
      <c r="C255" s="99">
        <f>RES_hhdet_tess!C29</f>
        <v>14.463938361375062</v>
      </c>
      <c r="D255" s="99">
        <f>RES_hhdet_tess!D29</f>
        <v>13.971549951608736</v>
      </c>
      <c r="E255" s="99">
        <f>RES_hhdet_tess!E29</f>
        <v>17.031895717516608</v>
      </c>
      <c r="F255" s="99">
        <f>RES_hhdet_tess!F29</f>
        <v>16.163227491369124</v>
      </c>
      <c r="G255" s="99">
        <f>RES_hhdet_tess!G29</f>
        <v>17.247045689621338</v>
      </c>
      <c r="H255" s="99">
        <f>RES_hhdet_tess!H29</f>
        <v>22.698387948011995</v>
      </c>
      <c r="I255" s="99">
        <f>RES_hhdet_tess!I29</f>
        <v>28.706756667457995</v>
      </c>
      <c r="J255" s="99">
        <f>RES_hhdet_tess!J29</f>
        <v>31.204819386247095</v>
      </c>
      <c r="K255" s="99">
        <f>RES_hhdet_tess!K29</f>
        <v>30.201092095367056</v>
      </c>
      <c r="L255" s="99">
        <f>RES_hhdet_tess!L29</f>
        <v>32.04419254147443</v>
      </c>
      <c r="M255" s="99">
        <f>RES_hhdet_tess!M29</f>
        <v>27.727481612112321</v>
      </c>
      <c r="N255" s="99">
        <f>RES_hhdet_tess!N29</f>
        <v>33.722809411146926</v>
      </c>
      <c r="O255" s="99">
        <f>RES_hhdet_tess!O29</f>
        <v>28.902160631220042</v>
      </c>
      <c r="P255" s="99">
        <f>RES_hhdet_tess!P29</f>
        <v>27.416806586800263</v>
      </c>
      <c r="Q255" s="99">
        <f>RES_hhdet_tess!Q29</f>
        <v>31.001481325982962</v>
      </c>
      <c r="R255" s="99">
        <f>RES_hhdet_tess!R29</f>
        <v>35.811650484553937</v>
      </c>
      <c r="S255" s="99">
        <f>RES_hhdet_tess!S29</f>
        <v>34.170189301033105</v>
      </c>
      <c r="T255" s="99">
        <f>RES_hhdet_tess!T29</f>
        <v>36.111311287821927</v>
      </c>
      <c r="U255" s="99">
        <f>RES_hhdet_tess!U29</f>
        <v>32.197533734119247</v>
      </c>
      <c r="V255" s="99">
        <f>RES_hhdet_tess!V29</f>
        <v>29.085539497705167</v>
      </c>
      <c r="W255" s="99">
        <f>RES_hhdet_tess!W29</f>
        <v>29.172478291421481</v>
      </c>
      <c r="DA255" s="63" t="s">
        <v>2940</v>
      </c>
    </row>
    <row r="256" spans="1:105" ht="12" customHeight="1" x14ac:dyDescent="0.25">
      <c r="A256" s="121" t="s">
        <v>55</v>
      </c>
      <c r="B256" s="123">
        <v>14.554507005292974</v>
      </c>
      <c r="C256" s="123">
        <v>13.613180620023362</v>
      </c>
      <c r="D256" s="123">
        <v>14.598154302706956</v>
      </c>
      <c r="E256" s="123">
        <v>15.531895122179748</v>
      </c>
      <c r="F256" s="123">
        <v>16.270891746134076</v>
      </c>
      <c r="G256" s="123">
        <v>17.578050368351583</v>
      </c>
      <c r="H256" s="123">
        <v>17.584669310804884</v>
      </c>
      <c r="I256" s="123">
        <v>19.769575533419275</v>
      </c>
      <c r="J256" s="123">
        <v>19.011981190018915</v>
      </c>
      <c r="K256" s="123">
        <v>18.909266591080005</v>
      </c>
      <c r="L256" s="123">
        <v>18.665134308302655</v>
      </c>
      <c r="M256" s="123">
        <v>18.620117161837268</v>
      </c>
      <c r="N256" s="123">
        <v>17.479967893713319</v>
      </c>
      <c r="O256" s="123">
        <v>16.002444384632124</v>
      </c>
      <c r="P256" s="123">
        <v>15.955010289349318</v>
      </c>
      <c r="Q256" s="123">
        <v>16.656439508539769</v>
      </c>
      <c r="R256" s="123">
        <v>17.291764342616208</v>
      </c>
      <c r="S256" s="123">
        <v>18.112866839244013</v>
      </c>
      <c r="T256" s="123">
        <v>17.635761564936097</v>
      </c>
      <c r="U256" s="123">
        <v>17.363355747437179</v>
      </c>
      <c r="V256" s="123">
        <v>17.55075818355445</v>
      </c>
      <c r="W256" s="123">
        <v>17.606544624450454</v>
      </c>
      <c r="DA256" s="130" t="s">
        <v>2941</v>
      </c>
    </row>
    <row r="257" spans="1:105" ht="12" customHeight="1" x14ac:dyDescent="0.25">
      <c r="A257" s="97" t="s">
        <v>141</v>
      </c>
      <c r="B257" s="99">
        <v>14.307884628029168</v>
      </c>
      <c r="C257" s="99">
        <v>13.970011555088393</v>
      </c>
      <c r="D257" s="99">
        <v>14.907811301088591</v>
      </c>
      <c r="E257" s="99">
        <v>15.739265938075238</v>
      </c>
      <c r="F257" s="99">
        <v>16.129859193029372</v>
      </c>
      <c r="G257" s="99">
        <v>17.62397156494556</v>
      </c>
      <c r="H257" s="99">
        <v>17.893548245025173</v>
      </c>
      <c r="I257" s="99">
        <v>18.509281351134174</v>
      </c>
      <c r="J257" s="99">
        <v>19.061807752116906</v>
      </c>
      <c r="K257" s="99">
        <v>19.065834677342536</v>
      </c>
      <c r="L257" s="99">
        <v>18.524622807360487</v>
      </c>
      <c r="M257" s="99">
        <v>17.781312755262686</v>
      </c>
      <c r="N257" s="99">
        <v>16.724105196705267</v>
      </c>
      <c r="O257" s="99">
        <v>17.612895948576938</v>
      </c>
      <c r="P257" s="99">
        <v>20.573118856546674</v>
      </c>
      <c r="Q257" s="99">
        <v>18.03780963369492</v>
      </c>
      <c r="R257" s="99">
        <v>18.201427594796314</v>
      </c>
      <c r="S257" s="99">
        <v>18.534347611752949</v>
      </c>
      <c r="T257" s="99">
        <v>18.342598535526118</v>
      </c>
      <c r="U257" s="99">
        <v>17.860076735920199</v>
      </c>
      <c r="V257" s="99">
        <v>16.831861345605756</v>
      </c>
      <c r="W257" s="99">
        <v>21.231197592592341</v>
      </c>
      <c r="DA257" s="63" t="s">
        <v>2942</v>
      </c>
    </row>
    <row r="258" spans="1:105" ht="12" customHeight="1" x14ac:dyDescent="0.25">
      <c r="A258" s="97" t="s">
        <v>140</v>
      </c>
      <c r="B258" s="99">
        <v>14.307884628029171</v>
      </c>
      <c r="C258" s="99">
        <v>13.972940864030306</v>
      </c>
      <c r="D258" s="99">
        <v>14.907834743000278</v>
      </c>
      <c r="E258" s="99">
        <v>15.737717753171395</v>
      </c>
      <c r="F258" s="99">
        <v>16.126097901446251</v>
      </c>
      <c r="G258" s="99">
        <v>17.618307295408666</v>
      </c>
      <c r="H258" s="99">
        <v>17.89929301622929</v>
      </c>
      <c r="I258" s="99">
        <v>18.531523353764079</v>
      </c>
      <c r="J258" s="99">
        <v>19.083945644681997</v>
      </c>
      <c r="K258" s="99">
        <v>19.080980671649939</v>
      </c>
      <c r="L258" s="99">
        <v>18.53563752346308</v>
      </c>
      <c r="M258" s="99">
        <v>17.797632300514621</v>
      </c>
      <c r="N258" s="99">
        <v>16.738624237635481</v>
      </c>
      <c r="O258" s="99">
        <v>17.799811306924465</v>
      </c>
      <c r="P258" s="99">
        <v>20.916327164126983</v>
      </c>
      <c r="Q258" s="99">
        <v>18.052741159084707</v>
      </c>
      <c r="R258" s="99">
        <v>18.121018677001906</v>
      </c>
      <c r="S258" s="99">
        <v>18.376341552061785</v>
      </c>
      <c r="T258" s="99">
        <v>18.053451631864522</v>
      </c>
      <c r="U258" s="99">
        <v>17.477205972430468</v>
      </c>
      <c r="V258" s="99">
        <v>16.620255088976542</v>
      </c>
      <c r="W258" s="99">
        <v>21.157075831135394</v>
      </c>
      <c r="DA258" s="63" t="s">
        <v>2943</v>
      </c>
    </row>
    <row r="259" spans="1:105" ht="12" customHeight="1" x14ac:dyDescent="0.25">
      <c r="A259" s="100" t="s">
        <v>50</v>
      </c>
      <c r="B259" s="102">
        <v>1.9765568423855626</v>
      </c>
      <c r="C259" s="102">
        <v>1.8795732291601168</v>
      </c>
      <c r="D259" s="102">
        <v>3.526547483955556</v>
      </c>
      <c r="E259" s="102">
        <v>4.5190613239805648</v>
      </c>
      <c r="F259" s="102">
        <v>4.0452125795121132</v>
      </c>
      <c r="G259" s="102">
        <v>5.078918751218187</v>
      </c>
      <c r="H259" s="102">
        <v>4.5508060174788296</v>
      </c>
      <c r="I259" s="102">
        <v>3.7485938292821435</v>
      </c>
      <c r="J259" s="102">
        <v>3.8886385059020441</v>
      </c>
      <c r="K259" s="102">
        <v>3.8706113477322264</v>
      </c>
      <c r="L259" s="102">
        <v>3.2700680986127786</v>
      </c>
      <c r="M259" s="102">
        <v>3.1069517569363625</v>
      </c>
      <c r="N259" s="102">
        <v>1.9639373447430004</v>
      </c>
      <c r="O259" s="102">
        <v>1.3830335530749522</v>
      </c>
      <c r="P259" s="102">
        <v>1.9875232375846645</v>
      </c>
      <c r="Q259" s="102">
        <v>3.8786786698012299</v>
      </c>
      <c r="R259" s="102">
        <v>4.7055645456283521</v>
      </c>
      <c r="S259" s="102">
        <v>5.914668639304157</v>
      </c>
      <c r="T259" s="102">
        <v>3.7220357074980797</v>
      </c>
      <c r="U259" s="102">
        <v>1.176834344887457</v>
      </c>
      <c r="V259" s="102">
        <v>0.91126144564998446</v>
      </c>
      <c r="W259" s="102">
        <v>3.6425255523149955</v>
      </c>
      <c r="DA259" s="131" t="s">
        <v>2944</v>
      </c>
    </row>
    <row r="260" spans="1:105" ht="12" customHeight="1" x14ac:dyDescent="0.25">
      <c r="A260" s="103" t="s">
        <v>52</v>
      </c>
      <c r="B260" s="105">
        <v>12.331327785643609</v>
      </c>
      <c r="C260" s="105">
        <v>12.093367634870187</v>
      </c>
      <c r="D260" s="105">
        <v>11.381287259044722</v>
      </c>
      <c r="E260" s="105">
        <v>11.218656429190833</v>
      </c>
      <c r="F260" s="105">
        <v>12.080885321934137</v>
      </c>
      <c r="G260" s="105">
        <v>12.539388544190475</v>
      </c>
      <c r="H260" s="105">
        <v>13.348486998750465</v>
      </c>
      <c r="I260" s="105">
        <v>14.782929524481938</v>
      </c>
      <c r="J260" s="105">
        <v>15.195307138779954</v>
      </c>
      <c r="K260" s="105">
        <v>15.210369323917718</v>
      </c>
      <c r="L260" s="105">
        <v>15.2655694248503</v>
      </c>
      <c r="M260" s="105">
        <v>14.690680543578264</v>
      </c>
      <c r="N260" s="105">
        <v>14.774686892892477</v>
      </c>
      <c r="O260" s="105">
        <v>16.416777753849512</v>
      </c>
      <c r="P260" s="105">
        <v>18.928803926542319</v>
      </c>
      <c r="Q260" s="105">
        <v>14.174062489283473</v>
      </c>
      <c r="R260" s="105">
        <v>13.415454131373551</v>
      </c>
      <c r="S260" s="105">
        <v>12.461672912757628</v>
      </c>
      <c r="T260" s="105">
        <v>14.331415924366437</v>
      </c>
      <c r="U260" s="105">
        <v>16.300371627543011</v>
      </c>
      <c r="V260" s="105">
        <v>15.708993643326558</v>
      </c>
      <c r="W260" s="105">
        <v>17.514550278820405</v>
      </c>
      <c r="DA260" s="132" t="s">
        <v>2945</v>
      </c>
    </row>
    <row r="261" spans="1:105" ht="12" customHeight="1" x14ac:dyDescent="0.25">
      <c r="A261" s="106" t="s">
        <v>122</v>
      </c>
      <c r="B261" s="102">
        <v>14.574283068156001</v>
      </c>
      <c r="C261" s="102">
        <v>13.586019022057657</v>
      </c>
      <c r="D261" s="102">
        <v>14.577932045526515</v>
      </c>
      <c r="E261" s="102">
        <v>15.523631463242381</v>
      </c>
      <c r="F261" s="102">
        <v>16.289342758757407</v>
      </c>
      <c r="G261" s="102">
        <v>17.590964880786931</v>
      </c>
      <c r="H261" s="102">
        <v>17.587504255294739</v>
      </c>
      <c r="I261" s="102">
        <v>19.848890679304976</v>
      </c>
      <c r="J261" s="102">
        <v>19.047346551548362</v>
      </c>
      <c r="K261" s="102">
        <v>18.90866647416064</v>
      </c>
      <c r="L261" s="102">
        <v>18.707758238534112</v>
      </c>
      <c r="M261" s="102">
        <v>18.721168499852986</v>
      </c>
      <c r="N261" s="102">
        <v>17.588922070382033</v>
      </c>
      <c r="O261" s="102">
        <v>16.09163476268623</v>
      </c>
      <c r="P261" s="102">
        <v>16.204979767439813</v>
      </c>
      <c r="Q261" s="102">
        <v>16.708794211633787</v>
      </c>
      <c r="R261" s="102">
        <v>17.225973326475906</v>
      </c>
      <c r="S261" s="102">
        <v>17.994095871557679</v>
      </c>
      <c r="T261" s="102">
        <v>17.43086745088695</v>
      </c>
      <c r="U261" s="102">
        <v>17.13555288648493</v>
      </c>
      <c r="V261" s="102">
        <v>17.432441084226056</v>
      </c>
      <c r="W261" s="102">
        <v>17.384047517671927</v>
      </c>
      <c r="DA261" s="131" t="s">
        <v>2946</v>
      </c>
    </row>
    <row r="262" spans="1:105" ht="12" customHeight="1" x14ac:dyDescent="0.25">
      <c r="A262" s="107" t="s">
        <v>121</v>
      </c>
      <c r="B262" s="105">
        <v>14.574283068155989</v>
      </c>
      <c r="C262" s="105">
        <v>13.585099225792176</v>
      </c>
      <c r="D262" s="105">
        <v>14.576137597430092</v>
      </c>
      <c r="E262" s="105">
        <v>15.518471384843425</v>
      </c>
      <c r="F262" s="105">
        <v>16.279106485022947</v>
      </c>
      <c r="G262" s="105">
        <v>17.5755901115405</v>
      </c>
      <c r="H262" s="105">
        <v>17.569137238386332</v>
      </c>
      <c r="I262" s="105">
        <v>19.82763395704217</v>
      </c>
      <c r="J262" s="105">
        <v>19.009725550050792</v>
      </c>
      <c r="K262" s="105">
        <v>18.902842337262651</v>
      </c>
      <c r="L262" s="105">
        <v>18.670724660029919</v>
      </c>
      <c r="M262" s="105">
        <v>18.653172968659909</v>
      </c>
      <c r="N262" s="105">
        <v>17.510762101269776</v>
      </c>
      <c r="O262" s="105">
        <v>15.93175839013432</v>
      </c>
      <c r="P262" s="105">
        <v>15.758422630476742</v>
      </c>
      <c r="Q262" s="105">
        <v>16.595655775812364</v>
      </c>
      <c r="R262" s="105">
        <v>17.254736576763769</v>
      </c>
      <c r="S262" s="105">
        <v>18.09893549322317</v>
      </c>
      <c r="T262" s="105">
        <v>17.614145788864679</v>
      </c>
      <c r="U262" s="105">
        <v>17.351564449523288</v>
      </c>
      <c r="V262" s="105">
        <v>17.580340094718601</v>
      </c>
      <c r="W262" s="105">
        <v>17.479867278462404</v>
      </c>
      <c r="DA262" s="132" t="s">
        <v>2947</v>
      </c>
    </row>
    <row r="263" spans="1:105" ht="12" customHeight="1" x14ac:dyDescent="0.25">
      <c r="A263" s="108" t="s">
        <v>53</v>
      </c>
      <c r="B263" s="99">
        <v>2.0655429616771972</v>
      </c>
      <c r="C263" s="99">
        <v>1.7456458075145382</v>
      </c>
      <c r="D263" s="99">
        <v>2.7945471479218051</v>
      </c>
      <c r="E263" s="99">
        <v>3.7625179269703675</v>
      </c>
      <c r="F263" s="99">
        <v>3.7757383494133778</v>
      </c>
      <c r="G263" s="99">
        <v>4.9348762726873057</v>
      </c>
      <c r="H263" s="99">
        <v>4.4729127747151303</v>
      </c>
      <c r="I263" s="99">
        <v>4.1863650987022529</v>
      </c>
      <c r="J263" s="99">
        <v>3.8618462847561403</v>
      </c>
      <c r="K263" s="99">
        <v>3.8457213694830679</v>
      </c>
      <c r="L263" s="99">
        <v>3.3821047847036958</v>
      </c>
      <c r="M263" s="99">
        <v>3.4344293279050939</v>
      </c>
      <c r="N263" s="99">
        <v>2.3392095771859576</v>
      </c>
      <c r="O263" s="99">
        <v>0.53407990985591169</v>
      </c>
      <c r="P263" s="99">
        <v>0.20640197286819539</v>
      </c>
      <c r="Q263" s="99">
        <v>0.69685356332971371</v>
      </c>
      <c r="R263" s="99">
        <v>1.076198226163084</v>
      </c>
      <c r="S263" s="99">
        <v>1.8882124762643036</v>
      </c>
      <c r="T263" s="99">
        <v>1.4556199807799453</v>
      </c>
      <c r="U263" s="99">
        <v>1.1679504868419657</v>
      </c>
      <c r="V263" s="99">
        <v>1.4943746706019425</v>
      </c>
      <c r="W263" s="99">
        <v>1.5654684972325839</v>
      </c>
      <c r="DA263" s="63" t="s">
        <v>2948</v>
      </c>
    </row>
    <row r="264" spans="1:105" ht="12" customHeight="1" x14ac:dyDescent="0.25">
      <c r="A264" s="108" t="s">
        <v>52</v>
      </c>
      <c r="B264" s="99">
        <v>12.508740106478792</v>
      </c>
      <c r="C264" s="99">
        <v>11.839453418277637</v>
      </c>
      <c r="D264" s="99">
        <v>11.781590449508286</v>
      </c>
      <c r="E264" s="99">
        <v>11.755953457873055</v>
      </c>
      <c r="F264" s="99">
        <v>12.503368135609572</v>
      </c>
      <c r="G264" s="99">
        <v>12.640713838853195</v>
      </c>
      <c r="H264" s="99">
        <v>13.096224463671199</v>
      </c>
      <c r="I264" s="99">
        <v>15.641268858339915</v>
      </c>
      <c r="J264" s="99">
        <v>15.14787926529465</v>
      </c>
      <c r="K264" s="99">
        <v>15.057120967779584</v>
      </c>
      <c r="L264" s="99">
        <v>15.288619875326223</v>
      </c>
      <c r="M264" s="99">
        <v>15.218743640754814</v>
      </c>
      <c r="N264" s="99">
        <v>15.171552524083818</v>
      </c>
      <c r="O264" s="99">
        <v>15.397678480278405</v>
      </c>
      <c r="P264" s="99">
        <v>15.552020657608544</v>
      </c>
      <c r="Q264" s="99">
        <v>15.898802212482654</v>
      </c>
      <c r="R264" s="99">
        <v>16.178538350600686</v>
      </c>
      <c r="S264" s="99">
        <v>16.21072301695887</v>
      </c>
      <c r="T264" s="99">
        <v>16.158525808084732</v>
      </c>
      <c r="U264" s="99">
        <v>16.183613962681321</v>
      </c>
      <c r="V264" s="99">
        <v>16.085965424116662</v>
      </c>
      <c r="W264" s="99">
        <v>15.914398781229819</v>
      </c>
      <c r="DA264" s="63" t="s">
        <v>2949</v>
      </c>
    </row>
    <row r="265" spans="1:105" ht="12" customHeight="1" x14ac:dyDescent="0.25">
      <c r="A265" s="121" t="s">
        <v>54</v>
      </c>
      <c r="B265" s="123">
        <v>4.8770702605393881</v>
      </c>
      <c r="C265" s="123">
        <v>5.1596338906948889</v>
      </c>
      <c r="D265" s="123">
        <v>5.2200952598460741</v>
      </c>
      <c r="E265" s="123">
        <v>5.2721189186332067</v>
      </c>
      <c r="F265" s="123">
        <v>5.428395911964401</v>
      </c>
      <c r="G265" s="123">
        <v>5.217572858245739</v>
      </c>
      <c r="H265" s="123">
        <v>4.7925939082491205</v>
      </c>
      <c r="I265" s="123">
        <v>4.6468247673878631</v>
      </c>
      <c r="J265" s="123">
        <v>4.231360327656656</v>
      </c>
      <c r="K265" s="123">
        <v>4.2361878989384749</v>
      </c>
      <c r="L265" s="123">
        <v>4.0845297594445968</v>
      </c>
      <c r="M265" s="123">
        <v>4.3142183470886106</v>
      </c>
      <c r="N265" s="123">
        <v>3.7549119894015863</v>
      </c>
      <c r="O265" s="123">
        <v>3.8680725792358692</v>
      </c>
      <c r="P265" s="123">
        <v>4.2291602956593692</v>
      </c>
      <c r="Q265" s="123">
        <v>4.1232202420558677</v>
      </c>
      <c r="R265" s="123">
        <v>4.1128803085005128</v>
      </c>
      <c r="S265" s="123">
        <v>4.3338180046486823</v>
      </c>
      <c r="T265" s="123">
        <v>4.0706213815016108</v>
      </c>
      <c r="U265" s="123">
        <v>4.6903015852526559</v>
      </c>
      <c r="V265" s="123">
        <v>4.8194681296341182</v>
      </c>
      <c r="W265" s="123">
        <v>4.7295537307738496</v>
      </c>
      <c r="DA265" s="130" t="s">
        <v>2950</v>
      </c>
    </row>
    <row r="266" spans="1:105" ht="12" customHeight="1" x14ac:dyDescent="0.25">
      <c r="A266" s="97" t="s">
        <v>50</v>
      </c>
      <c r="B266" s="99">
        <v>5.0205904417525113</v>
      </c>
      <c r="C266" s="99">
        <v>5.1075416896430372</v>
      </c>
      <c r="D266" s="99">
        <v>5.1269459912269157</v>
      </c>
      <c r="E266" s="99">
        <v>5.3377510843108036</v>
      </c>
      <c r="F266" s="99">
        <v>5.4536192694337808</v>
      </c>
      <c r="G266" s="99">
        <v>5.2353682757097468</v>
      </c>
      <c r="H266" s="99">
        <v>4.7046721333070582</v>
      </c>
      <c r="I266" s="99">
        <v>4.7448794513734462</v>
      </c>
      <c r="J266" s="99">
        <v>4.2725293020394917</v>
      </c>
      <c r="K266" s="99">
        <v>4.1968206219923561</v>
      </c>
      <c r="L266" s="99">
        <v>4.079904541453117</v>
      </c>
      <c r="M266" s="99">
        <v>4.1688452746590352</v>
      </c>
      <c r="N266" s="99">
        <v>3.9448078376166276</v>
      </c>
      <c r="O266" s="99">
        <v>3.9506934070240098</v>
      </c>
      <c r="P266" s="99">
        <v>3.9989955884873889</v>
      </c>
      <c r="Q266" s="99">
        <v>4.1595417781647948</v>
      </c>
      <c r="R266" s="99">
        <v>4.1846721846263693</v>
      </c>
      <c r="S266" s="99">
        <v>4.2403252565005181</v>
      </c>
      <c r="T266" s="99">
        <v>4.3106932610666453</v>
      </c>
      <c r="U266" s="99">
        <v>4.6919521991935467</v>
      </c>
      <c r="V266" s="99">
        <v>4.4530738552341473</v>
      </c>
      <c r="W266" s="99">
        <v>4.7757494650076708</v>
      </c>
      <c r="DA266" s="63" t="s">
        <v>2951</v>
      </c>
    </row>
    <row r="267" spans="1:105" ht="12" customHeight="1" x14ac:dyDescent="0.25">
      <c r="A267" s="109" t="s">
        <v>120</v>
      </c>
      <c r="B267" s="110">
        <v>4.5169158435328738</v>
      </c>
      <c r="C267" s="110">
        <v>5.2752844603255662</v>
      </c>
      <c r="D267" s="110">
        <v>5.4075393645335508</v>
      </c>
      <c r="E267" s="110">
        <v>5.1478301805701463</v>
      </c>
      <c r="F267" s="110">
        <v>5.3840798488868478</v>
      </c>
      <c r="G267" s="110">
        <v>5.1877955975740111</v>
      </c>
      <c r="H267" s="110">
        <v>4.9331908059444434</v>
      </c>
      <c r="I267" s="110">
        <v>4.4890465521250018</v>
      </c>
      <c r="J267" s="110">
        <v>4.1619762880731539</v>
      </c>
      <c r="K267" s="110">
        <v>4.3009451693882443</v>
      </c>
      <c r="L267" s="110">
        <v>4.0921557617758797</v>
      </c>
      <c r="M267" s="110">
        <v>4.5575638036034549</v>
      </c>
      <c r="N267" s="110">
        <v>3.4224655445864376</v>
      </c>
      <c r="O267" s="110">
        <v>3.7328530026782403</v>
      </c>
      <c r="P267" s="110">
        <v>4.5870387594249618</v>
      </c>
      <c r="Q267" s="110">
        <v>4.0683249846016967</v>
      </c>
      <c r="R267" s="110">
        <v>4.0081830283116622</v>
      </c>
      <c r="S267" s="110">
        <v>4.4656791908005165</v>
      </c>
      <c r="T267" s="110">
        <v>3.760514507617462</v>
      </c>
      <c r="U267" s="110">
        <v>4.6882769844576151</v>
      </c>
      <c r="V267" s="110">
        <v>5.2254389269390673</v>
      </c>
      <c r="W267" s="110">
        <v>4.6841028315961992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17.148843134408036</v>
      </c>
      <c r="C269" s="118">
        <f t="shared" si="122"/>
        <v>16.98773685206249</v>
      </c>
      <c r="D269" s="118">
        <f t="shared" si="122"/>
        <v>16.765208534823397</v>
      </c>
      <c r="E269" s="118">
        <f t="shared" si="122"/>
        <v>17.742164504931981</v>
      </c>
      <c r="F269" s="118">
        <f t="shared" si="122"/>
        <v>16.662338252161305</v>
      </c>
      <c r="G269" s="118">
        <f t="shared" si="122"/>
        <v>15.949028215435073</v>
      </c>
      <c r="H269" s="118">
        <f t="shared" si="122"/>
        <v>10.78781659259198</v>
      </c>
      <c r="I269" s="118">
        <f t="shared" si="122"/>
        <v>11.348950772016575</v>
      </c>
      <c r="J269" s="118">
        <f t="shared" si="122"/>
        <v>10.473260863850818</v>
      </c>
      <c r="K269" s="118">
        <f t="shared" si="122"/>
        <v>11.195938916715058</v>
      </c>
      <c r="L269" s="118">
        <f t="shared" si="122"/>
        <v>9.4993632670460997</v>
      </c>
      <c r="M269" s="118">
        <f t="shared" si="122"/>
        <v>10.343044196532173</v>
      </c>
      <c r="N269" s="118">
        <f t="shared" si="122"/>
        <v>9.5427774139384134</v>
      </c>
      <c r="O269" s="118">
        <f t="shared" si="122"/>
        <v>7.8626099879758424</v>
      </c>
      <c r="P269" s="118">
        <f t="shared" si="122"/>
        <v>7.2078856222124594</v>
      </c>
      <c r="Q269" s="118">
        <f t="shared" si="122"/>
        <v>8.5798820134193274</v>
      </c>
      <c r="R269" s="118">
        <f t="shared" ref="R269:V269" si="123">R270+R273+R275+R284</f>
        <v>9.5766662826699989</v>
      </c>
      <c r="S269" s="118">
        <f t="shared" si="123"/>
        <v>9.3054016970153075</v>
      </c>
      <c r="T269" s="118">
        <f t="shared" si="123"/>
        <v>8.1671945627431821</v>
      </c>
      <c r="U269" s="118">
        <f t="shared" si="123"/>
        <v>10.037611964506713</v>
      </c>
      <c r="V269" s="118">
        <f t="shared" si="123"/>
        <v>10.0137981876059</v>
      </c>
      <c r="W269" s="118">
        <f t="shared" ref="W269" si="124">W270+W273+W275+W284</f>
        <v>10.004921956672852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15.109730656704356</v>
      </c>
      <c r="C270" s="123">
        <f t="shared" si="125"/>
        <v>15.008388527050519</v>
      </c>
      <c r="D270" s="123">
        <f t="shared" si="125"/>
        <v>14.839752675735966</v>
      </c>
      <c r="E270" s="123">
        <f t="shared" si="125"/>
        <v>15.807430535462727</v>
      </c>
      <c r="F270" s="123">
        <f t="shared" si="125"/>
        <v>14.774855438357198</v>
      </c>
      <c r="G270" s="123">
        <f t="shared" si="125"/>
        <v>14.145378503325057</v>
      </c>
      <c r="H270" s="123">
        <f t="shared" si="125"/>
        <v>9.1671264492732583</v>
      </c>
      <c r="I270" s="123">
        <f t="shared" si="125"/>
        <v>9.7414388818104847</v>
      </c>
      <c r="J270" s="123">
        <f t="shared" si="125"/>
        <v>8.9780125229093759</v>
      </c>
      <c r="K270" s="123">
        <f t="shared" si="125"/>
        <v>9.761008189565656</v>
      </c>
      <c r="L270" s="123">
        <f t="shared" si="125"/>
        <v>8.1199456778240346</v>
      </c>
      <c r="M270" s="123">
        <f t="shared" si="125"/>
        <v>8.9610352793324086</v>
      </c>
      <c r="N270" s="123">
        <f t="shared" si="125"/>
        <v>8.2246499157125683</v>
      </c>
      <c r="O270" s="123">
        <f t="shared" si="125"/>
        <v>6.5845330647469238</v>
      </c>
      <c r="P270" s="123">
        <f t="shared" si="125"/>
        <v>5.9109311567131666</v>
      </c>
      <c r="Q270" s="123">
        <f t="shared" si="125"/>
        <v>7.2779458500745333</v>
      </c>
      <c r="R270" s="123">
        <f t="shared" ref="R270:V270" si="126">SUM(R271:R272)</f>
        <v>8.2893218458323972</v>
      </c>
      <c r="S270" s="123">
        <f t="shared" si="126"/>
        <v>8.0285714016652623</v>
      </c>
      <c r="T270" s="123">
        <f t="shared" si="126"/>
        <v>6.9502002177555786</v>
      </c>
      <c r="U270" s="123">
        <f t="shared" si="126"/>
        <v>8.7954098534272003</v>
      </c>
      <c r="V270" s="123">
        <f t="shared" si="126"/>
        <v>8.9001685136885644</v>
      </c>
      <c r="W270" s="123">
        <f t="shared" ref="W270" si="127">SUM(W271:W272)</f>
        <v>8.8537107091429519</v>
      </c>
      <c r="DA270" s="130" t="s">
        <v>3104</v>
      </c>
    </row>
    <row r="271" spans="1:105" ht="12" customHeight="1" x14ac:dyDescent="0.25">
      <c r="A271" s="97" t="s">
        <v>74</v>
      </c>
      <c r="B271" s="99">
        <v>15.109730656704356</v>
      </c>
      <c r="C271" s="99">
        <v>15.008388527050519</v>
      </c>
      <c r="D271" s="99">
        <v>14.839752675735966</v>
      </c>
      <c r="E271" s="99">
        <v>15.807430535462727</v>
      </c>
      <c r="F271" s="99">
        <v>14.774855438357198</v>
      </c>
      <c r="G271" s="99">
        <v>14.145378503325057</v>
      </c>
      <c r="H271" s="99">
        <v>9.1671264492732583</v>
      </c>
      <c r="I271" s="99">
        <v>9.7414388818104847</v>
      </c>
      <c r="J271" s="99">
        <v>8.9780125229093759</v>
      </c>
      <c r="K271" s="99">
        <v>9.761008189565656</v>
      </c>
      <c r="L271" s="99">
        <v>8.1199456778240346</v>
      </c>
      <c r="M271" s="99">
        <v>8.9610352793324086</v>
      </c>
      <c r="N271" s="99">
        <v>8.2246499157125683</v>
      </c>
      <c r="O271" s="99">
        <v>6.5845330647469238</v>
      </c>
      <c r="P271" s="99">
        <v>5.9109311567131666</v>
      </c>
      <c r="Q271" s="99">
        <v>7.2779458500745333</v>
      </c>
      <c r="R271" s="99">
        <v>8.2893218458323972</v>
      </c>
      <c r="S271" s="99">
        <v>8.0285714016652623</v>
      </c>
      <c r="T271" s="99">
        <v>6.9502002177555786</v>
      </c>
      <c r="U271" s="99">
        <v>8.7954098534272003</v>
      </c>
      <c r="V271" s="99">
        <v>8.9001685136885644</v>
      </c>
      <c r="W271" s="99">
        <v>8.8537107091429519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0.5494878838194468</v>
      </c>
      <c r="C275" s="123">
        <v>0.52044107267744022</v>
      </c>
      <c r="D275" s="123">
        <v>0.50966638144775289</v>
      </c>
      <c r="E275" s="123">
        <v>0.49427839711575339</v>
      </c>
      <c r="F275" s="123">
        <v>0.45806077567585307</v>
      </c>
      <c r="G275" s="123">
        <v>0.45969503868535772</v>
      </c>
      <c r="H275" s="123">
        <v>0.43685305883610792</v>
      </c>
      <c r="I275" s="123">
        <v>0.41332218215477451</v>
      </c>
      <c r="J275" s="123">
        <v>0.40239848623880975</v>
      </c>
      <c r="K275" s="123">
        <v>0.37340945735046566</v>
      </c>
      <c r="L275" s="123">
        <v>0.34915151399128647</v>
      </c>
      <c r="M275" s="123">
        <v>0.32534153030041985</v>
      </c>
      <c r="N275" s="123">
        <v>0.30294648925083456</v>
      </c>
      <c r="O275" s="123">
        <v>0.28723013382235452</v>
      </c>
      <c r="P275" s="123">
        <v>0.31374548222058501</v>
      </c>
      <c r="Q275" s="123">
        <v>0.29085773116574953</v>
      </c>
      <c r="R275" s="123">
        <v>0.28544646515620625</v>
      </c>
      <c r="S275" s="123">
        <v>0.27703908464637356</v>
      </c>
      <c r="T275" s="123">
        <v>0.24080245842766579</v>
      </c>
      <c r="U275" s="123">
        <v>0.21061560738278648</v>
      </c>
      <c r="V275" s="123">
        <v>0.18713575247252426</v>
      </c>
      <c r="W275" s="123">
        <v>0.22075265560893978</v>
      </c>
      <c r="DA275" s="130" t="s">
        <v>3109</v>
      </c>
    </row>
    <row r="276" spans="1:105" ht="12" customHeight="1" x14ac:dyDescent="0.25">
      <c r="A276" s="97" t="s">
        <v>141</v>
      </c>
      <c r="B276" s="99">
        <v>7.8364241758815272</v>
      </c>
      <c r="C276" s="99">
        <v>7.6141236468964397</v>
      </c>
      <c r="D276" s="99">
        <v>8.0862119965017563</v>
      </c>
      <c r="E276" s="99">
        <v>8.4877236913727447</v>
      </c>
      <c r="F276" s="99">
        <v>8.6384363607524968</v>
      </c>
      <c r="G276" s="99">
        <v>9.3558705332556613</v>
      </c>
      <c r="H276" s="99">
        <v>9.4014010500705609</v>
      </c>
      <c r="I276" s="99">
        <v>9.652134944410971</v>
      </c>
      <c r="J276" s="99">
        <v>9.8991644396928891</v>
      </c>
      <c r="K276" s="99">
        <v>9.8067963114142742</v>
      </c>
      <c r="L276" s="99">
        <v>9.4074538858426742</v>
      </c>
      <c r="M276" s="99">
        <v>8.8906912851136983</v>
      </c>
      <c r="N276" s="99">
        <v>8.1848784608580694</v>
      </c>
      <c r="O276" s="99">
        <v>8.5056896654773571</v>
      </c>
      <c r="P276" s="99">
        <v>9.9120531943535095</v>
      </c>
      <c r="Q276" s="99">
        <v>8.4386066139102081</v>
      </c>
      <c r="R276" s="99">
        <v>8.2573635501679838</v>
      </c>
      <c r="S276" s="99">
        <v>8.0943812059488636</v>
      </c>
      <c r="T276" s="99">
        <v>7.5964363324749922</v>
      </c>
      <c r="U276" s="99">
        <v>6.8542030004923866</v>
      </c>
      <c r="V276" s="99">
        <v>6.0733261187105407</v>
      </c>
      <c r="W276" s="99">
        <v>7.5167015543075379</v>
      </c>
      <c r="DA276" s="63" t="s">
        <v>3110</v>
      </c>
    </row>
    <row r="277" spans="1:105" ht="12" customHeight="1" x14ac:dyDescent="0.25">
      <c r="A277" s="97" t="s">
        <v>140</v>
      </c>
      <c r="B277" s="99">
        <v>1.0825595975474269</v>
      </c>
      <c r="C277" s="99">
        <v>1.0208157234385322</v>
      </c>
      <c r="D277" s="99">
        <v>1.91270667874468</v>
      </c>
      <c r="E277" s="99">
        <v>2.4465601492669347</v>
      </c>
      <c r="F277" s="99">
        <v>2.1845699220703745</v>
      </c>
      <c r="G277" s="99">
        <v>2.7317175684668609</v>
      </c>
      <c r="H277" s="99">
        <v>2.4124257346678522</v>
      </c>
      <c r="I277" s="99">
        <v>1.9540241335945787</v>
      </c>
      <c r="J277" s="99">
        <v>2.0055849266159056</v>
      </c>
      <c r="K277" s="99">
        <v>1.9624418888304387</v>
      </c>
      <c r="L277" s="99">
        <v>1.647899391744245</v>
      </c>
      <c r="M277" s="99">
        <v>1.5619673696435723</v>
      </c>
      <c r="N277" s="99">
        <v>0.95454705904306636</v>
      </c>
      <c r="O277" s="99">
        <v>0.62617649122962227</v>
      </c>
      <c r="P277" s="99">
        <v>0.88585907539041187</v>
      </c>
      <c r="Q277" s="99">
        <v>1.7233747591950215</v>
      </c>
      <c r="R277" s="99">
        <v>2.0750677513994762</v>
      </c>
      <c r="S277" s="99">
        <v>2.5934743669517282</v>
      </c>
      <c r="T277" s="99">
        <v>1.6243190223617883</v>
      </c>
      <c r="U277" s="99">
        <v>0.50809020120701376</v>
      </c>
      <c r="V277" s="99">
        <v>0.37080362924032584</v>
      </c>
      <c r="W277" s="99">
        <v>1.2513688800614893</v>
      </c>
      <c r="DA277" s="63" t="s">
        <v>3111</v>
      </c>
    </row>
    <row r="278" spans="1:105" ht="12" customHeight="1" x14ac:dyDescent="0.25">
      <c r="A278" s="100" t="s">
        <v>50</v>
      </c>
      <c r="B278" s="102">
        <v>1.0825595975474269</v>
      </c>
      <c r="C278" s="102">
        <v>1.0208157234385322</v>
      </c>
      <c r="D278" s="102">
        <v>1.91270667874468</v>
      </c>
      <c r="E278" s="102">
        <v>2.4465601492669347</v>
      </c>
      <c r="F278" s="102">
        <v>2.1845699220703745</v>
      </c>
      <c r="G278" s="102">
        <v>2.7317175684668609</v>
      </c>
      <c r="H278" s="102">
        <v>2.4124257346678522</v>
      </c>
      <c r="I278" s="102">
        <v>1.9540241335945787</v>
      </c>
      <c r="J278" s="102">
        <v>2.0055849266159056</v>
      </c>
      <c r="K278" s="102">
        <v>1.9624418888304387</v>
      </c>
      <c r="L278" s="102">
        <v>1.647899391744245</v>
      </c>
      <c r="M278" s="102">
        <v>1.5619673696435723</v>
      </c>
      <c r="N278" s="102">
        <v>0.95454705904306636</v>
      </c>
      <c r="O278" s="102">
        <v>0.62617649122962227</v>
      </c>
      <c r="P278" s="102">
        <v>0.88585907539041187</v>
      </c>
      <c r="Q278" s="102">
        <v>1.7233747591950215</v>
      </c>
      <c r="R278" s="102">
        <v>2.0750677513994762</v>
      </c>
      <c r="S278" s="102">
        <v>2.5934743669517282</v>
      </c>
      <c r="T278" s="102">
        <v>1.6243190223617883</v>
      </c>
      <c r="U278" s="102">
        <v>0.50809020120701376</v>
      </c>
      <c r="V278" s="102">
        <v>0.37080362924032584</v>
      </c>
      <c r="W278" s="102">
        <v>1.2513688800614893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1.4896245938842327</v>
      </c>
      <c r="C284" s="123">
        <v>1.4589072523345306</v>
      </c>
      <c r="D284" s="123">
        <v>1.4157894776396776</v>
      </c>
      <c r="E284" s="123">
        <v>1.4404555723534995</v>
      </c>
      <c r="F284" s="123">
        <v>1.4294220381282547</v>
      </c>
      <c r="G284" s="123">
        <v>1.343954673424659</v>
      </c>
      <c r="H284" s="123">
        <v>1.1838370844826134</v>
      </c>
      <c r="I284" s="123">
        <v>1.1941897080513171</v>
      </c>
      <c r="J284" s="123">
        <v>1.0928498547026329</v>
      </c>
      <c r="K284" s="123">
        <v>1.0615212697989351</v>
      </c>
      <c r="L284" s="123">
        <v>1.0302660752307797</v>
      </c>
      <c r="M284" s="123">
        <v>1.0566673868993428</v>
      </c>
      <c r="N284" s="123">
        <v>1.0151810089750108</v>
      </c>
      <c r="O284" s="123">
        <v>0.99084678940656401</v>
      </c>
      <c r="P284" s="123">
        <v>0.98320898327870743</v>
      </c>
      <c r="Q284" s="123">
        <v>1.0110784321790449</v>
      </c>
      <c r="R284" s="123">
        <v>1.0018979716813956</v>
      </c>
      <c r="S284" s="123">
        <v>0.99979121070367216</v>
      </c>
      <c r="T284" s="123">
        <v>0.97619188655993683</v>
      </c>
      <c r="U284" s="123">
        <v>1.0315865036967256</v>
      </c>
      <c r="V284" s="123">
        <v>0.92649392144481124</v>
      </c>
      <c r="W284" s="123">
        <v>0.93045859192095948</v>
      </c>
      <c r="DA284" s="130" t="s">
        <v>3118</v>
      </c>
    </row>
    <row r="285" spans="1:105" ht="12" customHeight="1" x14ac:dyDescent="0.25">
      <c r="A285" s="97" t="s">
        <v>50</v>
      </c>
      <c r="B285" s="99">
        <v>2.083234394454641</v>
      </c>
      <c r="C285" s="99">
        <v>2.1160392504501435</v>
      </c>
      <c r="D285" s="99">
        <v>2.1193579071761492</v>
      </c>
      <c r="E285" s="99">
        <v>2.2011054932494227</v>
      </c>
      <c r="F285" s="99">
        <v>2.2430056585690803</v>
      </c>
      <c r="G285" s="99">
        <v>2.1471257484928228</v>
      </c>
      <c r="H285" s="99">
        <v>1.9241454370573865</v>
      </c>
      <c r="I285" s="99">
        <v>1.9363447276573049</v>
      </c>
      <c r="J285" s="99">
        <v>1.7412915992682929</v>
      </c>
      <c r="K285" s="99">
        <v>1.7068418881963023</v>
      </c>
      <c r="L285" s="99">
        <v>1.6551288775432091</v>
      </c>
      <c r="M285" s="99">
        <v>1.6879139561580334</v>
      </c>
      <c r="N285" s="99">
        <v>1.5950598490038255</v>
      </c>
      <c r="O285" s="99">
        <v>1.5962663894087965</v>
      </c>
      <c r="P285" s="99">
        <v>1.6155465800820394</v>
      </c>
      <c r="Q285" s="99">
        <v>1.6800601163255944</v>
      </c>
      <c r="R285" s="99">
        <v>1.6889085123941474</v>
      </c>
      <c r="S285" s="99">
        <v>1.7086671930221968</v>
      </c>
      <c r="T285" s="99">
        <v>1.7319191559597575</v>
      </c>
      <c r="U285" s="99">
        <v>1.8726170260628781</v>
      </c>
      <c r="V285" s="99">
        <v>1.7626675337767446</v>
      </c>
      <c r="W285" s="99">
        <v>1.8761652469191679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2.0436400488446687</v>
      </c>
      <c r="D290" s="117">
        <f t="shared" si="129"/>
        <v>2.9824383034961124</v>
      </c>
      <c r="E290" s="117">
        <f t="shared" si="129"/>
        <v>2.9913943284901618</v>
      </c>
      <c r="F290" s="117">
        <f t="shared" si="129"/>
        <v>2.6400430044004053</v>
      </c>
      <c r="G290" s="117">
        <f t="shared" si="129"/>
        <v>1.5306903507316818</v>
      </c>
      <c r="H290" s="117">
        <f t="shared" si="129"/>
        <v>0</v>
      </c>
      <c r="I290" s="117">
        <f t="shared" si="129"/>
        <v>0</v>
      </c>
      <c r="J290" s="117">
        <f t="shared" si="129"/>
        <v>1.5286373717671244</v>
      </c>
      <c r="K290" s="117">
        <f t="shared" si="129"/>
        <v>2.1683977063416049</v>
      </c>
      <c r="L290" s="117">
        <f t="shared" si="129"/>
        <v>3.03028713975276</v>
      </c>
      <c r="M290" s="117">
        <f t="shared" si="129"/>
        <v>3.2259848864114078</v>
      </c>
      <c r="N290" s="117">
        <f t="shared" si="129"/>
        <v>2.6536832823929446</v>
      </c>
      <c r="O290" s="117">
        <f t="shared" si="129"/>
        <v>1.3535894758235778</v>
      </c>
      <c r="P290" s="117">
        <f t="shared" si="129"/>
        <v>0.64744864011353642</v>
      </c>
      <c r="Q290" s="117">
        <f t="shared" si="129"/>
        <v>8.5107233986545447E-2</v>
      </c>
      <c r="R290" s="117">
        <f t="shared" ref="R290:V290" si="130">R291+R294+R296+R305</f>
        <v>1.9806645120490035E-3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0.5864753257816272</v>
      </c>
      <c r="W290" s="117">
        <f t="shared" ref="W290" si="131">W291+W294+W296+W305</f>
        <v>1.3075712327166926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1.4350519396824541</v>
      </c>
      <c r="D291" s="122">
        <f t="shared" si="132"/>
        <v>1.9866164076792472</v>
      </c>
      <c r="E291" s="122">
        <f t="shared" si="132"/>
        <v>1.8507787509263802</v>
      </c>
      <c r="F291" s="122">
        <f t="shared" si="132"/>
        <v>1.5792980970258137</v>
      </c>
      <c r="G291" s="122">
        <f t="shared" si="132"/>
        <v>0.8674105814651033</v>
      </c>
      <c r="H291" s="122">
        <f t="shared" si="132"/>
        <v>0</v>
      </c>
      <c r="I291" s="122">
        <f t="shared" si="132"/>
        <v>0</v>
      </c>
      <c r="J291" s="122">
        <f t="shared" si="132"/>
        <v>0.72487002115834698</v>
      </c>
      <c r="K291" s="122">
        <f t="shared" si="132"/>
        <v>1.1074582865960521</v>
      </c>
      <c r="L291" s="122">
        <f t="shared" si="132"/>
        <v>1.400066742609603</v>
      </c>
      <c r="M291" s="122">
        <f t="shared" si="132"/>
        <v>1.6133762987800533</v>
      </c>
      <c r="N291" s="122">
        <f t="shared" si="132"/>
        <v>1.3132823468868617</v>
      </c>
      <c r="O291" s="122">
        <f t="shared" si="132"/>
        <v>0.64155876452815308</v>
      </c>
      <c r="P291" s="122">
        <f t="shared" si="132"/>
        <v>0.2917767271961898</v>
      </c>
      <c r="Q291" s="122">
        <f t="shared" si="132"/>
        <v>4.0782793725536476E-2</v>
      </c>
      <c r="R291" s="122">
        <f t="shared" ref="R291:V291" si="133">SUM(R292:R293)</f>
        <v>9.8046039904929735E-4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0.28183822742774189</v>
      </c>
      <c r="W291" s="122">
        <f t="shared" ref="W291" si="134">SUM(W292:W293)</f>
        <v>0.63139152549541888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1.4290457234382974</v>
      </c>
      <c r="D292" s="98">
        <v>1.9775469192189223</v>
      </c>
      <c r="E292" s="98">
        <v>1.8427044709382323</v>
      </c>
      <c r="F292" s="98">
        <v>1.5717222597563496</v>
      </c>
      <c r="G292" s="98">
        <v>0.86327226809292767</v>
      </c>
      <c r="H292" s="98">
        <v>0</v>
      </c>
      <c r="I292" s="98">
        <v>0</v>
      </c>
      <c r="J292" s="98">
        <v>0.72217954503729154</v>
      </c>
      <c r="K292" s="98">
        <v>1.1030684146682723</v>
      </c>
      <c r="L292" s="98">
        <v>1.3946689540975299</v>
      </c>
      <c r="M292" s="98">
        <v>1.6061128880590603</v>
      </c>
      <c r="N292" s="98">
        <v>1.308542534950299</v>
      </c>
      <c r="O292" s="98">
        <v>0.63873996958938417</v>
      </c>
      <c r="P292" s="98">
        <v>0.29005812519239133</v>
      </c>
      <c r="Q292" s="98">
        <v>4.0557271617078401E-2</v>
      </c>
      <c r="R292" s="98">
        <v>9.7497285417238295E-4</v>
      </c>
      <c r="S292" s="98">
        <v>0</v>
      </c>
      <c r="T292" s="98">
        <v>0</v>
      </c>
      <c r="U292" s="98">
        <v>0</v>
      </c>
      <c r="V292" s="98">
        <v>0.28022719443209876</v>
      </c>
      <c r="W292" s="98">
        <v>0.62777097618272759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6.0062162441566584E-3</v>
      </c>
      <c r="D293" s="98">
        <v>9.0694884603249488E-3</v>
      </c>
      <c r="E293" s="98">
        <v>8.0742799881479543E-3</v>
      </c>
      <c r="F293" s="98">
        <v>7.5758372694641803E-3</v>
      </c>
      <c r="G293" s="98">
        <v>4.1383133721756785E-3</v>
      </c>
      <c r="H293" s="98">
        <v>0</v>
      </c>
      <c r="I293" s="98">
        <v>0</v>
      </c>
      <c r="J293" s="98">
        <v>2.6904761210554086E-3</v>
      </c>
      <c r="K293" s="98">
        <v>4.3898719277796682E-3</v>
      </c>
      <c r="L293" s="98">
        <v>5.3977885120731666E-3</v>
      </c>
      <c r="M293" s="98">
        <v>7.2634107209930757E-3</v>
      </c>
      <c r="N293" s="98">
        <v>4.7398119365626113E-3</v>
      </c>
      <c r="O293" s="98">
        <v>2.8187949387689284E-3</v>
      </c>
      <c r="P293" s="98">
        <v>1.7186020037984974E-3</v>
      </c>
      <c r="Q293" s="98">
        <v>2.2552210845807436E-4</v>
      </c>
      <c r="R293" s="98">
        <v>5.4875448769143324E-6</v>
      </c>
      <c r="S293" s="98">
        <v>0</v>
      </c>
      <c r="T293" s="98">
        <v>0</v>
      </c>
      <c r="U293" s="98">
        <v>0</v>
      </c>
      <c r="V293" s="98">
        <v>1.611032995643119E-3</v>
      </c>
      <c r="W293" s="98">
        <v>3.6205493126913288E-3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8.5245580145522401E-2</v>
      </c>
      <c r="E294" s="122">
        <f t="shared" si="135"/>
        <v>0.27730692404381257</v>
      </c>
      <c r="F294" s="122">
        <f t="shared" si="135"/>
        <v>0.24790717808152918</v>
      </c>
      <c r="G294" s="122">
        <f t="shared" si="135"/>
        <v>0.16003307702746369</v>
      </c>
      <c r="H294" s="122">
        <f t="shared" si="135"/>
        <v>0</v>
      </c>
      <c r="I294" s="122">
        <f t="shared" si="135"/>
        <v>0</v>
      </c>
      <c r="J294" s="122">
        <f t="shared" si="135"/>
        <v>0.15922633909218714</v>
      </c>
      <c r="K294" s="122">
        <f t="shared" si="135"/>
        <v>0.16657340725642147</v>
      </c>
      <c r="L294" s="122">
        <f t="shared" si="135"/>
        <v>0.32593455913189118</v>
      </c>
      <c r="M294" s="122">
        <f t="shared" si="135"/>
        <v>0.24298363958129501</v>
      </c>
      <c r="N294" s="122">
        <f t="shared" si="135"/>
        <v>0.24001751746200251</v>
      </c>
      <c r="O294" s="122">
        <f t="shared" si="135"/>
        <v>9.1208145371652893E-2</v>
      </c>
      <c r="P294" s="122">
        <f t="shared" si="135"/>
        <v>2.9935324205685756E-2</v>
      </c>
      <c r="Q294" s="122">
        <f t="shared" si="135"/>
        <v>3.8901150813069225E-3</v>
      </c>
      <c r="R294" s="122">
        <f t="shared" si="135"/>
        <v>1.12579054766057E-4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3.4098138091870518E-2</v>
      </c>
      <c r="W294" s="122">
        <f t="shared" si="135"/>
        <v>7.3412306045070486E-2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8.5245580145522401E-2</v>
      </c>
      <c r="E295" s="98">
        <v>0.27730692404381257</v>
      </c>
      <c r="F295" s="98">
        <v>0.24790717808152918</v>
      </c>
      <c r="G295" s="98">
        <v>0.16003307702746369</v>
      </c>
      <c r="H295" s="98">
        <v>0</v>
      </c>
      <c r="I295" s="98">
        <v>0</v>
      </c>
      <c r="J295" s="98">
        <v>0.15922633909218714</v>
      </c>
      <c r="K295" s="98">
        <v>0.16657340725642147</v>
      </c>
      <c r="L295" s="98">
        <v>0.32593455913189118</v>
      </c>
      <c r="M295" s="98">
        <v>0.24298363958129501</v>
      </c>
      <c r="N295" s="98">
        <v>0.24001751746200251</v>
      </c>
      <c r="O295" s="98">
        <v>9.1208145371652893E-2</v>
      </c>
      <c r="P295" s="98">
        <v>2.9935324205685756E-2</v>
      </c>
      <c r="Q295" s="98">
        <v>3.8901150813069225E-3</v>
      </c>
      <c r="R295" s="98">
        <v>1.12579054766057E-4</v>
      </c>
      <c r="S295" s="98">
        <v>0</v>
      </c>
      <c r="T295" s="98">
        <v>0</v>
      </c>
      <c r="U295" s="98">
        <v>0</v>
      </c>
      <c r="V295" s="98">
        <v>3.4098138091870518E-2</v>
      </c>
      <c r="W295" s="98">
        <v>7.3412306045070486E-2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0.40436733361906146</v>
      </c>
      <c r="D296" s="122">
        <v>0.62014070482946537</v>
      </c>
      <c r="E296" s="122">
        <v>0.603277075165775</v>
      </c>
      <c r="F296" s="122">
        <v>0.57027563739898113</v>
      </c>
      <c r="G296" s="122">
        <v>0.3681408610100495</v>
      </c>
      <c r="H296" s="122">
        <v>0</v>
      </c>
      <c r="I296" s="122">
        <v>0</v>
      </c>
      <c r="J296" s="122">
        <v>0.49517167601969925</v>
      </c>
      <c r="K296" s="122">
        <v>0.69133911196750342</v>
      </c>
      <c r="L296" s="122">
        <v>1.0059746032486636</v>
      </c>
      <c r="M296" s="122">
        <v>1.041925626265696</v>
      </c>
      <c r="N296" s="122">
        <v>0.83710998603254505</v>
      </c>
      <c r="O296" s="122">
        <v>0.46095790635363865</v>
      </c>
      <c r="P296" s="122">
        <v>0.2338484025399597</v>
      </c>
      <c r="Q296" s="122">
        <v>2.9560887564498275E-2</v>
      </c>
      <c r="R296" s="122">
        <v>6.424192053389806E-4</v>
      </c>
      <c r="S296" s="122">
        <v>0</v>
      </c>
      <c r="T296" s="122">
        <v>0</v>
      </c>
      <c r="U296" s="122">
        <v>0</v>
      </c>
      <c r="V296" s="122">
        <v>0.19519021803585804</v>
      </c>
      <c r="W296" s="122">
        <v>0.44243460836930498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4.6217757352113024E-2</v>
      </c>
      <c r="D297" s="98">
        <v>4.5431069340045982E-2</v>
      </c>
      <c r="E297" s="98">
        <v>4.3455012837325474E-2</v>
      </c>
      <c r="F297" s="98">
        <v>3.8260115414299162E-2</v>
      </c>
      <c r="G297" s="98">
        <v>2.708598045756605E-2</v>
      </c>
      <c r="H297" s="98">
        <v>0</v>
      </c>
      <c r="I297" s="98">
        <v>0</v>
      </c>
      <c r="J297" s="98">
        <v>2.6834559557864467E-2</v>
      </c>
      <c r="K297" s="98">
        <v>4.1943520166481126E-2</v>
      </c>
      <c r="L297" s="98">
        <v>6.321265307472905E-2</v>
      </c>
      <c r="M297" s="98">
        <v>6.4339456930349273E-2</v>
      </c>
      <c r="N297" s="98">
        <v>5.8770300253337918E-2</v>
      </c>
      <c r="O297" s="98">
        <v>1.2928286094027294E-2</v>
      </c>
      <c r="P297" s="98">
        <v>0</v>
      </c>
      <c r="Q297" s="98">
        <v>3.3030371493870023E-3</v>
      </c>
      <c r="R297" s="98">
        <v>0</v>
      </c>
      <c r="S297" s="98">
        <v>0</v>
      </c>
      <c r="T297" s="98">
        <v>0</v>
      </c>
      <c r="U297" s="98">
        <v>0</v>
      </c>
      <c r="V297" s="98">
        <v>8.0870929214281219E-3</v>
      </c>
      <c r="W297" s="98">
        <v>1.2016733970838016E-2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3.070281132453593E-3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1.395926082112845E-3</v>
      </c>
      <c r="K298" s="98">
        <v>1.3946795239877848E-3</v>
      </c>
      <c r="L298" s="98">
        <v>1.5824058811978832E-3</v>
      </c>
      <c r="M298" s="98">
        <v>5.0285912150341348E-4</v>
      </c>
      <c r="N298" s="98">
        <v>4.4594456593320562E-3</v>
      </c>
      <c r="O298" s="98">
        <v>1.5913463368456102E-2</v>
      </c>
      <c r="P298" s="98">
        <v>4.836298659840017E-3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1.0203137482175351E-3</v>
      </c>
      <c r="W298" s="98">
        <v>9.12579387578147E-3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8.1555182619188473E-4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5.068594111547111E-4</v>
      </c>
      <c r="K299" s="101">
        <v>5.0128767675119209E-4</v>
      </c>
      <c r="L299" s="101">
        <v>5.034980025101014E-4</v>
      </c>
      <c r="M299" s="101">
        <v>1.5592090118543949E-4</v>
      </c>
      <c r="N299" s="101">
        <v>9.51789008612017E-4</v>
      </c>
      <c r="O299" s="101">
        <v>2.2250929951975252E-3</v>
      </c>
      <c r="P299" s="101">
        <v>7.7192885440536033E-4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8.1194483958953257E-5</v>
      </c>
      <c r="W299" s="101">
        <v>2.1465236969123581E-3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2.2547293062617083E-3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8.8906667095813388E-4</v>
      </c>
      <c r="K300" s="104">
        <v>8.9339184723659284E-4</v>
      </c>
      <c r="L300" s="104">
        <v>1.0789078786877817E-3</v>
      </c>
      <c r="M300" s="104">
        <v>3.4693822031797402E-4</v>
      </c>
      <c r="N300" s="104">
        <v>3.5076566507200395E-3</v>
      </c>
      <c r="O300" s="104">
        <v>1.3688370373258575E-2</v>
      </c>
      <c r="P300" s="104">
        <v>4.0643698054346564E-3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9.3911926425858179E-4</v>
      </c>
      <c r="W300" s="104">
        <v>6.9792701788691123E-3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5.2530586980834197E-3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1.7742714144361696E-3</v>
      </c>
      <c r="L301" s="101">
        <v>0</v>
      </c>
      <c r="M301" s="101">
        <v>0</v>
      </c>
      <c r="N301" s="101">
        <v>0</v>
      </c>
      <c r="O301" s="101">
        <v>6.5274740727445255E-2</v>
      </c>
      <c r="P301" s="101">
        <v>2.9681916385578485E-2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9.7924209314761653E-4</v>
      </c>
      <c r="W301" s="101">
        <v>1.2940652375638071E-2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0.34982623643641142</v>
      </c>
      <c r="D302" s="104">
        <v>0.57470963548941933</v>
      </c>
      <c r="E302" s="104">
        <v>0.55982206232844955</v>
      </c>
      <c r="F302" s="104">
        <v>0.53201552198468194</v>
      </c>
      <c r="G302" s="104">
        <v>0.34105488055248345</v>
      </c>
      <c r="H302" s="104">
        <v>0</v>
      </c>
      <c r="I302" s="104">
        <v>0</v>
      </c>
      <c r="J302" s="104">
        <v>0.46694119037972193</v>
      </c>
      <c r="K302" s="104">
        <v>0.64622664086259829</v>
      </c>
      <c r="L302" s="104">
        <v>0.94117954429273676</v>
      </c>
      <c r="M302" s="104">
        <v>0.9770833102138432</v>
      </c>
      <c r="N302" s="104">
        <v>0.77388024011987511</v>
      </c>
      <c r="O302" s="104">
        <v>0.36684141616371002</v>
      </c>
      <c r="P302" s="104">
        <v>0.19933018749454121</v>
      </c>
      <c r="Q302" s="104">
        <v>2.6257850415111274E-2</v>
      </c>
      <c r="R302" s="104">
        <v>6.424192053389806E-4</v>
      </c>
      <c r="S302" s="104">
        <v>0</v>
      </c>
      <c r="T302" s="104">
        <v>0</v>
      </c>
      <c r="U302" s="104">
        <v>0</v>
      </c>
      <c r="V302" s="104">
        <v>0.18510356927306476</v>
      </c>
      <c r="W302" s="104">
        <v>0.40835142814704745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8.1913829122459869E-2</v>
      </c>
      <c r="D303" s="98">
        <v>0.18900232018638954</v>
      </c>
      <c r="E303" s="98">
        <v>0.22227773837576964</v>
      </c>
      <c r="F303" s="98">
        <v>0.20336801749039071</v>
      </c>
      <c r="G303" s="98">
        <v>0.15121489420831141</v>
      </c>
      <c r="H303" s="98">
        <v>0</v>
      </c>
      <c r="I303" s="98">
        <v>0</v>
      </c>
      <c r="J303" s="98">
        <v>0.15823876474046517</v>
      </c>
      <c r="K303" s="98">
        <v>0.21838832551283358</v>
      </c>
      <c r="L303" s="98">
        <v>0.28718426009496956</v>
      </c>
      <c r="M303" s="98">
        <v>0.29975035606130024</v>
      </c>
      <c r="N303" s="98">
        <v>0.17700866160723192</v>
      </c>
      <c r="O303" s="98">
        <v>2.2335269427161013E-2</v>
      </c>
      <c r="P303" s="98">
        <v>4.6581891499589802E-3</v>
      </c>
      <c r="Q303" s="98">
        <v>1.8630636570768943E-3</v>
      </c>
      <c r="R303" s="98">
        <v>6.5317437810979065E-5</v>
      </c>
      <c r="S303" s="98">
        <v>0</v>
      </c>
      <c r="T303" s="98">
        <v>0</v>
      </c>
      <c r="U303" s="98">
        <v>0</v>
      </c>
      <c r="V303" s="98">
        <v>2.352148774853113E-2</v>
      </c>
      <c r="W303" s="98">
        <v>5.3899396694571985E-2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0.26791240731395155</v>
      </c>
      <c r="D304" s="98">
        <v>0.38570731530302976</v>
      </c>
      <c r="E304" s="98">
        <v>0.33754432395267986</v>
      </c>
      <c r="F304" s="98">
        <v>0.3286475044942912</v>
      </c>
      <c r="G304" s="98">
        <v>0.18983998634417204</v>
      </c>
      <c r="H304" s="98">
        <v>0</v>
      </c>
      <c r="I304" s="98">
        <v>0</v>
      </c>
      <c r="J304" s="98">
        <v>0.30870242563925676</v>
      </c>
      <c r="K304" s="98">
        <v>0.42783831534976469</v>
      </c>
      <c r="L304" s="98">
        <v>0.6539952841977672</v>
      </c>
      <c r="M304" s="98">
        <v>0.67733295415254302</v>
      </c>
      <c r="N304" s="98">
        <v>0.59687157851264316</v>
      </c>
      <c r="O304" s="98">
        <v>0.344506146736549</v>
      </c>
      <c r="P304" s="98">
        <v>0.19467199834458224</v>
      </c>
      <c r="Q304" s="98">
        <v>2.439478675803438E-2</v>
      </c>
      <c r="R304" s="98">
        <v>5.7710176752800155E-4</v>
      </c>
      <c r="S304" s="98">
        <v>0</v>
      </c>
      <c r="T304" s="98">
        <v>0</v>
      </c>
      <c r="U304" s="98">
        <v>0</v>
      </c>
      <c r="V304" s="98">
        <v>0.16158208152453363</v>
      </c>
      <c r="W304" s="98">
        <v>0.35445203145247545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0.2042207755431531</v>
      </c>
      <c r="D305" s="122">
        <v>0.29043561084187747</v>
      </c>
      <c r="E305" s="122">
        <v>0.26003157835419444</v>
      </c>
      <c r="F305" s="122">
        <v>0.24256209189408115</v>
      </c>
      <c r="G305" s="122">
        <v>0.13510583122906539</v>
      </c>
      <c r="H305" s="122">
        <v>0</v>
      </c>
      <c r="I305" s="122">
        <v>0</v>
      </c>
      <c r="J305" s="122">
        <v>0.14936933549689113</v>
      </c>
      <c r="K305" s="122">
        <v>0.20302690052162778</v>
      </c>
      <c r="L305" s="122">
        <v>0.29831123476260224</v>
      </c>
      <c r="M305" s="122">
        <v>0.32769932178436334</v>
      </c>
      <c r="N305" s="122">
        <v>0.26327343201153552</v>
      </c>
      <c r="O305" s="122">
        <v>0.15986465957013316</v>
      </c>
      <c r="P305" s="122">
        <v>9.1888186171701094E-2</v>
      </c>
      <c r="Q305" s="122">
        <v>1.087343761520378E-2</v>
      </c>
      <c r="R305" s="122">
        <v>2.4520585289466865E-4</v>
      </c>
      <c r="S305" s="122">
        <v>0</v>
      </c>
      <c r="T305" s="122">
        <v>0</v>
      </c>
      <c r="U305" s="122">
        <v>0</v>
      </c>
      <c r="V305" s="122">
        <v>7.5348742226156687E-2</v>
      </c>
      <c r="W305" s="122">
        <v>0.16033279280689827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0.12583271385281056</v>
      </c>
      <c r="D306" s="98">
        <v>0.18776507450204216</v>
      </c>
      <c r="E306" s="98">
        <v>0.18100949742341035</v>
      </c>
      <c r="F306" s="98">
        <v>0.1615200146391482</v>
      </c>
      <c r="G306" s="98">
        <v>9.37430789398353E-2</v>
      </c>
      <c r="H306" s="98">
        <v>0</v>
      </c>
      <c r="I306" s="98">
        <v>0</v>
      </c>
      <c r="J306" s="98">
        <v>0.11004399759079457</v>
      </c>
      <c r="K306" s="98">
        <v>0.12796587485107433</v>
      </c>
      <c r="L306" s="98">
        <v>0.20309691814172856</v>
      </c>
      <c r="M306" s="98">
        <v>0.22441960841809355</v>
      </c>
      <c r="N306" s="98">
        <v>0.20208848599044324</v>
      </c>
      <c r="O306" s="98">
        <v>9.9747161196048012E-2</v>
      </c>
      <c r="P306" s="98">
        <v>4.5720475536882924E-2</v>
      </c>
      <c r="Q306" s="98">
        <v>6.8169079286028635E-3</v>
      </c>
      <c r="R306" s="98">
        <v>1.8262231379571236E-4</v>
      </c>
      <c r="S306" s="98">
        <v>0</v>
      </c>
      <c r="T306" s="98">
        <v>0</v>
      </c>
      <c r="U306" s="98">
        <v>0</v>
      </c>
      <c r="V306" s="98">
        <v>4.0679636117798547E-2</v>
      </c>
      <c r="W306" s="98">
        <v>7.8216327581752385E-2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7.8388061690342556E-2</v>
      </c>
      <c r="D307" s="33">
        <v>0.10267053633983529</v>
      </c>
      <c r="E307" s="33">
        <v>7.9022080930784111E-2</v>
      </c>
      <c r="F307" s="33">
        <v>8.1042077254932954E-2</v>
      </c>
      <c r="G307" s="33">
        <v>4.1362752289230073E-2</v>
      </c>
      <c r="H307" s="33">
        <v>0</v>
      </c>
      <c r="I307" s="33">
        <v>0</v>
      </c>
      <c r="J307" s="33">
        <v>3.9325337906096554E-2</v>
      </c>
      <c r="K307" s="33">
        <v>7.506102567055345E-2</v>
      </c>
      <c r="L307" s="33">
        <v>9.5214316620873707E-2</v>
      </c>
      <c r="M307" s="33">
        <v>0.10327971336626976</v>
      </c>
      <c r="N307" s="33">
        <v>6.1184946021092305E-2</v>
      </c>
      <c r="O307" s="33">
        <v>6.011749837408515E-2</v>
      </c>
      <c r="P307" s="33">
        <v>4.6167710634818171E-2</v>
      </c>
      <c r="Q307" s="33">
        <v>4.0565296866009173E-3</v>
      </c>
      <c r="R307" s="33">
        <v>6.2583539098956279E-5</v>
      </c>
      <c r="S307" s="33">
        <v>0</v>
      </c>
      <c r="T307" s="33">
        <v>0</v>
      </c>
      <c r="U307" s="33">
        <v>0</v>
      </c>
      <c r="V307" s="33">
        <v>3.466910610835814E-2</v>
      </c>
      <c r="W307" s="33">
        <v>8.2116465225145888E-2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1.043365276764157</v>
      </c>
      <c r="D309" s="117">
        <f t="shared" si="136"/>
        <v>1.7144321858379001</v>
      </c>
      <c r="E309" s="117">
        <f t="shared" si="136"/>
        <v>2.1336574045858252</v>
      </c>
      <c r="F309" s="117">
        <f t="shared" si="136"/>
        <v>1.9434996383417023</v>
      </c>
      <c r="G309" s="117">
        <f t="shared" si="136"/>
        <v>1.1842354492910405</v>
      </c>
      <c r="H309" s="117">
        <f t="shared" si="136"/>
        <v>0</v>
      </c>
      <c r="I309" s="117">
        <f t="shared" si="136"/>
        <v>0</v>
      </c>
      <c r="J309" s="117">
        <f t="shared" si="136"/>
        <v>1.308971353389011</v>
      </c>
      <c r="K309" s="117">
        <f t="shared" si="136"/>
        <v>1.7189761972741049</v>
      </c>
      <c r="L309" s="117">
        <f t="shared" si="136"/>
        <v>2.731525493973737</v>
      </c>
      <c r="M309" s="117">
        <f t="shared" si="136"/>
        <v>2.6513559816437158</v>
      </c>
      <c r="N309" s="117">
        <f t="shared" si="136"/>
        <v>2.3715817651263991</v>
      </c>
      <c r="O309" s="117">
        <f t="shared" si="136"/>
        <v>1.1792534379084803</v>
      </c>
      <c r="P309" s="117">
        <f t="shared" si="136"/>
        <v>0.55138405668807922</v>
      </c>
      <c r="Q309" s="117">
        <f t="shared" si="136"/>
        <v>7.2688404909553847E-2</v>
      </c>
      <c r="R309" s="117">
        <f t="shared" ref="R309:V309" si="137">R310+R313+R315+R324</f>
        <v>1.7875229866068814E-3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0.55201008263401619</v>
      </c>
      <c r="W309" s="117">
        <f t="shared" ref="W309" si="138">W310+W313+W315+W324</f>
        <v>1.2296476251427322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0.58415508314306319</v>
      </c>
      <c r="D310" s="122">
        <f t="shared" si="139"/>
        <v>0.81895171867135452</v>
      </c>
      <c r="E310" s="122">
        <f t="shared" si="139"/>
        <v>0.77220642392940586</v>
      </c>
      <c r="F310" s="122">
        <f t="shared" si="139"/>
        <v>0.66737681846742314</v>
      </c>
      <c r="G310" s="122">
        <f t="shared" si="139"/>
        <v>0.37107784580639913</v>
      </c>
      <c r="H310" s="122">
        <f t="shared" si="139"/>
        <v>0</v>
      </c>
      <c r="I310" s="122">
        <f t="shared" si="139"/>
        <v>0</v>
      </c>
      <c r="J310" s="122">
        <f t="shared" si="139"/>
        <v>0.32177799530193452</v>
      </c>
      <c r="K310" s="122">
        <f t="shared" si="139"/>
        <v>0.49873740587717125</v>
      </c>
      <c r="L310" s="122">
        <f t="shared" si="139"/>
        <v>0.63990804056305206</v>
      </c>
      <c r="M310" s="122">
        <f t="shared" si="139"/>
        <v>0.75541368033424272</v>
      </c>
      <c r="N310" s="122">
        <f t="shared" si="139"/>
        <v>0.63517460988334284</v>
      </c>
      <c r="O310" s="122">
        <f t="shared" si="139"/>
        <v>0.32439525658328633</v>
      </c>
      <c r="P310" s="122">
        <f t="shared" si="139"/>
        <v>0.15495257354833933</v>
      </c>
      <c r="Q310" s="122">
        <f t="shared" si="139"/>
        <v>2.2484804409850286E-2</v>
      </c>
      <c r="R310" s="122">
        <f t="shared" ref="R310:V310" si="140">SUM(R311:R312)</f>
        <v>5.5037196788146434E-4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0.16383652751913513</v>
      </c>
      <c r="W310" s="122">
        <f t="shared" ref="W310" si="141">SUM(W311:W312)</f>
        <v>0.36852897674147117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0.57814886689890654</v>
      </c>
      <c r="D311" s="98">
        <v>0.80988223021102956</v>
      </c>
      <c r="E311" s="98">
        <v>0.76413214394125795</v>
      </c>
      <c r="F311" s="98">
        <v>0.65980098119795894</v>
      </c>
      <c r="G311" s="98">
        <v>0.36693953243422345</v>
      </c>
      <c r="H311" s="98">
        <v>0</v>
      </c>
      <c r="I311" s="98">
        <v>0</v>
      </c>
      <c r="J311" s="98">
        <v>0.31908751918087913</v>
      </c>
      <c r="K311" s="98">
        <v>0.49434753394939157</v>
      </c>
      <c r="L311" s="98">
        <v>0.63451025205097888</v>
      </c>
      <c r="M311" s="98">
        <v>0.7481502696132496</v>
      </c>
      <c r="N311" s="98">
        <v>0.63043479794678026</v>
      </c>
      <c r="O311" s="98">
        <v>0.32157646164451742</v>
      </c>
      <c r="P311" s="98">
        <v>0.15323397154454083</v>
      </c>
      <c r="Q311" s="98">
        <v>2.2259282301392212E-2</v>
      </c>
      <c r="R311" s="98">
        <v>5.4488442300455004E-4</v>
      </c>
      <c r="S311" s="98">
        <v>0</v>
      </c>
      <c r="T311" s="98">
        <v>0</v>
      </c>
      <c r="U311" s="98">
        <v>0</v>
      </c>
      <c r="V311" s="98">
        <v>0.16222549452349203</v>
      </c>
      <c r="W311" s="98">
        <v>0.36490842742877982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6.0062162441566584E-3</v>
      </c>
      <c r="D312" s="98">
        <v>9.0694884603249488E-3</v>
      </c>
      <c r="E312" s="98">
        <v>8.0742799881479543E-3</v>
      </c>
      <c r="F312" s="98">
        <v>7.5758372694641803E-3</v>
      </c>
      <c r="G312" s="98">
        <v>4.1383133721756785E-3</v>
      </c>
      <c r="H312" s="98">
        <v>0</v>
      </c>
      <c r="I312" s="98">
        <v>0</v>
      </c>
      <c r="J312" s="98">
        <v>2.6904761210554086E-3</v>
      </c>
      <c r="K312" s="98">
        <v>4.3898719277796682E-3</v>
      </c>
      <c r="L312" s="98">
        <v>5.3977885120731666E-3</v>
      </c>
      <c r="M312" s="98">
        <v>7.2634107209930757E-3</v>
      </c>
      <c r="N312" s="98">
        <v>4.7398119365626113E-3</v>
      </c>
      <c r="O312" s="98">
        <v>2.8187949387689284E-3</v>
      </c>
      <c r="P312" s="98">
        <v>1.7186020037984974E-3</v>
      </c>
      <c r="Q312" s="98">
        <v>2.2552210845807436E-4</v>
      </c>
      <c r="R312" s="98">
        <v>5.4875448769143324E-6</v>
      </c>
      <c r="S312" s="98">
        <v>0</v>
      </c>
      <c r="T312" s="98">
        <v>0</v>
      </c>
      <c r="U312" s="98">
        <v>0</v>
      </c>
      <c r="V312" s="98">
        <v>1.611032995643119E-3</v>
      </c>
      <c r="W312" s="98">
        <v>3.6205493126913288E-3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0.21952343024170434</v>
      </c>
      <c r="E313" s="122">
        <f t="shared" si="142"/>
        <v>0.73856539463204618</v>
      </c>
      <c r="F313" s="122">
        <f t="shared" si="142"/>
        <v>0.68214294289569477</v>
      </c>
      <c r="G313" s="122">
        <f t="shared" si="142"/>
        <v>0.45460615022128609</v>
      </c>
      <c r="H313" s="122">
        <f t="shared" si="142"/>
        <v>0</v>
      </c>
      <c r="I313" s="122">
        <f t="shared" si="142"/>
        <v>0</v>
      </c>
      <c r="J313" s="122">
        <f t="shared" si="142"/>
        <v>0.49578607573061589</v>
      </c>
      <c r="K313" s="122">
        <f t="shared" si="142"/>
        <v>0.53443854925348244</v>
      </c>
      <c r="L313" s="122">
        <f t="shared" si="142"/>
        <v>1.0774009906613631</v>
      </c>
      <c r="M313" s="122">
        <f t="shared" si="142"/>
        <v>0.83139493023981859</v>
      </c>
      <c r="N313" s="122">
        <f t="shared" si="142"/>
        <v>0.85492102426930283</v>
      </c>
      <c r="O313" s="122">
        <f t="shared" si="142"/>
        <v>0.34015684136408764</v>
      </c>
      <c r="P313" s="122">
        <f t="shared" si="142"/>
        <v>0.11708174506797847</v>
      </c>
      <c r="Q313" s="122">
        <f t="shared" si="142"/>
        <v>1.5822290964230948E-2</v>
      </c>
      <c r="R313" s="122">
        <f t="shared" si="142"/>
        <v>4.6892200055464675E-4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0.15099248912220309</v>
      </c>
      <c r="W313" s="122">
        <f t="shared" si="142"/>
        <v>0.32942877112890745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0.21952343024170434</v>
      </c>
      <c r="E314" s="98">
        <v>0.73856539463204618</v>
      </c>
      <c r="F314" s="98">
        <v>0.68214294289569477</v>
      </c>
      <c r="G314" s="98">
        <v>0.45460615022128609</v>
      </c>
      <c r="H314" s="98">
        <v>0</v>
      </c>
      <c r="I314" s="98">
        <v>0</v>
      </c>
      <c r="J314" s="98">
        <v>0.49578607573061589</v>
      </c>
      <c r="K314" s="98">
        <v>0.53443854925348244</v>
      </c>
      <c r="L314" s="98">
        <v>1.0774009906613631</v>
      </c>
      <c r="M314" s="98">
        <v>0.83139493023981859</v>
      </c>
      <c r="N314" s="98">
        <v>0.85492102426930283</v>
      </c>
      <c r="O314" s="98">
        <v>0.34015684136408764</v>
      </c>
      <c r="P314" s="98">
        <v>0.11708174506797847</v>
      </c>
      <c r="Q314" s="98">
        <v>1.5822290964230948E-2</v>
      </c>
      <c r="R314" s="98">
        <v>4.6892200055464675E-4</v>
      </c>
      <c r="S314" s="98">
        <v>0</v>
      </c>
      <c r="T314" s="98">
        <v>0</v>
      </c>
      <c r="U314" s="98">
        <v>0</v>
      </c>
      <c r="V314" s="98">
        <v>0.15099248912220309</v>
      </c>
      <c r="W314" s="98">
        <v>0.32942877112890745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0.33241191493049732</v>
      </c>
      <c r="D315" s="122">
        <v>0.49680616696993429</v>
      </c>
      <c r="E315" s="122">
        <v>0.46443330004199856</v>
      </c>
      <c r="F315" s="122">
        <v>0.44458398567199048</v>
      </c>
      <c r="G315" s="122">
        <v>0.27584120625440278</v>
      </c>
      <c r="H315" s="122">
        <v>0</v>
      </c>
      <c r="I315" s="122">
        <v>0</v>
      </c>
      <c r="J315" s="122">
        <v>0.40056617255078203</v>
      </c>
      <c r="K315" s="122">
        <v>0.55814265922713568</v>
      </c>
      <c r="L315" s="122">
        <v>0.82899606565922723</v>
      </c>
      <c r="M315" s="122">
        <v>0.86088502765971919</v>
      </c>
      <c r="N315" s="122">
        <v>0.72166362946183071</v>
      </c>
      <c r="O315" s="122">
        <v>0.41291959816600293</v>
      </c>
      <c r="P315" s="122">
        <v>0.21820961934598337</v>
      </c>
      <c r="Q315" s="122">
        <v>2.7393822475680282E-2</v>
      </c>
      <c r="R315" s="122">
        <v>6.1549064327623361E-4</v>
      </c>
      <c r="S315" s="122">
        <v>0</v>
      </c>
      <c r="T315" s="122">
        <v>0</v>
      </c>
      <c r="U315" s="122">
        <v>0</v>
      </c>
      <c r="V315" s="122">
        <v>0.18363748573016125</v>
      </c>
      <c r="W315" s="122">
        <v>0.41424644061928129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1.9859289579102806E-2</v>
      </c>
      <c r="D316" s="98">
        <v>1.9610585924511141E-2</v>
      </c>
      <c r="E316" s="98">
        <v>1.8857196738532693E-2</v>
      </c>
      <c r="F316" s="98">
        <v>1.6692263723679188E-2</v>
      </c>
      <c r="G316" s="98">
        <v>1.1888566450928301E-2</v>
      </c>
      <c r="H316" s="98">
        <v>0</v>
      </c>
      <c r="I316" s="98">
        <v>0</v>
      </c>
      <c r="J316" s="98">
        <v>1.2045626038234981E-2</v>
      </c>
      <c r="K316" s="98">
        <v>1.9022151627956264E-2</v>
      </c>
      <c r="L316" s="98">
        <v>2.9015791315998032E-2</v>
      </c>
      <c r="M316" s="98">
        <v>3.0277345445682627E-2</v>
      </c>
      <c r="N316" s="98">
        <v>2.8790131084772741E-2</v>
      </c>
      <c r="O316" s="98">
        <v>6.7002241648111052E-3</v>
      </c>
      <c r="P316" s="98">
        <v>0</v>
      </c>
      <c r="Q316" s="98">
        <v>1.9297983089524447E-3</v>
      </c>
      <c r="R316" s="98">
        <v>0</v>
      </c>
      <c r="S316" s="98">
        <v>0</v>
      </c>
      <c r="T316" s="98">
        <v>0</v>
      </c>
      <c r="U316" s="98">
        <v>0</v>
      </c>
      <c r="V316" s="98">
        <v>5.4260187339803109E-3</v>
      </c>
      <c r="W316" s="98">
        <v>8.1257674088755279E-3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2.6051634426417654E-3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1.1165881589693021E-3</v>
      </c>
      <c r="K317" s="98">
        <v>1.1207349543134134E-3</v>
      </c>
      <c r="L317" s="98">
        <v>1.310022889025727E-3</v>
      </c>
      <c r="M317" s="98">
        <v>4.2031265045194735E-4</v>
      </c>
      <c r="N317" s="98">
        <v>3.9739147811850024E-3</v>
      </c>
      <c r="O317" s="98">
        <v>1.4841548895681744E-2</v>
      </c>
      <c r="P317" s="98">
        <v>4.4911283827746475E-3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9.9359654000371364E-4</v>
      </c>
      <c r="W317" s="98">
        <v>8.4307587731142497E-3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3.5043413638005704E-4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2.2752148801116816E-4</v>
      </c>
      <c r="K318" s="101">
        <v>2.273431070768206E-4</v>
      </c>
      <c r="L318" s="101">
        <v>2.3111501033794532E-4</v>
      </c>
      <c r="M318" s="101">
        <v>7.3374430133973299E-5</v>
      </c>
      <c r="N318" s="101">
        <v>4.6625813046496272E-4</v>
      </c>
      <c r="O318" s="101">
        <v>1.1531785224231676E-3</v>
      </c>
      <c r="P318" s="101">
        <v>4.2675857733999147E-4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5.4477275745131915E-5</v>
      </c>
      <c r="W318" s="101">
        <v>1.4514885942451367E-3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2.2547293062617083E-3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8.8906667095813388E-4</v>
      </c>
      <c r="K319" s="104">
        <v>8.9339184723659284E-4</v>
      </c>
      <c r="L319" s="104">
        <v>1.0789078786877817E-3</v>
      </c>
      <c r="M319" s="104">
        <v>3.4693822031797402E-4</v>
      </c>
      <c r="N319" s="104">
        <v>3.5076566507200395E-3</v>
      </c>
      <c r="O319" s="104">
        <v>1.3688370373258575E-2</v>
      </c>
      <c r="P319" s="104">
        <v>4.0643698054346564E-3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9.3911926425858179E-4</v>
      </c>
      <c r="W319" s="104">
        <v>6.9792701788691123E-3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2.533216622557807E-3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8.8778170033985179E-4</v>
      </c>
      <c r="L320" s="101">
        <v>0</v>
      </c>
      <c r="M320" s="101">
        <v>0</v>
      </c>
      <c r="N320" s="101">
        <v>0</v>
      </c>
      <c r="O320" s="101">
        <v>3.4922226896161111E-2</v>
      </c>
      <c r="P320" s="101">
        <v>1.6462861500514632E-2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6.2492924824593301E-4</v>
      </c>
      <c r="W320" s="101">
        <v>8.3711251105947557E-3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0.30741424528619493</v>
      </c>
      <c r="D321" s="104">
        <v>0.47719558104542315</v>
      </c>
      <c r="E321" s="104">
        <v>0.44557610330346586</v>
      </c>
      <c r="F321" s="104">
        <v>0.42789172194831127</v>
      </c>
      <c r="G321" s="104">
        <v>0.2639526398034745</v>
      </c>
      <c r="H321" s="104">
        <v>0</v>
      </c>
      <c r="I321" s="104">
        <v>0</v>
      </c>
      <c r="J321" s="104">
        <v>0.38740395835357777</v>
      </c>
      <c r="K321" s="104">
        <v>0.53711199094452611</v>
      </c>
      <c r="L321" s="104">
        <v>0.79867025145420345</v>
      </c>
      <c r="M321" s="104">
        <v>0.83018736956358463</v>
      </c>
      <c r="N321" s="104">
        <v>0.688899583595873</v>
      </c>
      <c r="O321" s="104">
        <v>0.35645559820934897</v>
      </c>
      <c r="P321" s="104">
        <v>0.19725562946269409</v>
      </c>
      <c r="Q321" s="104">
        <v>2.5464024166727838E-2</v>
      </c>
      <c r="R321" s="104">
        <v>6.1549064327623361E-4</v>
      </c>
      <c r="S321" s="104">
        <v>0</v>
      </c>
      <c r="T321" s="104">
        <v>0</v>
      </c>
      <c r="U321" s="104">
        <v>0</v>
      </c>
      <c r="V321" s="104">
        <v>0.17659294120793129</v>
      </c>
      <c r="W321" s="104">
        <v>0.38931878932669678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3.9501837972243402E-2</v>
      </c>
      <c r="D322" s="98">
        <v>9.148826574239341E-2</v>
      </c>
      <c r="E322" s="98">
        <v>0.10803177935078598</v>
      </c>
      <c r="F322" s="98">
        <v>9.9244217454020039E-2</v>
      </c>
      <c r="G322" s="98">
        <v>7.4112653459302485E-2</v>
      </c>
      <c r="H322" s="98">
        <v>0</v>
      </c>
      <c r="I322" s="98">
        <v>0</v>
      </c>
      <c r="J322" s="98">
        <v>7.8701532714320982E-2</v>
      </c>
      <c r="K322" s="98">
        <v>0.10927367559476138</v>
      </c>
      <c r="L322" s="98">
        <v>0.14467496725643622</v>
      </c>
      <c r="M322" s="98">
        <v>0.15285441541104164</v>
      </c>
      <c r="N322" s="98">
        <v>9.202800508322985E-2</v>
      </c>
      <c r="O322" s="98">
        <v>1.1949451472799978E-2</v>
      </c>
      <c r="P322" s="98">
        <v>2.5836311181118535E-3</v>
      </c>
      <c r="Q322" s="98">
        <v>1.0692374086934584E-3</v>
      </c>
      <c r="R322" s="98">
        <v>3.8388875748232089E-5</v>
      </c>
      <c r="S322" s="98">
        <v>0</v>
      </c>
      <c r="T322" s="98">
        <v>0</v>
      </c>
      <c r="U322" s="98">
        <v>0</v>
      </c>
      <c r="V322" s="98">
        <v>1.5010859683397649E-2</v>
      </c>
      <c r="W322" s="98">
        <v>3.4866757874221319E-2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0.26791240731395155</v>
      </c>
      <c r="D323" s="98">
        <v>0.38570731530302976</v>
      </c>
      <c r="E323" s="98">
        <v>0.33754432395267986</v>
      </c>
      <c r="F323" s="98">
        <v>0.3286475044942912</v>
      </c>
      <c r="G323" s="98">
        <v>0.18983998634417204</v>
      </c>
      <c r="H323" s="98">
        <v>0</v>
      </c>
      <c r="I323" s="98">
        <v>0</v>
      </c>
      <c r="J323" s="98">
        <v>0.30870242563925676</v>
      </c>
      <c r="K323" s="98">
        <v>0.42783831534976469</v>
      </c>
      <c r="L323" s="98">
        <v>0.6539952841977672</v>
      </c>
      <c r="M323" s="98">
        <v>0.67733295415254302</v>
      </c>
      <c r="N323" s="98">
        <v>0.59687157851264316</v>
      </c>
      <c r="O323" s="98">
        <v>0.344506146736549</v>
      </c>
      <c r="P323" s="98">
        <v>0.19467199834458224</v>
      </c>
      <c r="Q323" s="98">
        <v>2.439478675803438E-2</v>
      </c>
      <c r="R323" s="98">
        <v>5.7710176752800155E-4</v>
      </c>
      <c r="S323" s="98">
        <v>0</v>
      </c>
      <c r="T323" s="98">
        <v>0</v>
      </c>
      <c r="U323" s="98">
        <v>0</v>
      </c>
      <c r="V323" s="98">
        <v>0.16158208152453363</v>
      </c>
      <c r="W323" s="98">
        <v>0.35445203145247545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0.12679827869059651</v>
      </c>
      <c r="D324" s="122">
        <v>0.17915086995490725</v>
      </c>
      <c r="E324" s="122">
        <v>0.15845228598237476</v>
      </c>
      <c r="F324" s="122">
        <v>0.14939589130659414</v>
      </c>
      <c r="G324" s="122">
        <v>8.2710247008952437E-2</v>
      </c>
      <c r="H324" s="122">
        <v>0</v>
      </c>
      <c r="I324" s="122">
        <v>0</v>
      </c>
      <c r="J324" s="122">
        <v>9.0841109805678583E-2</v>
      </c>
      <c r="K324" s="122">
        <v>0.12765758291631563</v>
      </c>
      <c r="L324" s="122">
        <v>0.18522039709009441</v>
      </c>
      <c r="M324" s="122">
        <v>0.203662343409935</v>
      </c>
      <c r="N324" s="122">
        <v>0.15982250151192265</v>
      </c>
      <c r="O324" s="122">
        <v>0.10178174179510326</v>
      </c>
      <c r="P324" s="122">
        <v>6.1140118725778049E-2</v>
      </c>
      <c r="Q324" s="122">
        <v>6.9874870597923244E-3</v>
      </c>
      <c r="R324" s="122">
        <v>1.5273837489453683E-4</v>
      </c>
      <c r="S324" s="122">
        <v>0</v>
      </c>
      <c r="T324" s="122">
        <v>0</v>
      </c>
      <c r="U324" s="122">
        <v>0</v>
      </c>
      <c r="V324" s="122">
        <v>5.3543580262516745E-2</v>
      </c>
      <c r="W324" s="122">
        <v>0.11744343665307216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6.9706580258077425E-2</v>
      </c>
      <c r="D325" s="98">
        <v>0.10419828401831908</v>
      </c>
      <c r="E325" s="98">
        <v>0.10062375949858546</v>
      </c>
      <c r="F325" s="98">
        <v>8.994482379456932E-2</v>
      </c>
      <c r="G325" s="98">
        <v>5.2291189219145912E-2</v>
      </c>
      <c r="H325" s="98">
        <v>0</v>
      </c>
      <c r="I325" s="98">
        <v>0</v>
      </c>
      <c r="J325" s="98">
        <v>6.1687769357284088E-2</v>
      </c>
      <c r="K325" s="98">
        <v>7.1844915294257725E-2</v>
      </c>
      <c r="L325" s="98">
        <v>0.11419444337961353</v>
      </c>
      <c r="M325" s="98">
        <v>0.12628341888831518</v>
      </c>
      <c r="N325" s="98">
        <v>0.11371744701243763</v>
      </c>
      <c r="O325" s="98">
        <v>5.6128841098295301E-2</v>
      </c>
      <c r="P325" s="98">
        <v>2.5727421969477297E-2</v>
      </c>
      <c r="Q325" s="98">
        <v>3.8359501896422805E-3</v>
      </c>
      <c r="R325" s="98">
        <v>1.0327749774514318E-4</v>
      </c>
      <c r="S325" s="98">
        <v>0</v>
      </c>
      <c r="T325" s="98">
        <v>0</v>
      </c>
      <c r="U325" s="98">
        <v>0</v>
      </c>
      <c r="V325" s="98">
        <v>2.3847676054062177E-2</v>
      </c>
      <c r="W325" s="98">
        <v>4.6227758884017929E-2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5.70916984325191E-2</v>
      </c>
      <c r="D326" s="33">
        <v>7.4952585936588184E-2</v>
      </c>
      <c r="E326" s="33">
        <v>5.7828526483789312E-2</v>
      </c>
      <c r="F326" s="33">
        <v>5.9451067512024815E-2</v>
      </c>
      <c r="G326" s="33">
        <v>3.0419057789806522E-2</v>
      </c>
      <c r="H326" s="33">
        <v>0</v>
      </c>
      <c r="I326" s="33">
        <v>0</v>
      </c>
      <c r="J326" s="33">
        <v>2.9153340448394498E-2</v>
      </c>
      <c r="K326" s="33">
        <v>5.5812667622057915E-2</v>
      </c>
      <c r="L326" s="33">
        <v>7.1025953710480885E-2</v>
      </c>
      <c r="M326" s="33">
        <v>7.7378924521619818E-2</v>
      </c>
      <c r="N326" s="33">
        <v>4.6105054499485015E-2</v>
      </c>
      <c r="O326" s="33">
        <v>4.5652900696807955E-2</v>
      </c>
      <c r="P326" s="33">
        <v>3.5412696756300752E-2</v>
      </c>
      <c r="Q326" s="33">
        <v>3.1515368701500435E-3</v>
      </c>
      <c r="R326" s="33">
        <v>4.9460877149393657E-5</v>
      </c>
      <c r="S326" s="33">
        <v>0</v>
      </c>
      <c r="T326" s="33">
        <v>0</v>
      </c>
      <c r="U326" s="33">
        <v>0</v>
      </c>
      <c r="V326" s="33">
        <v>2.9695904208454568E-2</v>
      </c>
      <c r="W326" s="33">
        <v>7.1215677769054242E-2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0.51054258667224828</v>
      </c>
      <c r="D328" s="119">
        <f t="shared" si="143"/>
        <v>0.57484246491475999</v>
      </c>
      <c r="E328" s="119">
        <f t="shared" si="143"/>
        <v>0.7132651767989211</v>
      </c>
      <c r="F328" s="119">
        <f t="shared" si="143"/>
        <v>0.73616211368613715</v>
      </c>
      <c r="G328" s="119">
        <f t="shared" si="143"/>
        <v>0.77366101427696776</v>
      </c>
      <c r="H328" s="119" t="str">
        <f t="shared" si="143"/>
        <v/>
      </c>
      <c r="I328" s="119" t="str">
        <f t="shared" si="143"/>
        <v/>
      </c>
      <c r="J328" s="119">
        <f t="shared" si="143"/>
        <v>0.8562994583050284</v>
      </c>
      <c r="K328" s="119">
        <f t="shared" si="143"/>
        <v>0.79274027649395651</v>
      </c>
      <c r="L328" s="119">
        <f t="shared" si="143"/>
        <v>0.90140813988888235</v>
      </c>
      <c r="M328" s="119">
        <f t="shared" si="143"/>
        <v>0.82187489247449319</v>
      </c>
      <c r="N328" s="119">
        <f t="shared" si="143"/>
        <v>0.89369435337733216</v>
      </c>
      <c r="O328" s="119">
        <f t="shared" si="143"/>
        <v>0.87120464437046208</v>
      </c>
      <c r="P328" s="119">
        <f t="shared" si="143"/>
        <v>0.85162593992225954</v>
      </c>
      <c r="Q328" s="119">
        <f t="shared" si="143"/>
        <v>0.85408021744714568</v>
      </c>
      <c r="R328" s="119">
        <f t="shared" ref="R328:V328" si="144">IF(R309=0,"",R309/R290)</f>
        <v>0.90248650174364131</v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>
        <f t="shared" si="144"/>
        <v>0.94123325972550109</v>
      </c>
      <c r="W328" s="119">
        <f t="shared" ref="W328" si="145">IF(W309=0,"",W309/W290)</f>
        <v>0.94040584128479077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0.40706197942377198</v>
      </c>
      <c r="D329" s="124">
        <f t="shared" si="146"/>
        <v>0.41223444823354138</v>
      </c>
      <c r="E329" s="124">
        <f t="shared" si="146"/>
        <v>0.41723324494777631</v>
      </c>
      <c r="F329" s="124">
        <f t="shared" si="146"/>
        <v>0.4225781185478848</v>
      </c>
      <c r="G329" s="124">
        <f t="shared" si="146"/>
        <v>0.42779953776864077</v>
      </c>
      <c r="H329" s="124" t="str">
        <f t="shared" si="146"/>
        <v/>
      </c>
      <c r="I329" s="124" t="str">
        <f t="shared" si="146"/>
        <v/>
      </c>
      <c r="J329" s="124">
        <f t="shared" si="146"/>
        <v>0.4439113025915063</v>
      </c>
      <c r="K329" s="124">
        <f t="shared" si="146"/>
        <v>0.45034419075965326</v>
      </c>
      <c r="L329" s="124">
        <f t="shared" si="146"/>
        <v>0.45705538249577943</v>
      </c>
      <c r="M329" s="124">
        <f t="shared" si="146"/>
        <v>0.46821915067516806</v>
      </c>
      <c r="N329" s="124">
        <f t="shared" si="146"/>
        <v>0.48365426626576186</v>
      </c>
      <c r="O329" s="124">
        <f t="shared" si="146"/>
        <v>0.50563607656715459</v>
      </c>
      <c r="P329" s="124">
        <f t="shared" si="146"/>
        <v>0.53106556865362908</v>
      </c>
      <c r="Q329" s="124">
        <f t="shared" si="146"/>
        <v>0.55133065579495222</v>
      </c>
      <c r="R329" s="124">
        <f t="shared" ref="R329:V329" si="147">IF(R310=0,"",R310/R291)</f>
        <v>0.56134033400546524</v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>
        <f t="shared" si="147"/>
        <v>0.58131407160208526</v>
      </c>
      <c r="W329" s="124">
        <f t="shared" ref="W329" si="148">IF(W310=0,"",W310/W291)</f>
        <v>0.58367742020659263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0.4045698870347374</v>
      </c>
      <c r="D330" s="111">
        <f t="shared" si="149"/>
        <v>0.40953881920076574</v>
      </c>
      <c r="E330" s="111">
        <f t="shared" si="149"/>
        <v>0.41467970365980178</v>
      </c>
      <c r="F330" s="111">
        <f t="shared" si="149"/>
        <v>0.41979489512367291</v>
      </c>
      <c r="G330" s="111">
        <f t="shared" si="149"/>
        <v>0.42505655051891916</v>
      </c>
      <c r="H330" s="111" t="str">
        <f t="shared" si="149"/>
        <v/>
      </c>
      <c r="I330" s="111" t="str">
        <f t="shared" si="149"/>
        <v/>
      </c>
      <c r="J330" s="111">
        <f t="shared" si="149"/>
        <v>0.44183959705533093</v>
      </c>
      <c r="K330" s="111">
        <f t="shared" si="149"/>
        <v>0.44815673024057856</v>
      </c>
      <c r="L330" s="111">
        <f t="shared" si="149"/>
        <v>0.45495402345251262</v>
      </c>
      <c r="M330" s="111">
        <f t="shared" si="149"/>
        <v>0.46581424953096978</v>
      </c>
      <c r="N330" s="111">
        <f t="shared" si="149"/>
        <v>0.48178395513197847</v>
      </c>
      <c r="O330" s="111">
        <f t="shared" si="149"/>
        <v>0.50345442113360117</v>
      </c>
      <c r="P330" s="111">
        <f t="shared" si="149"/>
        <v>0.52828711984159371</v>
      </c>
      <c r="Q330" s="111">
        <f t="shared" si="149"/>
        <v>0.54883579229769919</v>
      </c>
      <c r="R330" s="111">
        <f t="shared" ref="R330:V330" si="150">IF(R311=0,"",R311/R292)</f>
        <v>0.55887137849297508</v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>
        <f t="shared" si="150"/>
        <v>0.57890703595792714</v>
      </c>
      <c r="W330" s="111">
        <f t="shared" ref="W330" si="151">IF(W311=0,"",W311/W292)</f>
        <v>0.58127635917109455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 t="str">
        <f t="shared" si="152"/>
        <v/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2.5751884129001965</v>
      </c>
      <c r="E332" s="124">
        <f t="shared" si="155"/>
        <v>2.663349994518557</v>
      </c>
      <c r="F332" s="124">
        <f t="shared" si="155"/>
        <v>2.7516062591433257</v>
      </c>
      <c r="G332" s="124">
        <f t="shared" si="155"/>
        <v>2.8407011766903034</v>
      </c>
      <c r="H332" s="124" t="str">
        <f t="shared" si="155"/>
        <v/>
      </c>
      <c r="I332" s="124" t="str">
        <f t="shared" si="155"/>
        <v/>
      </c>
      <c r="J332" s="124">
        <f t="shared" si="155"/>
        <v>3.1137189899440636</v>
      </c>
      <c r="K332" s="124">
        <f t="shared" si="155"/>
        <v>3.2084265913512411</v>
      </c>
      <c r="L332" s="124">
        <f t="shared" si="155"/>
        <v>3.3055745715672544</v>
      </c>
      <c r="M332" s="124">
        <f t="shared" si="155"/>
        <v>3.4216086797961509</v>
      </c>
      <c r="N332" s="124">
        <f t="shared" si="155"/>
        <v>3.5619109526230579</v>
      </c>
      <c r="O332" s="124">
        <f t="shared" si="155"/>
        <v>3.7294568371939176</v>
      </c>
      <c r="P332" s="124">
        <f t="shared" si="155"/>
        <v>3.911156741230168</v>
      </c>
      <c r="Q332" s="124">
        <f t="shared" si="155"/>
        <v>4.0673066563663953</v>
      </c>
      <c r="R332" s="124">
        <f t="shared" ref="R332:V332" si="156">IF(R313=0,"",R313/R294)</f>
        <v>4.165268588629405</v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>
        <f t="shared" si="156"/>
        <v>4.4281740168740136</v>
      </c>
      <c r="W332" s="124">
        <f t="shared" ref="W332" si="157">IF(W313=0,"",W313/W294)</f>
        <v>4.4873780552086071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2.5751884129001965</v>
      </c>
      <c r="E333" s="111">
        <f t="shared" si="158"/>
        <v>2.663349994518557</v>
      </c>
      <c r="F333" s="111">
        <f t="shared" si="158"/>
        <v>2.7516062591433257</v>
      </c>
      <c r="G333" s="111">
        <f t="shared" si="158"/>
        <v>2.8407011766903034</v>
      </c>
      <c r="H333" s="111" t="str">
        <f t="shared" si="158"/>
        <v/>
      </c>
      <c r="I333" s="111" t="str">
        <f t="shared" si="158"/>
        <v/>
      </c>
      <c r="J333" s="111">
        <f t="shared" si="158"/>
        <v>3.1137189899440636</v>
      </c>
      <c r="K333" s="111">
        <f t="shared" si="158"/>
        <v>3.2084265913512411</v>
      </c>
      <c r="L333" s="111">
        <f t="shared" si="158"/>
        <v>3.3055745715672544</v>
      </c>
      <c r="M333" s="111">
        <f t="shared" si="158"/>
        <v>3.4216086797961509</v>
      </c>
      <c r="N333" s="111">
        <f t="shared" si="158"/>
        <v>3.5619109526230579</v>
      </c>
      <c r="O333" s="111">
        <f t="shared" si="158"/>
        <v>3.7294568371939176</v>
      </c>
      <c r="P333" s="111">
        <f t="shared" si="158"/>
        <v>3.911156741230168</v>
      </c>
      <c r="Q333" s="111">
        <f t="shared" si="158"/>
        <v>4.0673066563663953</v>
      </c>
      <c r="R333" s="111">
        <f t="shared" ref="R333:V333" si="159">IF(R314=0,"",R314/R295)</f>
        <v>4.165268588629405</v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>
        <f t="shared" si="159"/>
        <v>4.4281740168740136</v>
      </c>
      <c r="W333" s="111">
        <f t="shared" ref="W333" si="160">IF(W314=0,"",W314/W295)</f>
        <v>4.4873780552086071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0.8220543236156892</v>
      </c>
      <c r="D334" s="124">
        <f t="shared" si="161"/>
        <v>0.80111846086051186</v>
      </c>
      <c r="E334" s="124">
        <f t="shared" si="161"/>
        <v>0.76985073552542427</v>
      </c>
      <c r="F334" s="124">
        <f t="shared" si="161"/>
        <v>0.77959491255795454</v>
      </c>
      <c r="G334" s="124">
        <f t="shared" si="161"/>
        <v>0.74928168934464701</v>
      </c>
      <c r="H334" s="124" t="str">
        <f t="shared" si="161"/>
        <v/>
      </c>
      <c r="I334" s="124" t="str">
        <f t="shared" si="161"/>
        <v/>
      </c>
      <c r="J334" s="124">
        <f t="shared" si="161"/>
        <v>0.80894403284659289</v>
      </c>
      <c r="K334" s="124">
        <f t="shared" si="161"/>
        <v>0.80733557463384387</v>
      </c>
      <c r="L334" s="124">
        <f t="shared" si="161"/>
        <v>0.82407255907066912</v>
      </c>
      <c r="M334" s="124">
        <f t="shared" si="161"/>
        <v>0.82624422123598817</v>
      </c>
      <c r="N334" s="124">
        <f t="shared" si="161"/>
        <v>0.86208938073016128</v>
      </c>
      <c r="O334" s="124">
        <f t="shared" si="161"/>
        <v>0.89578591119601803</v>
      </c>
      <c r="P334" s="124">
        <f t="shared" si="161"/>
        <v>0.93312426758483424</v>
      </c>
      <c r="Q334" s="124">
        <f t="shared" si="161"/>
        <v>0.92669147419576903</v>
      </c>
      <c r="R334" s="124">
        <f t="shared" ref="R334:V334" si="162">IF(R315=0,"",R315/R296)</f>
        <v>0.95808257001199426</v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>
        <f t="shared" si="162"/>
        <v>0.94081295455300706</v>
      </c>
      <c r="W334" s="124">
        <f t="shared" ref="W334" si="163">IF(W315=0,"",W315/W296)</f>
        <v>0.93628851085154097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0.42968959804352908</v>
      </c>
      <c r="D335" s="111">
        <f t="shared" si="164"/>
        <v>0.43165582957619403</v>
      </c>
      <c r="E335" s="111">
        <f t="shared" si="164"/>
        <v>0.43394755880351266</v>
      </c>
      <c r="F335" s="111">
        <f t="shared" si="164"/>
        <v>0.43628367408010216</v>
      </c>
      <c r="G335" s="111">
        <f t="shared" si="164"/>
        <v>0.43891955358800439</v>
      </c>
      <c r="H335" s="111" t="str">
        <f t="shared" si="164"/>
        <v/>
      </c>
      <c r="I335" s="111" t="str">
        <f t="shared" si="164"/>
        <v/>
      </c>
      <c r="J335" s="111">
        <f t="shared" si="164"/>
        <v>0.44888480514317747</v>
      </c>
      <c r="K335" s="111">
        <f t="shared" si="164"/>
        <v>0.45351824435464733</v>
      </c>
      <c r="L335" s="111">
        <f t="shared" si="164"/>
        <v>0.45901872338273791</v>
      </c>
      <c r="M335" s="111">
        <f t="shared" si="164"/>
        <v>0.47058751954433481</v>
      </c>
      <c r="N335" s="111">
        <f t="shared" si="164"/>
        <v>0.48987551468460599</v>
      </c>
      <c r="O335" s="111">
        <f t="shared" si="164"/>
        <v>0.51826082096887727</v>
      </c>
      <c r="P335" s="111" t="str">
        <f t="shared" si="164"/>
        <v/>
      </c>
      <c r="Q335" s="111">
        <f t="shared" si="164"/>
        <v>0.58424965317468147</v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>
        <f t="shared" si="165"/>
        <v>0.67094798918448872</v>
      </c>
      <c r="W335" s="111">
        <f t="shared" ref="W335" si="166">IF(W316=0,"",W316/W297)</f>
        <v>0.67620431879369114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>
        <f t="shared" ref="C336:Q336" si="167">IF(C317=0,"",C317/C298)</f>
        <v>0.84850973909345817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>
        <f t="shared" si="167"/>
        <v>0.79989060543897661</v>
      </c>
      <c r="K336" s="111">
        <f t="shared" si="167"/>
        <v>0.80357884018323711</v>
      </c>
      <c r="L336" s="111">
        <f t="shared" si="167"/>
        <v>0.82786780850058406</v>
      </c>
      <c r="M336" s="111">
        <f t="shared" si="167"/>
        <v>0.83584573189271305</v>
      </c>
      <c r="N336" s="111">
        <f t="shared" si="167"/>
        <v>0.89112304191194525</v>
      </c>
      <c r="O336" s="111">
        <f t="shared" si="167"/>
        <v>0.9326410318134063</v>
      </c>
      <c r="P336" s="111">
        <f t="shared" si="167"/>
        <v>0.92862924700419813</v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>
        <f t="shared" si="168"/>
        <v>0.97381471311104462</v>
      </c>
      <c r="W336" s="111">
        <f t="shared" ref="W336" si="169">IF(W317=0,"",W317/W298)</f>
        <v>0.92383839563681769</v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>
        <f t="shared" ref="C337:Q337" si="170">IF(C318=0,"",C318/C299)</f>
        <v>0.42968959804352908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>
        <f t="shared" si="170"/>
        <v>0.44888480514317747</v>
      </c>
      <c r="K337" s="112">
        <f t="shared" si="170"/>
        <v>0.45351824435464733</v>
      </c>
      <c r="L337" s="112">
        <f t="shared" si="170"/>
        <v>0.45901872338273791</v>
      </c>
      <c r="M337" s="112">
        <f t="shared" si="170"/>
        <v>0.47058751954433481</v>
      </c>
      <c r="N337" s="112">
        <f t="shared" si="170"/>
        <v>0.48987551468460599</v>
      </c>
      <c r="O337" s="112">
        <f t="shared" si="170"/>
        <v>0.51826082096887727</v>
      </c>
      <c r="P337" s="112">
        <f t="shared" si="170"/>
        <v>0.55284703364111998</v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>
        <f t="shared" si="171"/>
        <v>0.67094798918448872</v>
      </c>
      <c r="W337" s="112">
        <f t="shared" ref="W337" si="172">IF(W318=0,"",W318/W299)</f>
        <v>0.67620431879369114</v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>
        <f t="shared" si="174"/>
        <v>1</v>
      </c>
      <c r="W338" s="113">
        <f t="shared" ref="W338" si="175">IF(W319=0,"",W319/W300)</f>
        <v>1</v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0.48223649651622053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0.50036408923488873</v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>
        <f t="shared" si="176"/>
        <v>0.53500368606562387</v>
      </c>
      <c r="P339" s="112">
        <f t="shared" si="176"/>
        <v>0.55464280967092217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>
        <f t="shared" si="177"/>
        <v>0.63817645566807513</v>
      </c>
      <c r="W339" s="112">
        <f t="shared" ref="W339" si="178">IF(W320=0,"",W320/W301)</f>
        <v>0.64688586537987391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0.87876269206604862</v>
      </c>
      <c r="D340" s="113">
        <f t="shared" si="179"/>
        <v>0.83032465714455306</v>
      </c>
      <c r="E340" s="113">
        <f t="shared" si="179"/>
        <v>0.79592451474705339</v>
      </c>
      <c r="F340" s="113">
        <f t="shared" si="179"/>
        <v>0.80428428169174981</v>
      </c>
      <c r="G340" s="113">
        <f t="shared" si="179"/>
        <v>0.77393010584071076</v>
      </c>
      <c r="H340" s="113" t="str">
        <f t="shared" si="179"/>
        <v/>
      </c>
      <c r="I340" s="113" t="str">
        <f t="shared" si="179"/>
        <v/>
      </c>
      <c r="J340" s="113">
        <f t="shared" si="179"/>
        <v>0.829663277378756</v>
      </c>
      <c r="K340" s="113">
        <f t="shared" si="179"/>
        <v>0.83115111167124989</v>
      </c>
      <c r="L340" s="113">
        <f t="shared" si="179"/>
        <v>0.8485843708538906</v>
      </c>
      <c r="M340" s="113">
        <f t="shared" si="179"/>
        <v>0.84965873522278346</v>
      </c>
      <c r="N340" s="113">
        <f t="shared" si="179"/>
        <v>0.89018887921102818</v>
      </c>
      <c r="O340" s="113">
        <f t="shared" si="179"/>
        <v>0.97168853489071094</v>
      </c>
      <c r="P340" s="113">
        <f t="shared" si="179"/>
        <v>0.98959235398349321</v>
      </c>
      <c r="Q340" s="113">
        <f t="shared" si="179"/>
        <v>0.96976804133492234</v>
      </c>
      <c r="R340" s="113">
        <f t="shared" ref="R340:V340" si="180">IF(R321=0,"",R321/R302)</f>
        <v>0.95808257001199426</v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>
        <f t="shared" si="180"/>
        <v>0.95402234490368687</v>
      </c>
      <c r="W340" s="113">
        <f t="shared" ref="W340" si="181">IF(W321=0,"",W321/W302)</f>
        <v>0.953391521350338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0.48223649651622053</v>
      </c>
      <c r="D341" s="111">
        <f t="shared" si="182"/>
        <v>0.48405895574281776</v>
      </c>
      <c r="E341" s="111">
        <f t="shared" si="182"/>
        <v>0.48602158785759203</v>
      </c>
      <c r="F341" s="111">
        <f t="shared" si="182"/>
        <v>0.48800307284654237</v>
      </c>
      <c r="G341" s="111">
        <f t="shared" si="182"/>
        <v>0.49011477240599055</v>
      </c>
      <c r="H341" s="111" t="str">
        <f t="shared" si="182"/>
        <v/>
      </c>
      <c r="I341" s="111" t="str">
        <f t="shared" si="182"/>
        <v/>
      </c>
      <c r="J341" s="111">
        <f t="shared" si="182"/>
        <v>0.49735937235988326</v>
      </c>
      <c r="K341" s="111">
        <f t="shared" si="182"/>
        <v>0.50036408923488873</v>
      </c>
      <c r="L341" s="111">
        <f t="shared" si="182"/>
        <v>0.50377053118647019</v>
      </c>
      <c r="M341" s="111">
        <f t="shared" si="182"/>
        <v>0.50993906202327333</v>
      </c>
      <c r="N341" s="111">
        <f t="shared" si="182"/>
        <v>0.51990679014020591</v>
      </c>
      <c r="O341" s="111">
        <f t="shared" si="182"/>
        <v>0.53500368606562387</v>
      </c>
      <c r="P341" s="111">
        <f t="shared" si="182"/>
        <v>0.55464280967092217</v>
      </c>
      <c r="Q341" s="111">
        <f t="shared" si="182"/>
        <v>0.57391351317059569</v>
      </c>
      <c r="R341" s="111">
        <f t="shared" ref="R341:V341" si="183">IF(R322=0,"",R322/R303)</f>
        <v>0.58772782636276932</v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>
        <f t="shared" si="183"/>
        <v>0.63817645566807513</v>
      </c>
      <c r="W341" s="111">
        <f t="shared" ref="W341" si="184">IF(W322=0,"",W322/W303)</f>
        <v>0.64688586537987403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 t="str">
        <f t="shared" si="185"/>
        <v/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0.62088824387900365</v>
      </c>
      <c r="D343" s="124">
        <f t="shared" si="188"/>
        <v>0.61683506865982352</v>
      </c>
      <c r="E343" s="124">
        <f t="shared" si="188"/>
        <v>0.60935785947714238</v>
      </c>
      <c r="F343" s="124">
        <f t="shared" si="188"/>
        <v>0.61590782854820691</v>
      </c>
      <c r="G343" s="124">
        <f t="shared" si="188"/>
        <v>0.61218858028948597</v>
      </c>
      <c r="H343" s="124" t="str">
        <f t="shared" si="188"/>
        <v/>
      </c>
      <c r="I343" s="124" t="str">
        <f t="shared" si="188"/>
        <v/>
      </c>
      <c r="J343" s="124">
        <f t="shared" si="188"/>
        <v>0.60816438329518641</v>
      </c>
      <c r="K343" s="124">
        <f t="shared" si="188"/>
        <v>0.62877176663944934</v>
      </c>
      <c r="L343" s="124">
        <f t="shared" si="188"/>
        <v>0.62089648496642724</v>
      </c>
      <c r="M343" s="124">
        <f t="shared" si="188"/>
        <v>0.62149150111440066</v>
      </c>
      <c r="N343" s="124">
        <f t="shared" si="188"/>
        <v>0.60705898157213189</v>
      </c>
      <c r="O343" s="124">
        <f t="shared" si="188"/>
        <v>0.63667443491756393</v>
      </c>
      <c r="P343" s="124">
        <f t="shared" si="188"/>
        <v>0.66537518339443991</v>
      </c>
      <c r="Q343" s="124">
        <f t="shared" si="188"/>
        <v>0.64261986936146798</v>
      </c>
      <c r="R343" s="124">
        <f t="shared" ref="R343:V343" si="189">IF(R324=0,"",R324/R305)</f>
        <v>0.62289856906534602</v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>
        <f t="shared" si="189"/>
        <v>0.71061014000482592</v>
      </c>
      <c r="W343" s="124">
        <f t="shared" ref="W343" si="190">IF(W324=0,"",W324/W305)</f>
        <v>0.73249791634652539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0.55396230537962354</v>
      </c>
      <c r="D344" s="111">
        <f t="shared" si="191"/>
        <v>0.55493964622896796</v>
      </c>
      <c r="E344" s="111">
        <f t="shared" si="191"/>
        <v>0.55590320359384393</v>
      </c>
      <c r="F344" s="111">
        <f t="shared" si="191"/>
        <v>0.556864881392656</v>
      </c>
      <c r="G344" s="111">
        <f t="shared" si="191"/>
        <v>0.55781386541300415</v>
      </c>
      <c r="H344" s="111" t="str">
        <f t="shared" si="191"/>
        <v/>
      </c>
      <c r="I344" s="111" t="str">
        <f t="shared" si="191"/>
        <v/>
      </c>
      <c r="J344" s="111">
        <f t="shared" si="191"/>
        <v>0.56057368605122726</v>
      </c>
      <c r="K344" s="111">
        <f t="shared" si="191"/>
        <v>0.56143808165942888</v>
      </c>
      <c r="L344" s="111">
        <f t="shared" si="191"/>
        <v>0.56226576170852782</v>
      </c>
      <c r="M344" s="111">
        <f t="shared" si="191"/>
        <v>0.56271116315758496</v>
      </c>
      <c r="N344" s="111">
        <f t="shared" si="191"/>
        <v>0.56271116315758496</v>
      </c>
      <c r="O344" s="111">
        <f t="shared" si="191"/>
        <v>0.56271116315758496</v>
      </c>
      <c r="P344" s="111">
        <f t="shared" si="191"/>
        <v>0.56271116315758496</v>
      </c>
      <c r="Q344" s="111">
        <f t="shared" si="191"/>
        <v>0.56271116315758496</v>
      </c>
      <c r="R344" s="111">
        <f t="shared" ref="R344:V344" si="192">IF(R325=0,"",R325/R306)</f>
        <v>0.56552507521437367</v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>
        <f t="shared" si="192"/>
        <v>0.58623130219269859</v>
      </c>
      <c r="W344" s="111">
        <f t="shared" ref="W344" si="193">IF(W325=0,"",W325/W306)</f>
        <v>0.59102441028953034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0.72832134385525726</v>
      </c>
      <c r="D345" s="45">
        <f t="shared" si="194"/>
        <v>0.73003013920661897</v>
      </c>
      <c r="E345" s="45">
        <f t="shared" si="194"/>
        <v>0.73180212166826697</v>
      </c>
      <c r="F345" s="45">
        <f t="shared" si="194"/>
        <v>0.73358272055404505</v>
      </c>
      <c r="G345" s="45">
        <f t="shared" si="194"/>
        <v>0.73542151105179132</v>
      </c>
      <c r="H345" s="45" t="str">
        <f t="shared" si="194"/>
        <v/>
      </c>
      <c r="I345" s="45" t="str">
        <f t="shared" si="194"/>
        <v/>
      </c>
      <c r="J345" s="45">
        <f t="shared" si="194"/>
        <v>0.741337315854949</v>
      </c>
      <c r="K345" s="45">
        <f t="shared" si="194"/>
        <v>0.74356388183426203</v>
      </c>
      <c r="L345" s="45">
        <f t="shared" si="194"/>
        <v>0.74595876157252139</v>
      </c>
      <c r="M345" s="45">
        <f t="shared" si="194"/>
        <v>0.7492170727391958</v>
      </c>
      <c r="N345" s="45">
        <f t="shared" si="194"/>
        <v>0.75353591851811397</v>
      </c>
      <c r="O345" s="45">
        <f t="shared" si="194"/>
        <v>0.75939455119588861</v>
      </c>
      <c r="P345" s="45">
        <f t="shared" si="194"/>
        <v>0.76704467839896873</v>
      </c>
      <c r="Q345" s="45">
        <f t="shared" si="194"/>
        <v>0.77690467311501588</v>
      </c>
      <c r="R345" s="45">
        <f t="shared" ref="R345:V345" si="195">IF(R326=0,"",R326/R307)</f>
        <v>0.79031767556620214</v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>
        <f t="shared" si="195"/>
        <v>0.85655234708504302</v>
      </c>
      <c r="W345" s="45">
        <f t="shared" ref="W345" si="196">IF(W326=0,"",W326/W307)</f>
        <v>0.86725211044820305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4.2320438671745455</v>
      </c>
      <c r="D347" s="117">
        <f t="shared" si="197"/>
        <v>5.8404975446034433</v>
      </c>
      <c r="E347" s="117">
        <f t="shared" si="197"/>
        <v>5.4611933700953044</v>
      </c>
      <c r="F347" s="117">
        <f t="shared" si="197"/>
        <v>4.6800804357687209</v>
      </c>
      <c r="G347" s="117">
        <f t="shared" si="197"/>
        <v>2.5998685613379378</v>
      </c>
      <c r="H347" s="117">
        <f t="shared" si="197"/>
        <v>0</v>
      </c>
      <c r="I347" s="117">
        <f t="shared" si="197"/>
        <v>0</v>
      </c>
      <c r="J347" s="117">
        <f t="shared" si="197"/>
        <v>2.2708595727465144</v>
      </c>
      <c r="K347" s="117">
        <f t="shared" si="197"/>
        <v>3.364367241732555</v>
      </c>
      <c r="L347" s="117">
        <f t="shared" si="197"/>
        <v>4.3894208421247747</v>
      </c>
      <c r="M347" s="117">
        <f t="shared" si="197"/>
        <v>5.0064188063221948</v>
      </c>
      <c r="N347" s="117">
        <f t="shared" si="197"/>
        <v>4.148670027533675</v>
      </c>
      <c r="O347" s="117">
        <f t="shared" si="197"/>
        <v>1.9910208567349685</v>
      </c>
      <c r="P347" s="117">
        <f t="shared" si="197"/>
        <v>0.88912301683165951</v>
      </c>
      <c r="Q347" s="117">
        <f t="shared" si="197"/>
        <v>0.13388265901197338</v>
      </c>
      <c r="R347" s="117">
        <f t="shared" ref="R347:V347" si="198">R348+R351+R353+R362</f>
        <v>3.0582168724760071E-3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0.86937394513262167</v>
      </c>
      <c r="W347" s="117">
        <f t="shared" ref="W347" si="199">W348+W351+W353+W362</f>
        <v>1.9025447398514159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3.7753541686165142</v>
      </c>
      <c r="D348" s="122">
        <f t="shared" si="200"/>
        <v>5.2244234615144309</v>
      </c>
      <c r="E348" s="122">
        <f t="shared" si="200"/>
        <v>4.8681871348011656</v>
      </c>
      <c r="F348" s="122">
        <f t="shared" si="200"/>
        <v>4.1522871437603159</v>
      </c>
      <c r="G348" s="122">
        <f t="shared" si="200"/>
        <v>2.2806537975244776</v>
      </c>
      <c r="H348" s="122">
        <f t="shared" si="200"/>
        <v>0</v>
      </c>
      <c r="I348" s="122">
        <f t="shared" si="200"/>
        <v>0</v>
      </c>
      <c r="J348" s="122">
        <f t="shared" si="200"/>
        <v>1.9079050523913057</v>
      </c>
      <c r="K348" s="122">
        <f t="shared" si="200"/>
        <v>2.9141642351144008</v>
      </c>
      <c r="L348" s="122">
        <f t="shared" si="200"/>
        <v>3.6845351854968049</v>
      </c>
      <c r="M348" s="122">
        <f t="shared" si="200"/>
        <v>4.2431427404669009</v>
      </c>
      <c r="N348" s="122">
        <f t="shared" si="200"/>
        <v>3.4570003136431748</v>
      </c>
      <c r="O348" s="122">
        <f t="shared" si="200"/>
        <v>1.6874684744510824</v>
      </c>
      <c r="P348" s="122">
        <f t="shared" si="200"/>
        <v>0.76629609124852316</v>
      </c>
      <c r="Q348" s="122">
        <f t="shared" si="200"/>
        <v>0.10714707161282823</v>
      </c>
      <c r="R348" s="122">
        <f t="shared" ref="R348:V348" si="201">SUM(R349:R350)</f>
        <v>2.5757523142306772E-3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0.7403240423360844</v>
      </c>
      <c r="W348" s="122">
        <f t="shared" ref="W348" si="202">SUM(W349:W350)</f>
        <v>1.6584898110646438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3.7753541686165142</v>
      </c>
      <c r="D349" s="98">
        <v>5.2244234615144309</v>
      </c>
      <c r="E349" s="98">
        <v>4.8681871348011656</v>
      </c>
      <c r="F349" s="98">
        <v>4.1522871437603159</v>
      </c>
      <c r="G349" s="98">
        <v>2.2806537975244776</v>
      </c>
      <c r="H349" s="98">
        <v>0</v>
      </c>
      <c r="I349" s="98">
        <v>0</v>
      </c>
      <c r="J349" s="98">
        <v>1.9079050523913057</v>
      </c>
      <c r="K349" s="98">
        <v>2.9141642351144008</v>
      </c>
      <c r="L349" s="98">
        <v>3.6845351854968049</v>
      </c>
      <c r="M349" s="98">
        <v>4.2431427404669009</v>
      </c>
      <c r="N349" s="98">
        <v>3.4570003136431748</v>
      </c>
      <c r="O349" s="98">
        <v>1.6874684744510824</v>
      </c>
      <c r="P349" s="98">
        <v>0.76629609124852316</v>
      </c>
      <c r="Q349" s="98">
        <v>0.10714707161282823</v>
      </c>
      <c r="R349" s="98">
        <v>2.5757523142306772E-3</v>
      </c>
      <c r="S349" s="98">
        <v>0</v>
      </c>
      <c r="T349" s="98">
        <v>0</v>
      </c>
      <c r="U349" s="98">
        <v>0</v>
      </c>
      <c r="V349" s="98">
        <v>0.7403240423360844</v>
      </c>
      <c r="W349" s="98">
        <v>1.6584898110646438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0.12425592614553575</v>
      </c>
      <c r="D353" s="122">
        <v>0.12002301550224277</v>
      </c>
      <c r="E353" s="122">
        <v>0.11480252952855534</v>
      </c>
      <c r="F353" s="122">
        <v>0.10107828171766688</v>
      </c>
      <c r="G353" s="122">
        <v>7.1557660860214395E-2</v>
      </c>
      <c r="H353" s="122">
        <v>0</v>
      </c>
      <c r="I353" s="122">
        <v>0</v>
      </c>
      <c r="J353" s="122">
        <v>7.2232496404817881E-2</v>
      </c>
      <c r="K353" s="122">
        <v>0.11213369845264645</v>
      </c>
      <c r="L353" s="122">
        <v>0.1683298390193467</v>
      </c>
      <c r="M353" s="122">
        <v>0.17038845542809888</v>
      </c>
      <c r="N353" s="122">
        <v>0.1577780437361391</v>
      </c>
      <c r="O353" s="122">
        <v>4.0033269737153654E-2</v>
      </c>
      <c r="P353" s="122">
        <v>2.0393363001309731E-3</v>
      </c>
      <c r="Q353" s="122">
        <v>8.7261973962807615E-3</v>
      </c>
      <c r="R353" s="122">
        <v>0</v>
      </c>
      <c r="S353" s="122">
        <v>0</v>
      </c>
      <c r="T353" s="122">
        <v>0</v>
      </c>
      <c r="U353" s="122">
        <v>0</v>
      </c>
      <c r="V353" s="122">
        <v>2.1579559982299878E-2</v>
      </c>
      <c r="W353" s="122">
        <v>3.7417496865305822E-2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0.12210134359003273</v>
      </c>
      <c r="D354" s="98">
        <v>0.12002301550224277</v>
      </c>
      <c r="E354" s="98">
        <v>0.11480252952855534</v>
      </c>
      <c r="F354" s="98">
        <v>0.10107828171766688</v>
      </c>
      <c r="G354" s="98">
        <v>7.1557660860214395E-2</v>
      </c>
      <c r="H354" s="98">
        <v>0</v>
      </c>
      <c r="I354" s="98">
        <v>0</v>
      </c>
      <c r="J354" s="98">
        <v>7.0893439326783061E-2</v>
      </c>
      <c r="K354" s="98">
        <v>0.11080936117703764</v>
      </c>
      <c r="L354" s="98">
        <v>0.16699966234865693</v>
      </c>
      <c r="M354" s="98">
        <v>0.1699765325521474</v>
      </c>
      <c r="N354" s="98">
        <v>0.15526354014652607</v>
      </c>
      <c r="O354" s="98">
        <v>3.4154861525856769E-2</v>
      </c>
      <c r="P354" s="98">
        <v>0</v>
      </c>
      <c r="Q354" s="98">
        <v>8.7261973962807615E-3</v>
      </c>
      <c r="R354" s="98">
        <v>0</v>
      </c>
      <c r="S354" s="98">
        <v>0</v>
      </c>
      <c r="T354" s="98">
        <v>0</v>
      </c>
      <c r="U354" s="98">
        <v>0</v>
      </c>
      <c r="V354" s="98">
        <v>2.1365054646007652E-2</v>
      </c>
      <c r="W354" s="98">
        <v>3.174665858892501E-2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2.1545825555030159E-3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1.3390570780348258E-3</v>
      </c>
      <c r="K355" s="98">
        <v>1.3243372756088134E-3</v>
      </c>
      <c r="L355" s="98">
        <v>1.3301766706897639E-3</v>
      </c>
      <c r="M355" s="98">
        <v>4.1192287595149803E-4</v>
      </c>
      <c r="N355" s="98">
        <v>2.5145035896130367E-3</v>
      </c>
      <c r="O355" s="98">
        <v>5.8784082112968827E-3</v>
      </c>
      <c r="P355" s="98">
        <v>2.0393363001309731E-3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2.1450533629222704E-4</v>
      </c>
      <c r="W355" s="98">
        <v>5.6708382763808098E-3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2.1545825555030159E-3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1.3390570780348258E-3</v>
      </c>
      <c r="K356" s="101">
        <v>1.3243372756088134E-3</v>
      </c>
      <c r="L356" s="101">
        <v>1.3301766706897639E-3</v>
      </c>
      <c r="M356" s="101">
        <v>4.1192287595149803E-4</v>
      </c>
      <c r="N356" s="101">
        <v>2.5145035896130367E-3</v>
      </c>
      <c r="O356" s="101">
        <v>5.8784082112968827E-3</v>
      </c>
      <c r="P356" s="101">
        <v>2.0393363001309731E-3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2.1450533629222704E-4</v>
      </c>
      <c r="W356" s="101">
        <v>5.6708382763808098E-3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0.33243377241249578</v>
      </c>
      <c r="D362" s="122">
        <v>0.49605106758676981</v>
      </c>
      <c r="E362" s="122">
        <v>0.47820370576558313</v>
      </c>
      <c r="F362" s="122">
        <v>0.42671501029073822</v>
      </c>
      <c r="G362" s="122">
        <v>0.24765710295324589</v>
      </c>
      <c r="H362" s="122">
        <v>0</v>
      </c>
      <c r="I362" s="122">
        <v>0</v>
      </c>
      <c r="J362" s="122">
        <v>0.2907220239503906</v>
      </c>
      <c r="K362" s="122">
        <v>0.33806930816550768</v>
      </c>
      <c r="L362" s="122">
        <v>0.53655581760862303</v>
      </c>
      <c r="M362" s="122">
        <v>0.59288761042719562</v>
      </c>
      <c r="N362" s="122">
        <v>0.53389167015436112</v>
      </c>
      <c r="O362" s="122">
        <v>0.26351911254673238</v>
      </c>
      <c r="P362" s="122">
        <v>0.12078758928300534</v>
      </c>
      <c r="Q362" s="122">
        <v>1.8009390002864393E-2</v>
      </c>
      <c r="R362" s="122">
        <v>4.8246455824532973E-4</v>
      </c>
      <c r="S362" s="122">
        <v>0</v>
      </c>
      <c r="T362" s="122">
        <v>0</v>
      </c>
      <c r="U362" s="122">
        <v>0</v>
      </c>
      <c r="V362" s="122">
        <v>0.10747034281423735</v>
      </c>
      <c r="W362" s="122">
        <v>0.20663743192146627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0.33243377241249578</v>
      </c>
      <c r="D363" s="98">
        <v>0.49605106758676981</v>
      </c>
      <c r="E363" s="98">
        <v>0.47820370576558313</v>
      </c>
      <c r="F363" s="98">
        <v>0.42671501029073822</v>
      </c>
      <c r="G363" s="98">
        <v>0.24765710295324589</v>
      </c>
      <c r="H363" s="98">
        <v>0</v>
      </c>
      <c r="I363" s="98">
        <v>0</v>
      </c>
      <c r="J363" s="98">
        <v>0.2907220239503906</v>
      </c>
      <c r="K363" s="98">
        <v>0.33806930816550768</v>
      </c>
      <c r="L363" s="98">
        <v>0.53655581760862303</v>
      </c>
      <c r="M363" s="98">
        <v>0.59288761042719562</v>
      </c>
      <c r="N363" s="98">
        <v>0.53389167015436112</v>
      </c>
      <c r="O363" s="98">
        <v>0.26351911254673238</v>
      </c>
      <c r="P363" s="98">
        <v>0.12078758928300534</v>
      </c>
      <c r="Q363" s="98">
        <v>1.8009390002864393E-2</v>
      </c>
      <c r="R363" s="98">
        <v>4.8246455824532973E-4</v>
      </c>
      <c r="S363" s="98">
        <v>0</v>
      </c>
      <c r="T363" s="98">
        <v>0</v>
      </c>
      <c r="U363" s="98">
        <v>0</v>
      </c>
      <c r="V363" s="98">
        <v>0.10747034281423735</v>
      </c>
      <c r="W363" s="98">
        <v>0.20663743192146627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11339.472217587547</v>
      </c>
      <c r="D366" s="117">
        <f t="shared" si="204"/>
        <v>11858.378622105911</v>
      </c>
      <c r="E366" s="117">
        <f t="shared" si="204"/>
        <v>13531.667071311002</v>
      </c>
      <c r="F366" s="117">
        <f t="shared" si="204"/>
        <v>13070.96642876829</v>
      </c>
      <c r="G366" s="117">
        <f t="shared" si="204"/>
        <v>13196.389013350232</v>
      </c>
      <c r="H366" s="117">
        <f t="shared" si="204"/>
        <v>0</v>
      </c>
      <c r="I366" s="117">
        <f t="shared" si="204"/>
        <v>0</v>
      </c>
      <c r="J366" s="117">
        <f t="shared" si="204"/>
        <v>9876.6959075842551</v>
      </c>
      <c r="K366" s="117">
        <f t="shared" si="204"/>
        <v>10031.211346361521</v>
      </c>
      <c r="L366" s="117">
        <f t="shared" si="204"/>
        <v>9348.0741207757546</v>
      </c>
      <c r="M366" s="117">
        <f t="shared" si="204"/>
        <v>9597.9033586504665</v>
      </c>
      <c r="N366" s="117">
        <f t="shared" si="204"/>
        <v>8871.0366697987774</v>
      </c>
      <c r="O366" s="117">
        <f t="shared" si="204"/>
        <v>7267.8880904100688</v>
      </c>
      <c r="P366" s="117">
        <f t="shared" si="204"/>
        <v>6519.3313285891145</v>
      </c>
      <c r="Q366" s="117">
        <f t="shared" si="204"/>
        <v>7172.4429801704619</v>
      </c>
      <c r="R366" s="117">
        <f t="shared" ref="R366:V366" si="205">R367+R370+R372+R381</f>
        <v>7678.3760917099708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7786.196391370233</v>
      </c>
      <c r="W366" s="117">
        <f t="shared" ref="W366" si="206">W367+W370+W372+W381</f>
        <v>7742.8988984191119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7962.6212111197237</v>
      </c>
      <c r="D367" s="122">
        <f t="shared" si="207"/>
        <v>7898.9226739520154</v>
      </c>
      <c r="E367" s="122">
        <f t="shared" si="207"/>
        <v>8372.0563489979777</v>
      </c>
      <c r="F367" s="122">
        <f t="shared" si="207"/>
        <v>7819.1727834866815</v>
      </c>
      <c r="G367" s="122">
        <f t="shared" si="207"/>
        <v>7478.1208765301344</v>
      </c>
      <c r="H367" s="122">
        <f t="shared" si="207"/>
        <v>0</v>
      </c>
      <c r="I367" s="122">
        <f t="shared" si="207"/>
        <v>0</v>
      </c>
      <c r="J367" s="122">
        <f t="shared" si="207"/>
        <v>4683.4657478175423</v>
      </c>
      <c r="K367" s="122">
        <f t="shared" si="207"/>
        <v>5123.2059956690873</v>
      </c>
      <c r="L367" s="122">
        <f t="shared" si="207"/>
        <v>4319.0387842306855</v>
      </c>
      <c r="M367" s="122">
        <f t="shared" si="207"/>
        <v>4800.0937208523974</v>
      </c>
      <c r="N367" s="122">
        <f t="shared" si="207"/>
        <v>4390.1907715706238</v>
      </c>
      <c r="O367" s="122">
        <f t="shared" si="207"/>
        <v>3444.7499683575347</v>
      </c>
      <c r="P367" s="122">
        <f t="shared" si="207"/>
        <v>2937.9769154040587</v>
      </c>
      <c r="Q367" s="122">
        <f t="shared" si="207"/>
        <v>3436.984717594125</v>
      </c>
      <c r="R367" s="122">
        <f t="shared" ref="R367:V367" si="208">SUM(R368:R369)</f>
        <v>3800.9181469811092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3741.7563755532396</v>
      </c>
      <c r="W367" s="122">
        <f t="shared" ref="W367" si="209">SUM(W368:W369)</f>
        <v>3738.8408561668643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7929.2947345359726</v>
      </c>
      <c r="D368" s="98">
        <v>7862.8617676978001</v>
      </c>
      <c r="E368" s="98">
        <v>8335.5320875191137</v>
      </c>
      <c r="F368" s="98">
        <v>7781.6644874271378</v>
      </c>
      <c r="G368" s="98">
        <v>7442.443645604706</v>
      </c>
      <c r="H368" s="98">
        <v>0</v>
      </c>
      <c r="I368" s="98">
        <v>0</v>
      </c>
      <c r="J368" s="98">
        <v>4666.0822826576123</v>
      </c>
      <c r="K368" s="98">
        <v>5102.898036035007</v>
      </c>
      <c r="L368" s="98">
        <v>4302.3872509693028</v>
      </c>
      <c r="M368" s="98">
        <v>4778.4837268168003</v>
      </c>
      <c r="N368" s="98">
        <v>4374.3459849014016</v>
      </c>
      <c r="O368" s="98">
        <v>3429.6148874997866</v>
      </c>
      <c r="P368" s="98">
        <v>2920.6718579978451</v>
      </c>
      <c r="Q368" s="98">
        <v>3417.978760192912</v>
      </c>
      <c r="R368" s="98">
        <v>3779.644764674938</v>
      </c>
      <c r="S368" s="98">
        <v>0</v>
      </c>
      <c r="T368" s="98">
        <v>0</v>
      </c>
      <c r="U368" s="98">
        <v>0</v>
      </c>
      <c r="V368" s="98">
        <v>3720.367889549439</v>
      </c>
      <c r="W368" s="98">
        <v>3717.4014526502656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33.326476583750924</v>
      </c>
      <c r="D369" s="98">
        <v>36.060906254215098</v>
      </c>
      <c r="E369" s="98">
        <v>36.524261478864531</v>
      </c>
      <c r="F369" s="98">
        <v>37.508296059543817</v>
      </c>
      <c r="G369" s="98">
        <v>35.677230925428574</v>
      </c>
      <c r="H369" s="98">
        <v>0</v>
      </c>
      <c r="I369" s="98">
        <v>0</v>
      </c>
      <c r="J369" s="98">
        <v>17.383465159930225</v>
      </c>
      <c r="K369" s="98">
        <v>20.307959634080166</v>
      </c>
      <c r="L369" s="98">
        <v>16.651533261382209</v>
      </c>
      <c r="M369" s="98">
        <v>21.609994035597204</v>
      </c>
      <c r="N369" s="98">
        <v>15.844786669221952</v>
      </c>
      <c r="O369" s="98">
        <v>15.135080857748216</v>
      </c>
      <c r="P369" s="98">
        <v>17.305057406213439</v>
      </c>
      <c r="Q369" s="98">
        <v>19.005957401213077</v>
      </c>
      <c r="R369" s="98">
        <v>21.273382306171229</v>
      </c>
      <c r="S369" s="98">
        <v>0</v>
      </c>
      <c r="T369" s="98">
        <v>0</v>
      </c>
      <c r="U369" s="98">
        <v>0</v>
      </c>
      <c r="V369" s="98">
        <v>21.388486003800772</v>
      </c>
      <c r="W369" s="98">
        <v>21.439403516598855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338.94225541621381</v>
      </c>
      <c r="E370" s="122">
        <f t="shared" si="210"/>
        <v>1254.4066614661767</v>
      </c>
      <c r="F370" s="122">
        <f t="shared" si="210"/>
        <v>1227.3990979515472</v>
      </c>
      <c r="G370" s="122">
        <f t="shared" si="210"/>
        <v>1379.6773060262435</v>
      </c>
      <c r="H370" s="122">
        <f t="shared" si="210"/>
        <v>0</v>
      </c>
      <c r="I370" s="122">
        <f t="shared" si="210"/>
        <v>0</v>
      </c>
      <c r="J370" s="122">
        <f t="shared" si="210"/>
        <v>1028.7790686900757</v>
      </c>
      <c r="K370" s="122">
        <f t="shared" si="210"/>
        <v>770.58421893085983</v>
      </c>
      <c r="L370" s="122">
        <f t="shared" si="210"/>
        <v>1005.4692102662851</v>
      </c>
      <c r="M370" s="122">
        <f t="shared" si="210"/>
        <v>722.92139379136893</v>
      </c>
      <c r="N370" s="122">
        <f t="shared" si="210"/>
        <v>802.35807073385718</v>
      </c>
      <c r="O370" s="122">
        <f t="shared" si="210"/>
        <v>489.72794583209748</v>
      </c>
      <c r="P370" s="122">
        <f t="shared" si="210"/>
        <v>301.42668442608255</v>
      </c>
      <c r="Q370" s="122">
        <f t="shared" si="210"/>
        <v>327.84085793912692</v>
      </c>
      <c r="R370" s="122">
        <f t="shared" si="210"/>
        <v>436.43146897641424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452.6956004662718</v>
      </c>
      <c r="W370" s="122">
        <f t="shared" si="210"/>
        <v>434.71747418745912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338.94225541621381</v>
      </c>
      <c r="E371" s="98">
        <f>RES_hhdet_in_fech!E29</f>
        <v>1254.4066614661767</v>
      </c>
      <c r="F371" s="98">
        <f>RES_hhdet_in_fech!F29</f>
        <v>1227.3990979515472</v>
      </c>
      <c r="G371" s="98">
        <f>RES_hhdet_in_fech!G29</f>
        <v>1379.6773060262435</v>
      </c>
      <c r="H371" s="98">
        <f>RES_hhdet_in_fech!H29</f>
        <v>0</v>
      </c>
      <c r="I371" s="98">
        <f>RES_hhdet_in_fech!I29</f>
        <v>0</v>
      </c>
      <c r="J371" s="98">
        <f>RES_hhdet_in_fech!J29</f>
        <v>1028.7790686900757</v>
      </c>
      <c r="K371" s="98">
        <f>RES_hhdet_in_fech!K29</f>
        <v>770.58421893085983</v>
      </c>
      <c r="L371" s="98">
        <f>RES_hhdet_in_fech!L29</f>
        <v>1005.4692102662851</v>
      </c>
      <c r="M371" s="98">
        <f>RES_hhdet_in_fech!M29</f>
        <v>722.92139379136893</v>
      </c>
      <c r="N371" s="98">
        <f>RES_hhdet_in_fech!N29</f>
        <v>802.35807073385718</v>
      </c>
      <c r="O371" s="98">
        <f>RES_hhdet_in_fech!O29</f>
        <v>489.72794583209748</v>
      </c>
      <c r="P371" s="98">
        <f>RES_hhdet_in_fech!P29</f>
        <v>301.42668442608255</v>
      </c>
      <c r="Q371" s="98">
        <f>RES_hhdet_in_fech!Q29</f>
        <v>327.84085793912692</v>
      </c>
      <c r="R371" s="98">
        <f>RES_hhdet_in_fech!R29</f>
        <v>436.43146897641424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452.6956004662718</v>
      </c>
      <c r="W371" s="98">
        <f>RES_hhdet_in_fech!W29</f>
        <v>434.71747418745912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2243.6985162164524</v>
      </c>
      <c r="D372" s="122">
        <v>2465.7218451851904</v>
      </c>
      <c r="E372" s="122">
        <v>2728.9429732314134</v>
      </c>
      <c r="F372" s="122">
        <v>2823.4592009153471</v>
      </c>
      <c r="G372" s="122">
        <v>3173.816318418737</v>
      </c>
      <c r="H372" s="122">
        <v>0</v>
      </c>
      <c r="I372" s="122">
        <v>0</v>
      </c>
      <c r="J372" s="122">
        <v>3199.3592178383901</v>
      </c>
      <c r="K372" s="122">
        <v>3198.1996309395645</v>
      </c>
      <c r="L372" s="122">
        <v>3103.3115744779725</v>
      </c>
      <c r="M372" s="122">
        <v>3099.9219834919527</v>
      </c>
      <c r="N372" s="122">
        <v>2798.3872197638689</v>
      </c>
      <c r="O372" s="122">
        <v>2475.0417594149662</v>
      </c>
      <c r="P372" s="122">
        <v>2354.6813173504165</v>
      </c>
      <c r="Q372" s="122">
        <v>2491.2545099646009</v>
      </c>
      <c r="R372" s="122">
        <v>2490.4451193641148</v>
      </c>
      <c r="S372" s="122">
        <v>0</v>
      </c>
      <c r="T372" s="122">
        <v>0</v>
      </c>
      <c r="U372" s="122">
        <v>0</v>
      </c>
      <c r="V372" s="122">
        <v>2591.3952462979787</v>
      </c>
      <c r="W372" s="122">
        <v>2619.9157308223103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4405.840311517004</v>
      </c>
      <c r="D373" s="98">
        <v>4675.7817382719895</v>
      </c>
      <c r="E373" s="98">
        <v>4906.6194106611183</v>
      </c>
      <c r="F373" s="98">
        <v>4999.6083400932503</v>
      </c>
      <c r="G373" s="98">
        <v>5431.2060814050546</v>
      </c>
      <c r="H373" s="98">
        <v>0</v>
      </c>
      <c r="I373" s="98">
        <v>0</v>
      </c>
      <c r="J373" s="98">
        <v>5779.369030703032</v>
      </c>
      <c r="K373" s="98">
        <v>5738.8604651314763</v>
      </c>
      <c r="L373" s="98">
        <v>5527.5425207451044</v>
      </c>
      <c r="M373" s="98">
        <v>5196.3047506941812</v>
      </c>
      <c r="N373" s="98">
        <v>4713.7833927332404</v>
      </c>
      <c r="O373" s="98">
        <v>4698.6239772980443</v>
      </c>
      <c r="P373" s="98">
        <v>0</v>
      </c>
      <c r="Q373" s="98">
        <v>4268.2580052634257</v>
      </c>
      <c r="R373" s="98">
        <v>0</v>
      </c>
      <c r="S373" s="98">
        <v>0</v>
      </c>
      <c r="T373" s="98">
        <v>0</v>
      </c>
      <c r="U373" s="98">
        <v>0</v>
      </c>
      <c r="V373" s="98">
        <v>3483.4403954151503</v>
      </c>
      <c r="W373" s="98">
        <v>4367.3317525264411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2231.7105981522054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3246.9240669944775</v>
      </c>
      <c r="K374" s="98">
        <v>3244.0245727955876</v>
      </c>
      <c r="L374" s="98">
        <v>3067.2300663885635</v>
      </c>
      <c r="M374" s="98">
        <v>2924.1257915423494</v>
      </c>
      <c r="N374" s="98">
        <v>2593.1676509015911</v>
      </c>
      <c r="O374" s="98">
        <v>2643.9082710734924</v>
      </c>
      <c r="P374" s="98">
        <v>3124.7863007744108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2373.2497783539866</v>
      </c>
      <c r="W374" s="98">
        <v>3216.1509931920755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592.80423366322623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1178.9549903458578</v>
      </c>
      <c r="K375" s="101">
        <v>1165.9951361232729</v>
      </c>
      <c r="L375" s="101">
        <v>975.94696153207985</v>
      </c>
      <c r="M375" s="101">
        <v>906.68004039333061</v>
      </c>
      <c r="N375" s="101">
        <v>553.46530850788781</v>
      </c>
      <c r="O375" s="101">
        <v>369.68330763067456</v>
      </c>
      <c r="P375" s="101">
        <v>498.75180981857443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188.85836968852527</v>
      </c>
      <c r="W375" s="101">
        <v>756.48698773002195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1638.9063644889793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2067.9690766486192</v>
      </c>
      <c r="K376" s="104">
        <v>2078.0294366723151</v>
      </c>
      <c r="L376" s="104">
        <v>2091.2831048564835</v>
      </c>
      <c r="M376" s="104">
        <v>2017.4457511490189</v>
      </c>
      <c r="N376" s="104">
        <v>2039.702342393703</v>
      </c>
      <c r="O376" s="104">
        <v>2274.2249634428176</v>
      </c>
      <c r="P376" s="104">
        <v>2626.0344909558362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2184.3914086654613</v>
      </c>
      <c r="W376" s="104">
        <v>2459.6640054620539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3818.3170411693854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5158.6941374731632</v>
      </c>
      <c r="L377" s="101">
        <v>0</v>
      </c>
      <c r="M377" s="101">
        <v>0</v>
      </c>
      <c r="N377" s="101">
        <v>0</v>
      </c>
      <c r="O377" s="101">
        <v>4171.1276629680679</v>
      </c>
      <c r="P377" s="101">
        <v>4061.1845595797381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3796.1951811022595</v>
      </c>
      <c r="W377" s="101">
        <v>3762.494678216769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2094.9944025517325</v>
      </c>
      <c r="D378" s="104">
        <v>2376.9107612880325</v>
      </c>
      <c r="E378" s="104">
        <v>2638.0593941976776</v>
      </c>
      <c r="F378" s="104">
        <v>2737.7612923371021</v>
      </c>
      <c r="G378" s="104">
        <v>3072.3998921962684</v>
      </c>
      <c r="H378" s="104">
        <v>0</v>
      </c>
      <c r="I378" s="104">
        <v>0</v>
      </c>
      <c r="J378" s="104">
        <v>3119.1993360805091</v>
      </c>
      <c r="K378" s="104">
        <v>3105.6263773686023</v>
      </c>
      <c r="L378" s="104">
        <v>3014.5739741461107</v>
      </c>
      <c r="M378" s="104">
        <v>3019.7924256675515</v>
      </c>
      <c r="N378" s="104">
        <v>2715.8199132752407</v>
      </c>
      <c r="O378" s="104">
        <v>2266.9318118937022</v>
      </c>
      <c r="P378" s="104">
        <v>2203.6217495831884</v>
      </c>
      <c r="Q378" s="104">
        <v>2367.2775219204968</v>
      </c>
      <c r="R378" s="104">
        <v>2490.4451193641148</v>
      </c>
      <c r="S378" s="104">
        <v>0</v>
      </c>
      <c r="T378" s="104">
        <v>0</v>
      </c>
      <c r="U378" s="104">
        <v>0</v>
      </c>
      <c r="V378" s="104">
        <v>2559.7556606964845</v>
      </c>
      <c r="W378" s="104">
        <v>2554.6676220280588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490.55501168599812</v>
      </c>
      <c r="D379" s="98">
        <v>781.68456037258545</v>
      </c>
      <c r="E379" s="98">
        <v>1047.4433133347652</v>
      </c>
      <c r="F379" s="98">
        <v>1046.5354174394886</v>
      </c>
      <c r="G379" s="98">
        <v>1362.2224784218913</v>
      </c>
      <c r="H379" s="98">
        <v>0</v>
      </c>
      <c r="I379" s="98">
        <v>0</v>
      </c>
      <c r="J379" s="98">
        <v>1057.0458552163182</v>
      </c>
      <c r="K379" s="98">
        <v>1049.5273659976258</v>
      </c>
      <c r="L379" s="98">
        <v>919.84382949724477</v>
      </c>
      <c r="M379" s="98">
        <v>926.41420169888966</v>
      </c>
      <c r="N379" s="98">
        <v>621.18609972604315</v>
      </c>
      <c r="O379" s="98">
        <v>138.02294550365707</v>
      </c>
      <c r="P379" s="98">
        <v>51.496900963900131</v>
      </c>
      <c r="Q379" s="98">
        <v>167.96457621553705</v>
      </c>
      <c r="R379" s="98">
        <v>253.21393391389552</v>
      </c>
      <c r="S379" s="98">
        <v>0</v>
      </c>
      <c r="T379" s="98">
        <v>0</v>
      </c>
      <c r="U379" s="98">
        <v>0</v>
      </c>
      <c r="V379" s="98">
        <v>325.2733680326005</v>
      </c>
      <c r="W379" s="98">
        <v>337.19740912203986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1604.4393908657346</v>
      </c>
      <c r="D380" s="98">
        <v>1595.2262009154467</v>
      </c>
      <c r="E380" s="98">
        <v>1590.6160808629118</v>
      </c>
      <c r="F380" s="98">
        <v>1691.2258748976135</v>
      </c>
      <c r="G380" s="98">
        <v>1710.1774137743773</v>
      </c>
      <c r="H380" s="98">
        <v>0</v>
      </c>
      <c r="I380" s="98">
        <v>0</v>
      </c>
      <c r="J380" s="98">
        <v>2062.1534808641909</v>
      </c>
      <c r="K380" s="98">
        <v>2056.0990113709763</v>
      </c>
      <c r="L380" s="98">
        <v>2094.7301446488659</v>
      </c>
      <c r="M380" s="98">
        <v>2093.378223968662</v>
      </c>
      <c r="N380" s="98">
        <v>2094.6338135491974</v>
      </c>
      <c r="O380" s="98">
        <v>2128.9088663900452</v>
      </c>
      <c r="P380" s="98">
        <v>2152.1248486192885</v>
      </c>
      <c r="Q380" s="98">
        <v>2199.3129457049599</v>
      </c>
      <c r="R380" s="98">
        <v>2237.2311854502195</v>
      </c>
      <c r="S380" s="98">
        <v>0</v>
      </c>
      <c r="T380" s="98">
        <v>0</v>
      </c>
      <c r="U380" s="98">
        <v>0</v>
      </c>
      <c r="V380" s="98">
        <v>2234.482292663884</v>
      </c>
      <c r="W380" s="98">
        <v>2217.4702129060192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1133.1524902513697</v>
      </c>
      <c r="D381" s="122">
        <v>1154.7918475524907</v>
      </c>
      <c r="E381" s="122">
        <v>1176.2610876154342</v>
      </c>
      <c r="F381" s="122">
        <v>1200.9353464147143</v>
      </c>
      <c r="G381" s="122">
        <v>1164.7745123751154</v>
      </c>
      <c r="H381" s="122">
        <v>0</v>
      </c>
      <c r="I381" s="122">
        <v>0</v>
      </c>
      <c r="J381" s="122">
        <v>965.09187323824654</v>
      </c>
      <c r="K381" s="122">
        <v>939.22150082200915</v>
      </c>
      <c r="L381" s="122">
        <v>920.25455180081269</v>
      </c>
      <c r="M381" s="122">
        <v>974.96626051474698</v>
      </c>
      <c r="N381" s="122">
        <v>880.10060773042767</v>
      </c>
      <c r="O381" s="122">
        <v>858.36841680547025</v>
      </c>
      <c r="P381" s="122">
        <v>925.24641140855738</v>
      </c>
      <c r="Q381" s="122">
        <v>916.36289467260849</v>
      </c>
      <c r="R381" s="122">
        <v>950.5813563883321</v>
      </c>
      <c r="S381" s="122">
        <v>0</v>
      </c>
      <c r="T381" s="122">
        <v>0</v>
      </c>
      <c r="U381" s="122">
        <v>0</v>
      </c>
      <c r="V381" s="122">
        <v>1000.3491690527422</v>
      </c>
      <c r="W381" s="122">
        <v>949.42483724247813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1251.8686587751813</v>
      </c>
      <c r="D382" s="98">
        <v>1255.7261739268258</v>
      </c>
      <c r="E382" s="98">
        <v>1306.7290223676362</v>
      </c>
      <c r="F382" s="98">
        <v>1335.0943640748355</v>
      </c>
      <c r="G382" s="98">
        <v>1282.6258918473936</v>
      </c>
      <c r="H382" s="98">
        <v>0</v>
      </c>
      <c r="I382" s="98">
        <v>0</v>
      </c>
      <c r="J382" s="98">
        <v>1055.950240908367</v>
      </c>
      <c r="K382" s="98">
        <v>1040.7294577048913</v>
      </c>
      <c r="L382" s="98">
        <v>1015.0481985338646</v>
      </c>
      <c r="M382" s="98">
        <v>1041.9161859889932</v>
      </c>
      <c r="N382" s="98">
        <v>991.26490597589839</v>
      </c>
      <c r="O382" s="98">
        <v>996.6146775859437</v>
      </c>
      <c r="P382" s="98">
        <v>1012.8173914170447</v>
      </c>
      <c r="Q382" s="98">
        <v>1057.0751894620173</v>
      </c>
      <c r="R382" s="98">
        <v>1061.9487547220674</v>
      </c>
      <c r="S382" s="98">
        <v>0</v>
      </c>
      <c r="T382" s="98">
        <v>0</v>
      </c>
      <c r="U382" s="98">
        <v>0</v>
      </c>
      <c r="V382" s="98">
        <v>1113.1862777646991</v>
      </c>
      <c r="W382" s="98">
        <v>1190.649070387147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983.44461430278739</v>
      </c>
      <c r="D383" s="33">
        <v>1006.7945511233428</v>
      </c>
      <c r="E383" s="33">
        <v>957.31958460939495</v>
      </c>
      <c r="F383" s="33">
        <v>1000.5513359605842</v>
      </c>
      <c r="G383" s="33">
        <v>964.02566958666489</v>
      </c>
      <c r="H383" s="33">
        <v>0</v>
      </c>
      <c r="I383" s="33">
        <v>0</v>
      </c>
      <c r="J383" s="33">
        <v>777.81238069371238</v>
      </c>
      <c r="K383" s="33">
        <v>805.3134027200523</v>
      </c>
      <c r="L383" s="33">
        <v>767.38912148354893</v>
      </c>
      <c r="M383" s="33">
        <v>855.51500459381566</v>
      </c>
      <c r="N383" s="33">
        <v>642.22104893980463</v>
      </c>
      <c r="O383" s="33">
        <v>697.77096416228574</v>
      </c>
      <c r="P383" s="33">
        <v>852.27059473481813</v>
      </c>
      <c r="Q383" s="33">
        <v>748.84825801855038</v>
      </c>
      <c r="R383" s="33">
        <v>727.84655972086159</v>
      </c>
      <c r="S383" s="33">
        <v>0</v>
      </c>
      <c r="T383" s="33">
        <v>0</v>
      </c>
      <c r="U383" s="33">
        <v>0</v>
      </c>
      <c r="V383" s="33">
        <v>894.01708212905805</v>
      </c>
      <c r="W383" s="33">
        <v>795.84540880703889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5789.283477465241</v>
      </c>
      <c r="D385" s="117">
        <f t="shared" si="211"/>
        <v>6816.6995970238577</v>
      </c>
      <c r="E385" s="117">
        <f t="shared" si="211"/>
        <v>9651.6669060027816</v>
      </c>
      <c r="F385" s="117">
        <f t="shared" si="211"/>
        <v>9622.3502741226057</v>
      </c>
      <c r="G385" s="117">
        <f t="shared" si="211"/>
        <v>10209.531708861972</v>
      </c>
      <c r="H385" s="117">
        <f t="shared" si="211"/>
        <v>0</v>
      </c>
      <c r="I385" s="117">
        <f t="shared" si="211"/>
        <v>0</v>
      </c>
      <c r="J385" s="117">
        <f t="shared" si="211"/>
        <v>8457.4093555078889</v>
      </c>
      <c r="K385" s="117">
        <f t="shared" si="211"/>
        <v>7952.1452562839468</v>
      </c>
      <c r="L385" s="117">
        <f t="shared" si="211"/>
        <v>8426.4301047518711</v>
      </c>
      <c r="M385" s="117">
        <f t="shared" si="211"/>
        <v>7888.2757908714284</v>
      </c>
      <c r="N385" s="117">
        <f t="shared" si="211"/>
        <v>7927.9953804024208</v>
      </c>
      <c r="O385" s="117">
        <f t="shared" si="211"/>
        <v>6331.8178591300202</v>
      </c>
      <c r="P385" s="117">
        <f t="shared" si="211"/>
        <v>5552.0316703743383</v>
      </c>
      <c r="Q385" s="117">
        <f t="shared" si="211"/>
        <v>6125.8416601312392</v>
      </c>
      <c r="R385" s="117">
        <f t="shared" ref="R385:V385" si="212">R386+R389+R391+R400</f>
        <v>6929.6307780793431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7328.6270103123388</v>
      </c>
      <c r="W385" s="117">
        <f t="shared" ref="W385" si="213">W386+W389+W391+W400</f>
        <v>7281.4673525509033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3241.2803516001072</v>
      </c>
      <c r="D386" s="122">
        <f t="shared" si="214"/>
        <v>3256.2080301360184</v>
      </c>
      <c r="E386" s="122">
        <f t="shared" si="214"/>
        <v>3493.1002373780598</v>
      </c>
      <c r="F386" s="122">
        <f t="shared" si="214"/>
        <v>3304.2113234466287</v>
      </c>
      <c r="G386" s="122">
        <f t="shared" si="214"/>
        <v>3199.1366543576146</v>
      </c>
      <c r="H386" s="122">
        <f t="shared" si="214"/>
        <v>0</v>
      </c>
      <c r="I386" s="122">
        <f t="shared" si="214"/>
        <v>0</v>
      </c>
      <c r="J386" s="122">
        <f t="shared" si="214"/>
        <v>2079.0433807563882</v>
      </c>
      <c r="K386" s="122">
        <f t="shared" si="214"/>
        <v>2307.2060582145991</v>
      </c>
      <c r="L386" s="122">
        <f t="shared" si="214"/>
        <v>1974.0399235406619</v>
      </c>
      <c r="M386" s="122">
        <f t="shared" si="214"/>
        <v>2247.4958051387162</v>
      </c>
      <c r="N386" s="122">
        <f t="shared" si="214"/>
        <v>2123.3344963907093</v>
      </c>
      <c r="O386" s="122">
        <f t="shared" si="214"/>
        <v>1741.7898587551338</v>
      </c>
      <c r="P386" s="122">
        <f t="shared" si="214"/>
        <v>1560.258381270291</v>
      </c>
      <c r="Q386" s="122">
        <f t="shared" si="214"/>
        <v>1894.9150383083972</v>
      </c>
      <c r="R386" s="122">
        <f t="shared" ref="R386:V386" si="215">SUM(R387:R388)</f>
        <v>2133.6086621538102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2175.1356336159151</v>
      </c>
      <c r="W386" s="122">
        <f t="shared" ref="W386" si="216">SUM(W387:W388)</f>
        <v>2182.2769854904836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3207.9538750163565</v>
      </c>
      <c r="D387" s="98">
        <v>3220.1471238818031</v>
      </c>
      <c r="E387" s="98">
        <v>3456.5759758991953</v>
      </c>
      <c r="F387" s="98">
        <v>3266.7030273870851</v>
      </c>
      <c r="G387" s="98">
        <v>3163.4594234321862</v>
      </c>
      <c r="H387" s="98">
        <v>0</v>
      </c>
      <c r="I387" s="98">
        <v>0</v>
      </c>
      <c r="J387" s="98">
        <v>2061.6599155964577</v>
      </c>
      <c r="K387" s="98">
        <v>2286.8980985805188</v>
      </c>
      <c r="L387" s="98">
        <v>1957.3883902792797</v>
      </c>
      <c r="M387" s="98">
        <v>2225.8858111031191</v>
      </c>
      <c r="N387" s="98">
        <v>2107.4897097214875</v>
      </c>
      <c r="O387" s="98">
        <v>1726.6547778973857</v>
      </c>
      <c r="P387" s="98">
        <v>1542.9533238640777</v>
      </c>
      <c r="Q387" s="98">
        <v>1875.9090809071843</v>
      </c>
      <c r="R387" s="98">
        <v>2112.335279847639</v>
      </c>
      <c r="S387" s="98">
        <v>0</v>
      </c>
      <c r="T387" s="98">
        <v>0</v>
      </c>
      <c r="U387" s="98">
        <v>0</v>
      </c>
      <c r="V387" s="98">
        <v>2153.7471476121145</v>
      </c>
      <c r="W387" s="98">
        <v>2160.8375819738849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33.326476583750924</v>
      </c>
      <c r="D388" s="98">
        <v>36.060906254215098</v>
      </c>
      <c r="E388" s="98">
        <v>36.524261478864531</v>
      </c>
      <c r="F388" s="98">
        <v>37.508296059543817</v>
      </c>
      <c r="G388" s="98">
        <v>35.677230925428574</v>
      </c>
      <c r="H388" s="98">
        <v>0</v>
      </c>
      <c r="I388" s="98">
        <v>0</v>
      </c>
      <c r="J388" s="98">
        <v>17.383465159930225</v>
      </c>
      <c r="K388" s="98">
        <v>20.307959634080166</v>
      </c>
      <c r="L388" s="98">
        <v>16.651533261382209</v>
      </c>
      <c r="M388" s="98">
        <v>21.609994035597204</v>
      </c>
      <c r="N388" s="98">
        <v>15.844786669221952</v>
      </c>
      <c r="O388" s="98">
        <v>15.135080857748216</v>
      </c>
      <c r="P388" s="98">
        <v>17.305057406213439</v>
      </c>
      <c r="Q388" s="98">
        <v>19.005957401213077</v>
      </c>
      <c r="R388" s="98">
        <v>21.273382306171229</v>
      </c>
      <c r="S388" s="98">
        <v>0</v>
      </c>
      <c r="T388" s="98">
        <v>0</v>
      </c>
      <c r="U388" s="98">
        <v>0</v>
      </c>
      <c r="V388" s="98">
        <v>21.388486003800772</v>
      </c>
      <c r="W388" s="98">
        <v>21.439403516598855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872.84016879009289</v>
      </c>
      <c r="E389" s="122">
        <f t="shared" si="217"/>
        <v>3340.9239749399831</v>
      </c>
      <c r="F389" s="122">
        <f t="shared" si="217"/>
        <v>3377.3190403903491</v>
      </c>
      <c r="G389" s="122">
        <f t="shared" si="217"/>
        <v>3919.2509466816587</v>
      </c>
      <c r="H389" s="122">
        <f t="shared" si="217"/>
        <v>0</v>
      </c>
      <c r="I389" s="122">
        <f t="shared" si="217"/>
        <v>0</v>
      </c>
      <c r="J389" s="122">
        <f t="shared" si="217"/>
        <v>3203.3289226372572</v>
      </c>
      <c r="K389" s="122">
        <f t="shared" si="217"/>
        <v>2472.3628988933974</v>
      </c>
      <c r="L389" s="122">
        <f t="shared" si="217"/>
        <v>3323.6534539500403</v>
      </c>
      <c r="M389" s="122">
        <f t="shared" si="217"/>
        <v>2473.5541158068791</v>
      </c>
      <c r="N389" s="122">
        <f t="shared" si="217"/>
        <v>2857.928000072432</v>
      </c>
      <c r="O389" s="122">
        <f t="shared" si="217"/>
        <v>1826.4192359484484</v>
      </c>
      <c r="P389" s="122">
        <f t="shared" si="217"/>
        <v>1178.9270087797313</v>
      </c>
      <c r="Q389" s="122">
        <f t="shared" si="217"/>
        <v>1333.4293037246807</v>
      </c>
      <c r="R389" s="122">
        <f t="shared" si="217"/>
        <v>1817.854288816847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2004.6148955379247</v>
      </c>
      <c r="W389" s="122">
        <f t="shared" si="217"/>
        <v>1950.741653884518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872.84016879009289</v>
      </c>
      <c r="E390" s="98">
        <f>RES_hhdet_in_tesh!E29</f>
        <v>3340.9239749399831</v>
      </c>
      <c r="F390" s="98">
        <f>RES_hhdet_in_tesh!F29</f>
        <v>3377.3190403903491</v>
      </c>
      <c r="G390" s="98">
        <f>RES_hhdet_in_tesh!G29</f>
        <v>3919.2509466816587</v>
      </c>
      <c r="H390" s="98">
        <f>RES_hhdet_in_tesh!H29</f>
        <v>0</v>
      </c>
      <c r="I390" s="98">
        <f>RES_hhdet_in_tesh!I29</f>
        <v>0</v>
      </c>
      <c r="J390" s="98">
        <f>RES_hhdet_in_tesh!J29</f>
        <v>3203.3289226372572</v>
      </c>
      <c r="K390" s="98">
        <f>RES_hhdet_in_tesh!K29</f>
        <v>2472.3628988933974</v>
      </c>
      <c r="L390" s="98">
        <f>RES_hhdet_in_tesh!L29</f>
        <v>3323.6534539500403</v>
      </c>
      <c r="M390" s="98">
        <f>RES_hhdet_in_tesh!M29</f>
        <v>2473.5541158068791</v>
      </c>
      <c r="N390" s="98">
        <f>RES_hhdet_in_tesh!N29</f>
        <v>2857.928000072432</v>
      </c>
      <c r="O390" s="98">
        <f>RES_hhdet_in_tesh!O29</f>
        <v>1826.4192359484484</v>
      </c>
      <c r="P390" s="98">
        <f>RES_hhdet_in_tesh!P29</f>
        <v>1178.9270087797313</v>
      </c>
      <c r="Q390" s="98">
        <f>RES_hhdet_in_tesh!Q29</f>
        <v>1333.4293037246807</v>
      </c>
      <c r="R390" s="98">
        <f>RES_hhdet_in_tesh!R29</f>
        <v>1817.854288816847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2004.6148955379247</v>
      </c>
      <c r="W390" s="98">
        <f>RES_hhdet_in_tesh!W29</f>
        <v>1950.741653884518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1844.4420661458416</v>
      </c>
      <c r="D391" s="122">
        <v>1975.3352895249009</v>
      </c>
      <c r="E391" s="122">
        <v>2100.8787551491419</v>
      </c>
      <c r="F391" s="122">
        <v>2201.1544288485525</v>
      </c>
      <c r="G391" s="122">
        <v>2378.0824527343993</v>
      </c>
      <c r="H391" s="122">
        <v>0</v>
      </c>
      <c r="I391" s="122">
        <v>0</v>
      </c>
      <c r="J391" s="122">
        <v>2588.1025482031087</v>
      </c>
      <c r="K391" s="122">
        <v>2582.0203368383404</v>
      </c>
      <c r="L391" s="122">
        <v>2557.3539107736901</v>
      </c>
      <c r="M391" s="122">
        <v>2561.2926251426284</v>
      </c>
      <c r="N391" s="122">
        <v>2412.4599053294314</v>
      </c>
      <c r="O391" s="122">
        <v>2217.1075377057314</v>
      </c>
      <c r="P391" s="122">
        <v>2197.2102796483005</v>
      </c>
      <c r="Q391" s="122">
        <v>2308.6243144359537</v>
      </c>
      <c r="R391" s="122">
        <v>2386.0520604341987</v>
      </c>
      <c r="S391" s="122">
        <v>0</v>
      </c>
      <c r="T391" s="122">
        <v>0</v>
      </c>
      <c r="U391" s="122">
        <v>0</v>
      </c>
      <c r="V391" s="122">
        <v>2438.0182180842185</v>
      </c>
      <c r="W391" s="122">
        <v>2452.9969981681475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1893.1437524997182</v>
      </c>
      <c r="D392" s="98">
        <v>2018.3284451510137</v>
      </c>
      <c r="E392" s="98">
        <v>2129.2155152343225</v>
      </c>
      <c r="F392" s="98">
        <v>2181.2474955774042</v>
      </c>
      <c r="G392" s="98">
        <v>2383.8625486947612</v>
      </c>
      <c r="H392" s="98">
        <v>0</v>
      </c>
      <c r="I392" s="98">
        <v>0</v>
      </c>
      <c r="J392" s="98">
        <v>2594.2709411976452</v>
      </c>
      <c r="K392" s="98">
        <v>2602.6779227427219</v>
      </c>
      <c r="L392" s="98">
        <v>2537.2455113162191</v>
      </c>
      <c r="M392" s="98">
        <v>2445.316163425618</v>
      </c>
      <c r="N392" s="98">
        <v>2309.1670656269443</v>
      </c>
      <c r="O392" s="98">
        <v>2435.1127198985359</v>
      </c>
      <c r="P392" s="98">
        <v>0</v>
      </c>
      <c r="Q392" s="98">
        <v>2493.7282592352149</v>
      </c>
      <c r="R392" s="98">
        <v>0</v>
      </c>
      <c r="S392" s="98">
        <v>0</v>
      </c>
      <c r="T392" s="98">
        <v>0</v>
      </c>
      <c r="U392" s="98">
        <v>0</v>
      </c>
      <c r="V392" s="98">
        <v>2337.2073287478156</v>
      </c>
      <c r="W392" s="98">
        <v>2953.2085926631999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1893.6281773702333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2597.1840577625962</v>
      </c>
      <c r="K393" s="98">
        <v>2606.8295037329999</v>
      </c>
      <c r="L393" s="98">
        <v>2539.2610332282011</v>
      </c>
      <c r="M393" s="98">
        <v>2444.1180623780738</v>
      </c>
      <c r="N393" s="98">
        <v>2310.8314452590789</v>
      </c>
      <c r="O393" s="98">
        <v>2465.8173379539812</v>
      </c>
      <c r="P393" s="98">
        <v>2901.7679495371749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2311.1055520486379</v>
      </c>
      <c r="W393" s="98">
        <v>2971.203773676325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254.72181288125395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529.21498111397716</v>
      </c>
      <c r="K394" s="101">
        <v>528.8000670606848</v>
      </c>
      <c r="L394" s="101">
        <v>447.97792837171733</v>
      </c>
      <c r="M394" s="101">
        <v>426.67231122905474</v>
      </c>
      <c r="N394" s="101">
        <v>271.12910286537578</v>
      </c>
      <c r="O394" s="101">
        <v>191.59237451116343</v>
      </c>
      <c r="P394" s="101">
        <v>275.73345858133894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126.71414338317683</v>
      </c>
      <c r="W394" s="101">
        <v>511.53976821427096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1638.9063644889793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2067.9690766486192</v>
      </c>
      <c r="K395" s="104">
        <v>2078.0294366723151</v>
      </c>
      <c r="L395" s="104">
        <v>2091.2831048564835</v>
      </c>
      <c r="M395" s="104">
        <v>2017.4457511490189</v>
      </c>
      <c r="N395" s="104">
        <v>2039.702342393703</v>
      </c>
      <c r="O395" s="104">
        <v>2274.2249634428176</v>
      </c>
      <c r="P395" s="104">
        <v>2626.0344909558362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2184.3914086654613</v>
      </c>
      <c r="W395" s="104">
        <v>2459.6640054620539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1841.3318325217058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2581.225293738119</v>
      </c>
      <c r="L396" s="101">
        <v>0</v>
      </c>
      <c r="M396" s="101">
        <v>0</v>
      </c>
      <c r="N396" s="101">
        <v>0</v>
      </c>
      <c r="O396" s="101">
        <v>2231.5686747382069</v>
      </c>
      <c r="P396" s="101">
        <v>2252.5068147174725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2422.6423857000668</v>
      </c>
      <c r="W396" s="101">
        <v>2433.9046259054253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1841.0029210496639</v>
      </c>
      <c r="D397" s="104">
        <v>1973.6076129296839</v>
      </c>
      <c r="E397" s="104">
        <v>2099.6961432006924</v>
      </c>
      <c r="F397" s="104">
        <v>2201.9383744508232</v>
      </c>
      <c r="G397" s="104">
        <v>2377.8227737524467</v>
      </c>
      <c r="H397" s="104">
        <v>0</v>
      </c>
      <c r="I397" s="104">
        <v>0</v>
      </c>
      <c r="J397" s="104">
        <v>2587.8851439701948</v>
      </c>
      <c r="K397" s="104">
        <v>2581.2448159854707</v>
      </c>
      <c r="L397" s="104">
        <v>2558.1203592432898</v>
      </c>
      <c r="M397" s="104">
        <v>2565.7930130280333</v>
      </c>
      <c r="N397" s="104">
        <v>2417.5926847374781</v>
      </c>
      <c r="O397" s="104">
        <v>2202.7516509961365</v>
      </c>
      <c r="P397" s="104">
        <v>2180.6872344592512</v>
      </c>
      <c r="Q397" s="104">
        <v>2295.7100857290293</v>
      </c>
      <c r="R397" s="104">
        <v>2386.0520604341987</v>
      </c>
      <c r="S397" s="104">
        <v>0</v>
      </c>
      <c r="T397" s="104">
        <v>0</v>
      </c>
      <c r="U397" s="104">
        <v>0</v>
      </c>
      <c r="V397" s="104">
        <v>2442.0640977981461</v>
      </c>
      <c r="W397" s="104">
        <v>2435.598450709781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236.56353018392932</v>
      </c>
      <c r="D398" s="98">
        <v>378.3814120142373</v>
      </c>
      <c r="E398" s="98">
        <v>509.08006233778002</v>
      </c>
      <c r="F398" s="98">
        <v>510.71249955320934</v>
      </c>
      <c r="G398" s="98">
        <v>667.64535997806968</v>
      </c>
      <c r="H398" s="98">
        <v>0</v>
      </c>
      <c r="I398" s="98">
        <v>0</v>
      </c>
      <c r="J398" s="98">
        <v>525.73166310600402</v>
      </c>
      <c r="K398" s="98">
        <v>525.14580461449361</v>
      </c>
      <c r="L398" s="98">
        <v>463.39021459442392</v>
      </c>
      <c r="M398" s="98">
        <v>472.41478905937134</v>
      </c>
      <c r="N398" s="98">
        <v>322.95887118828091</v>
      </c>
      <c r="O398" s="98">
        <v>73.842784606091243</v>
      </c>
      <c r="P398" s="98">
        <v>28.56238583996279</v>
      </c>
      <c r="Q398" s="98">
        <v>96.397140024069159</v>
      </c>
      <c r="R398" s="98">
        <v>148.82087498397973</v>
      </c>
      <c r="S398" s="98">
        <v>0</v>
      </c>
      <c r="T398" s="98">
        <v>0</v>
      </c>
      <c r="U398" s="98">
        <v>0</v>
      </c>
      <c r="V398" s="98">
        <v>207.5818051342624</v>
      </c>
      <c r="W398" s="98">
        <v>218.12823780376223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1604.4393908657346</v>
      </c>
      <c r="D399" s="98">
        <v>1595.2262009154467</v>
      </c>
      <c r="E399" s="98">
        <v>1590.6160808629118</v>
      </c>
      <c r="F399" s="98">
        <v>1691.2258748976135</v>
      </c>
      <c r="G399" s="98">
        <v>1710.1774137743773</v>
      </c>
      <c r="H399" s="98">
        <v>0</v>
      </c>
      <c r="I399" s="98">
        <v>0</v>
      </c>
      <c r="J399" s="98">
        <v>2062.1534808641909</v>
      </c>
      <c r="K399" s="98">
        <v>2056.0990113709763</v>
      </c>
      <c r="L399" s="98">
        <v>2094.7301446488659</v>
      </c>
      <c r="M399" s="98">
        <v>2093.378223968662</v>
      </c>
      <c r="N399" s="98">
        <v>2094.6338135491974</v>
      </c>
      <c r="O399" s="98">
        <v>2128.9088663900452</v>
      </c>
      <c r="P399" s="98">
        <v>2152.1248486192885</v>
      </c>
      <c r="Q399" s="98">
        <v>2199.3129457049599</v>
      </c>
      <c r="R399" s="98">
        <v>2237.2311854502195</v>
      </c>
      <c r="S399" s="98">
        <v>0</v>
      </c>
      <c r="T399" s="98">
        <v>0</v>
      </c>
      <c r="U399" s="98">
        <v>0</v>
      </c>
      <c r="V399" s="98">
        <v>2234.482292663884</v>
      </c>
      <c r="W399" s="98">
        <v>2217.4702129060192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703.56105971929276</v>
      </c>
      <c r="D400" s="122">
        <v>712.31610857284488</v>
      </c>
      <c r="E400" s="122">
        <v>716.76393853559637</v>
      </c>
      <c r="F400" s="122">
        <v>739.6654814370753</v>
      </c>
      <c r="G400" s="122">
        <v>713.06165508830009</v>
      </c>
      <c r="H400" s="122">
        <v>0</v>
      </c>
      <c r="I400" s="122">
        <v>0</v>
      </c>
      <c r="J400" s="122">
        <v>586.93450391113436</v>
      </c>
      <c r="K400" s="122">
        <v>590.55596233760969</v>
      </c>
      <c r="L400" s="122">
        <v>571.38281648747954</v>
      </c>
      <c r="M400" s="122">
        <v>605.93324478320392</v>
      </c>
      <c r="N400" s="122">
        <v>534.27297860984777</v>
      </c>
      <c r="O400" s="122">
        <v>546.50122672070677</v>
      </c>
      <c r="P400" s="122">
        <v>615.63600067601612</v>
      </c>
      <c r="Q400" s="122">
        <v>588.87300366220825</v>
      </c>
      <c r="R400" s="122">
        <v>592.11576667448776</v>
      </c>
      <c r="S400" s="122">
        <v>0</v>
      </c>
      <c r="T400" s="122">
        <v>0</v>
      </c>
      <c r="U400" s="122">
        <v>0</v>
      </c>
      <c r="V400" s="122">
        <v>710.85826307428044</v>
      </c>
      <c r="W400" s="122">
        <v>695.45171500775416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693.48804824759668</v>
      </c>
      <c r="D401" s="98">
        <v>696.85223871940821</v>
      </c>
      <c r="E401" s="98">
        <v>726.4148497632209</v>
      </c>
      <c r="F401" s="98">
        <v>743.46716469853675</v>
      </c>
      <c r="G401" s="98">
        <v>715.46650661019635</v>
      </c>
      <c r="H401" s="98">
        <v>0</v>
      </c>
      <c r="I401" s="98">
        <v>0</v>
      </c>
      <c r="J401" s="98">
        <v>591.93791883268477</v>
      </c>
      <c r="K401" s="98">
        <v>584.30515026029195</v>
      </c>
      <c r="L401" s="98">
        <v>570.72684851951237</v>
      </c>
      <c r="M401" s="98">
        <v>586.2978689305811</v>
      </c>
      <c r="N401" s="98">
        <v>557.79582823899193</v>
      </c>
      <c r="O401" s="98">
        <v>560.80620444430781</v>
      </c>
      <c r="P401" s="98">
        <v>569.92365239051617</v>
      </c>
      <c r="Q401" s="98">
        <v>594.82800940719642</v>
      </c>
      <c r="R401" s="98">
        <v>600.55864938800767</v>
      </c>
      <c r="S401" s="98">
        <v>0</v>
      </c>
      <c r="T401" s="98">
        <v>0</v>
      </c>
      <c r="U401" s="98">
        <v>0</v>
      </c>
      <c r="V401" s="98">
        <v>652.58464119704263</v>
      </c>
      <c r="W401" s="98">
        <v>703.7026646873411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716.26370309622132</v>
      </c>
      <c r="D402" s="33">
        <v>734.99036630903936</v>
      </c>
      <c r="E402" s="33">
        <v>700.56850313173925</v>
      </c>
      <c r="F402" s="33">
        <v>733.9871710879496</v>
      </c>
      <c r="G402" s="33">
        <v>708.96521462013993</v>
      </c>
      <c r="H402" s="33">
        <v>0</v>
      </c>
      <c r="I402" s="33">
        <v>0</v>
      </c>
      <c r="J402" s="33">
        <v>576.62134254222451</v>
      </c>
      <c r="K402" s="33">
        <v>598.80195981968041</v>
      </c>
      <c r="L402" s="33">
        <v>572.4406387060933</v>
      </c>
      <c r="M402" s="33">
        <v>640.96644742623823</v>
      </c>
      <c r="N402" s="33">
        <v>483.93662800452239</v>
      </c>
      <c r="O402" s="33">
        <v>529.88346816754142</v>
      </c>
      <c r="P402" s="33">
        <v>653.72962424726632</v>
      </c>
      <c r="Q402" s="33">
        <v>581.78371110865089</v>
      </c>
      <c r="R402" s="33">
        <v>575.23000124744829</v>
      </c>
      <c r="S402" s="33">
        <v>0</v>
      </c>
      <c r="T402" s="33">
        <v>0</v>
      </c>
      <c r="U402" s="33">
        <v>0</v>
      </c>
      <c r="V402" s="33">
        <v>765.77243003176636</v>
      </c>
      <c r="W402" s="33">
        <v>690.19861037841736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2019.104898461138</v>
      </c>
      <c r="D404" s="117">
        <f t="shared" si="218"/>
        <v>1996.7512973003224</v>
      </c>
      <c r="E404" s="117">
        <f t="shared" si="218"/>
        <v>2124.1514469448866</v>
      </c>
      <c r="F404" s="117">
        <f t="shared" si="218"/>
        <v>1992.3714073089488</v>
      </c>
      <c r="G404" s="117">
        <f t="shared" si="218"/>
        <v>1927.2561611104061</v>
      </c>
      <c r="H404" s="117">
        <f t="shared" si="218"/>
        <v>0</v>
      </c>
      <c r="I404" s="117">
        <f t="shared" si="218"/>
        <v>0</v>
      </c>
      <c r="J404" s="117">
        <f t="shared" si="218"/>
        <v>1261.5886515258412</v>
      </c>
      <c r="K404" s="117">
        <f t="shared" si="218"/>
        <v>1338.2526816756383</v>
      </c>
      <c r="L404" s="117">
        <f t="shared" si="218"/>
        <v>1164.3026106431762</v>
      </c>
      <c r="M404" s="117">
        <f t="shared" si="218"/>
        <v>1280.7415723515467</v>
      </c>
      <c r="N404" s="117">
        <f t="shared" si="218"/>
        <v>1192.4892289547786</v>
      </c>
      <c r="O404" s="117">
        <f t="shared" si="218"/>
        <v>919.21553865880344</v>
      </c>
      <c r="P404" s="117">
        <f t="shared" si="218"/>
        <v>769.80347777632858</v>
      </c>
      <c r="Q404" s="117">
        <f t="shared" si="218"/>
        <v>970.16419573893756</v>
      </c>
      <c r="R404" s="117">
        <f t="shared" ref="R404:V404" si="219">R405+R408+R410+R419</f>
        <v>1019.4056241586691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992.43601042536716</v>
      </c>
      <c r="W404" s="117">
        <f t="shared" ref="W404" si="220">W405+W408+W410+W419</f>
        <v>968.7091343438982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1801.2185918971918</v>
      </c>
      <c r="D405" s="122">
        <f t="shared" si="221"/>
        <v>1786.1276791502328</v>
      </c>
      <c r="E405" s="122">
        <f t="shared" si="221"/>
        <v>1893.4994690008421</v>
      </c>
      <c r="F405" s="122">
        <f t="shared" si="221"/>
        <v>1767.6829049639489</v>
      </c>
      <c r="G405" s="122">
        <f t="shared" si="221"/>
        <v>1690.6254985355654</v>
      </c>
      <c r="H405" s="122">
        <f t="shared" si="221"/>
        <v>0</v>
      </c>
      <c r="I405" s="122">
        <f t="shared" si="221"/>
        <v>0</v>
      </c>
      <c r="J405" s="122">
        <f t="shared" si="221"/>
        <v>1059.9472513285032</v>
      </c>
      <c r="K405" s="122">
        <f t="shared" si="221"/>
        <v>1159.1743178657123</v>
      </c>
      <c r="L405" s="122">
        <f t="shared" si="221"/>
        <v>977.33028793018696</v>
      </c>
      <c r="M405" s="122">
        <f t="shared" si="221"/>
        <v>1085.4803633837046</v>
      </c>
      <c r="N405" s="122">
        <f t="shared" si="221"/>
        <v>993.67643393020251</v>
      </c>
      <c r="O405" s="122">
        <f t="shared" si="221"/>
        <v>779.07131784445164</v>
      </c>
      <c r="P405" s="122">
        <f t="shared" si="221"/>
        <v>663.45981926279069</v>
      </c>
      <c r="Q405" s="122">
        <f t="shared" si="221"/>
        <v>776.42805516542194</v>
      </c>
      <c r="R405" s="122">
        <f t="shared" ref="R405:V405" si="222">SUM(R406:R407)</f>
        <v>858.58410474355912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845.11876979005069</v>
      </c>
      <c r="W405" s="122">
        <f t="shared" ref="W405" si="223">SUM(W406:W407)</f>
        <v>844.44491398403454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1801.2185918971918</v>
      </c>
      <c r="D406" s="98">
        <v>1786.1276791502328</v>
      </c>
      <c r="E406" s="98">
        <v>1893.4994690008421</v>
      </c>
      <c r="F406" s="98">
        <v>1767.6829049639489</v>
      </c>
      <c r="G406" s="98">
        <v>1690.6254985355654</v>
      </c>
      <c r="H406" s="98">
        <v>0</v>
      </c>
      <c r="I406" s="98">
        <v>0</v>
      </c>
      <c r="J406" s="98">
        <v>1059.9472513285032</v>
      </c>
      <c r="K406" s="98">
        <v>1159.1743178657123</v>
      </c>
      <c r="L406" s="98">
        <v>977.33028793018696</v>
      </c>
      <c r="M406" s="98">
        <v>1085.4803633837046</v>
      </c>
      <c r="N406" s="98">
        <v>993.67643393020251</v>
      </c>
      <c r="O406" s="98">
        <v>779.07131784445164</v>
      </c>
      <c r="P406" s="98">
        <v>663.45981926279069</v>
      </c>
      <c r="Q406" s="98">
        <v>776.42805516542194</v>
      </c>
      <c r="R406" s="98">
        <v>858.58410474355912</v>
      </c>
      <c r="S406" s="98">
        <v>0</v>
      </c>
      <c r="T406" s="98">
        <v>0</v>
      </c>
      <c r="U406" s="98">
        <v>0</v>
      </c>
      <c r="V406" s="98">
        <v>845.11876979005069</v>
      </c>
      <c r="W406" s="98">
        <v>844.44491398403454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59.282407512183084</v>
      </c>
      <c r="D410" s="122">
        <v>41.033509573416332</v>
      </c>
      <c r="E410" s="122">
        <v>44.652870295042916</v>
      </c>
      <c r="F410" s="122">
        <v>43.030345558819448</v>
      </c>
      <c r="G410" s="122">
        <v>53.044967279625205</v>
      </c>
      <c r="H410" s="122">
        <v>0</v>
      </c>
      <c r="I410" s="122">
        <v>0</v>
      </c>
      <c r="J410" s="122">
        <v>40.129164669343268</v>
      </c>
      <c r="K410" s="122">
        <v>44.603698668514895</v>
      </c>
      <c r="L410" s="122">
        <v>44.649824673566762</v>
      </c>
      <c r="M410" s="122">
        <v>43.588758103888175</v>
      </c>
      <c r="N410" s="122">
        <v>45.351550369686436</v>
      </c>
      <c r="O410" s="122">
        <v>18.482580672739452</v>
      </c>
      <c r="P410" s="122">
        <v>1.7656591343125307</v>
      </c>
      <c r="Q410" s="122">
        <v>63.233314465802614</v>
      </c>
      <c r="R410" s="122">
        <v>0</v>
      </c>
      <c r="S410" s="122">
        <v>0</v>
      </c>
      <c r="T410" s="122">
        <v>0</v>
      </c>
      <c r="U410" s="122">
        <v>0</v>
      </c>
      <c r="V410" s="122">
        <v>24.63420089303639</v>
      </c>
      <c r="W410" s="122">
        <v>19.051678648322721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1000.8306851642027</v>
      </c>
      <c r="D411" s="98">
        <v>1062.1505796658653</v>
      </c>
      <c r="E411" s="98">
        <v>1114.5876653257801</v>
      </c>
      <c r="F411" s="98">
        <v>1135.7110305355829</v>
      </c>
      <c r="G411" s="98">
        <v>1233.7527734519724</v>
      </c>
      <c r="H411" s="98">
        <v>0</v>
      </c>
      <c r="I411" s="98">
        <v>0</v>
      </c>
      <c r="J411" s="98">
        <v>1312.8414690145012</v>
      </c>
      <c r="K411" s="98">
        <v>1303.6395432592665</v>
      </c>
      <c r="L411" s="98">
        <v>1255.6365590124583</v>
      </c>
      <c r="M411" s="98">
        <v>1180.3925871676902</v>
      </c>
      <c r="N411" s="98">
        <v>1070.7830354932833</v>
      </c>
      <c r="O411" s="98">
        <v>1067.3394226830239</v>
      </c>
      <c r="P411" s="98">
        <v>0</v>
      </c>
      <c r="Q411" s="98">
        <v>969.57748847564005</v>
      </c>
      <c r="R411" s="98">
        <v>0</v>
      </c>
      <c r="S411" s="98">
        <v>0</v>
      </c>
      <c r="T411" s="98">
        <v>0</v>
      </c>
      <c r="U411" s="98">
        <v>0</v>
      </c>
      <c r="V411" s="98">
        <v>791.29832022250559</v>
      </c>
      <c r="W411" s="98">
        <v>992.08308090390653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134.6614097189385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267.81141560696517</v>
      </c>
      <c r="K412" s="98">
        <v>264.86745512176265</v>
      </c>
      <c r="L412" s="98">
        <v>221.69611178162731</v>
      </c>
      <c r="M412" s="98">
        <v>205.96143797574902</v>
      </c>
      <c r="N412" s="98">
        <v>125.72517948065183</v>
      </c>
      <c r="O412" s="98">
        <v>83.977260161384038</v>
      </c>
      <c r="P412" s="98">
        <v>113.2964611183874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42.901067258445408</v>
      </c>
      <c r="W412" s="98">
        <v>171.8435841327518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134.6614097189385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267.81141560696517</v>
      </c>
      <c r="K413" s="101">
        <v>264.86745512176265</v>
      </c>
      <c r="L413" s="101">
        <v>221.69611178162731</v>
      </c>
      <c r="M413" s="101">
        <v>205.96143797574902</v>
      </c>
      <c r="N413" s="101">
        <v>125.72517948065183</v>
      </c>
      <c r="O413" s="101">
        <v>83.977260161384038</v>
      </c>
      <c r="P413" s="101">
        <v>113.2964611183874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42.901067258445408</v>
      </c>
      <c r="W413" s="101">
        <v>171.8435841327518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158.60389905176328</v>
      </c>
      <c r="D419" s="122">
        <v>169.59010857667343</v>
      </c>
      <c r="E419" s="122">
        <v>185.99910764900162</v>
      </c>
      <c r="F419" s="122">
        <v>181.6581567861806</v>
      </c>
      <c r="G419" s="122">
        <v>183.58569529521563</v>
      </c>
      <c r="H419" s="122">
        <v>0</v>
      </c>
      <c r="I419" s="122">
        <v>0</v>
      </c>
      <c r="J419" s="122">
        <v>161.51223552799476</v>
      </c>
      <c r="K419" s="122">
        <v>134.47466514141118</v>
      </c>
      <c r="L419" s="122">
        <v>142.32249803942256</v>
      </c>
      <c r="M419" s="122">
        <v>151.67245086395386</v>
      </c>
      <c r="N419" s="122">
        <v>153.46124465488967</v>
      </c>
      <c r="O419" s="122">
        <v>121.66164014161235</v>
      </c>
      <c r="P419" s="122">
        <v>104.57799937922542</v>
      </c>
      <c r="Q419" s="122">
        <v>130.50282610771299</v>
      </c>
      <c r="R419" s="122">
        <v>160.82151941510992</v>
      </c>
      <c r="S419" s="122">
        <v>0</v>
      </c>
      <c r="T419" s="122">
        <v>0</v>
      </c>
      <c r="U419" s="122">
        <v>0</v>
      </c>
      <c r="V419" s="122">
        <v>122.68303974228009</v>
      </c>
      <c r="W419" s="122">
        <v>105.21254171154088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284.37448452737021</v>
      </c>
      <c r="D420" s="98">
        <v>285.25075766921782</v>
      </c>
      <c r="E420" s="98">
        <v>296.83656472103235</v>
      </c>
      <c r="F420" s="98">
        <v>303.28003574323964</v>
      </c>
      <c r="G420" s="98">
        <v>291.36129759205397</v>
      </c>
      <c r="H420" s="98">
        <v>0</v>
      </c>
      <c r="I420" s="98">
        <v>0</v>
      </c>
      <c r="J420" s="98">
        <v>239.86965672474469</v>
      </c>
      <c r="K420" s="98">
        <v>236.41210361224313</v>
      </c>
      <c r="L420" s="98">
        <v>230.57834877895274</v>
      </c>
      <c r="M420" s="98">
        <v>236.68168080925975</v>
      </c>
      <c r="N420" s="98">
        <v>225.1757360414851</v>
      </c>
      <c r="O420" s="98">
        <v>226.390990160423</v>
      </c>
      <c r="P420" s="98">
        <v>230.0715986342959</v>
      </c>
      <c r="Q420" s="98">
        <v>240.12520003819188</v>
      </c>
      <c r="R420" s="98">
        <v>241.23227912266486</v>
      </c>
      <c r="S420" s="98">
        <v>0</v>
      </c>
      <c r="T420" s="98">
        <v>0</v>
      </c>
      <c r="U420" s="98">
        <v>0</v>
      </c>
      <c r="V420" s="98">
        <v>252.87139485702909</v>
      </c>
      <c r="W420" s="98">
        <v>270.46784282914433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82.655037029616437</v>
      </c>
      <c r="D423" s="118">
        <f t="shared" si="225"/>
        <v>85.44846741796772</v>
      </c>
      <c r="E423" s="118">
        <f t="shared" si="225"/>
        <v>97.049544319188868</v>
      </c>
      <c r="F423" s="118">
        <f t="shared" si="225"/>
        <v>92.859655011892315</v>
      </c>
      <c r="G423" s="118">
        <f t="shared" si="225"/>
        <v>92.439562825618623</v>
      </c>
      <c r="H423" s="118">
        <f t="shared" si="225"/>
        <v>0</v>
      </c>
      <c r="I423" s="118">
        <f t="shared" si="225"/>
        <v>0</v>
      </c>
      <c r="J423" s="118">
        <f t="shared" si="225"/>
        <v>66.4575566259808</v>
      </c>
      <c r="K423" s="118">
        <f t="shared" si="225"/>
        <v>66.946556008599359</v>
      </c>
      <c r="L423" s="118">
        <f t="shared" si="225"/>
        <v>61.904217291363182</v>
      </c>
      <c r="M423" s="118">
        <f t="shared" si="225"/>
        <v>62.968024472231015</v>
      </c>
      <c r="N423" s="118">
        <f t="shared" si="225"/>
        <v>57.653395492191365</v>
      </c>
      <c r="O423" s="118">
        <f t="shared" si="225"/>
        <v>46.875280964044521</v>
      </c>
      <c r="P423" s="118">
        <f t="shared" si="225"/>
        <v>41.83618071823318</v>
      </c>
      <c r="Q423" s="118">
        <f t="shared" si="225"/>
        <v>45.867747353380352</v>
      </c>
      <c r="R423" s="118">
        <f t="shared" ref="R423:V423" si="226">R424+R427+R429+R438</f>
        <v>48.810192059524468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48.829688555360619</v>
      </c>
      <c r="W423" s="118">
        <f t="shared" ref="W423" si="227">W424+W427+W429+W438</f>
        <v>48.312526145361922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58.04068641194047</v>
      </c>
      <c r="D424" s="123">
        <f t="shared" si="228"/>
        <v>56.917632523894881</v>
      </c>
      <c r="E424" s="123">
        <f t="shared" si="228"/>
        <v>60.044652990868123</v>
      </c>
      <c r="F424" s="123">
        <f t="shared" si="228"/>
        <v>55.549502870337641</v>
      </c>
      <c r="G424" s="123">
        <f t="shared" si="228"/>
        <v>52.383589471653544</v>
      </c>
      <c r="H424" s="123">
        <f t="shared" si="228"/>
        <v>0</v>
      </c>
      <c r="I424" s="123">
        <f t="shared" si="228"/>
        <v>0</v>
      </c>
      <c r="J424" s="123">
        <f t="shared" si="228"/>
        <v>31.513746404039587</v>
      </c>
      <c r="K424" s="123">
        <f t="shared" si="228"/>
        <v>34.1913838010259</v>
      </c>
      <c r="L424" s="123">
        <f t="shared" si="228"/>
        <v>28.60126181441251</v>
      </c>
      <c r="M424" s="123">
        <f t="shared" si="228"/>
        <v>31.491504716102398</v>
      </c>
      <c r="N424" s="123">
        <f t="shared" si="228"/>
        <v>28.532111213251387</v>
      </c>
      <c r="O424" s="123">
        <f t="shared" si="228"/>
        <v>22.217406295882061</v>
      </c>
      <c r="P424" s="123">
        <f t="shared" si="228"/>
        <v>18.853733148955005</v>
      </c>
      <c r="Q424" s="123">
        <f t="shared" si="228"/>
        <v>21.979505047287248</v>
      </c>
      <c r="R424" s="123">
        <f t="shared" ref="R424:V424" si="229">SUM(R425:R426)</f>
        <v>24.161820486623728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23.465732083357601</v>
      </c>
      <c r="W424" s="123">
        <f t="shared" ref="W424" si="230">SUM(W425:W426)</f>
        <v>23.328839622817402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57.797764951114083</v>
      </c>
      <c r="D425" s="99">
        <v>56.657786783484674</v>
      </c>
      <c r="E425" s="99">
        <v>59.782699832071167</v>
      </c>
      <c r="F425" s="99">
        <v>55.283033864303988</v>
      </c>
      <c r="G425" s="99">
        <v>52.133673557062146</v>
      </c>
      <c r="H425" s="99">
        <v>0</v>
      </c>
      <c r="I425" s="99">
        <v>0</v>
      </c>
      <c r="J425" s="99">
        <v>31.396777872150828</v>
      </c>
      <c r="K425" s="99">
        <v>34.055852018261056</v>
      </c>
      <c r="L425" s="99">
        <v>28.49099309810483</v>
      </c>
      <c r="M425" s="99">
        <v>31.349730144882962</v>
      </c>
      <c r="N425" s="99">
        <v>28.429135001300864</v>
      </c>
      <c r="O425" s="99">
        <v>22.119790432952552</v>
      </c>
      <c r="P425" s="99">
        <v>18.742682264670155</v>
      </c>
      <c r="Q425" s="99">
        <v>21.857962017290621</v>
      </c>
      <c r="R425" s="99">
        <v>24.026589043969992</v>
      </c>
      <c r="S425" s="99">
        <v>0</v>
      </c>
      <c r="T425" s="99">
        <v>0</v>
      </c>
      <c r="U425" s="99">
        <v>0</v>
      </c>
      <c r="V425" s="99">
        <v>23.331598154833294</v>
      </c>
      <c r="W425" s="99">
        <v>23.195066502888363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0.2429214608263853</v>
      </c>
      <c r="D426" s="99">
        <v>0.25984574041020753</v>
      </c>
      <c r="E426" s="99">
        <v>0.26195315879695857</v>
      </c>
      <c r="F426" s="99">
        <v>0.26646900603365498</v>
      </c>
      <c r="G426" s="99">
        <v>0.24991591459139492</v>
      </c>
      <c r="H426" s="99">
        <v>0</v>
      </c>
      <c r="I426" s="99">
        <v>0</v>
      </c>
      <c r="J426" s="99">
        <v>0.11696853188875725</v>
      </c>
      <c r="K426" s="99">
        <v>0.13553178276484548</v>
      </c>
      <c r="L426" s="99">
        <v>0.11026871630767773</v>
      </c>
      <c r="M426" s="99">
        <v>0.14177457121943562</v>
      </c>
      <c r="N426" s="99">
        <v>0.10297621195052234</v>
      </c>
      <c r="O426" s="99">
        <v>9.7615862929508912E-2</v>
      </c>
      <c r="P426" s="99">
        <v>0.11105088428484965</v>
      </c>
      <c r="Q426" s="99">
        <v>0.1215430299966264</v>
      </c>
      <c r="R426" s="99">
        <v>0.13523144265373768</v>
      </c>
      <c r="S426" s="99">
        <v>0</v>
      </c>
      <c r="T426" s="99">
        <v>0</v>
      </c>
      <c r="U426" s="99">
        <v>0</v>
      </c>
      <c r="V426" s="99">
        <v>0.13413392852430822</v>
      </c>
      <c r="W426" s="99">
        <v>0.13377311992903934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2.4423318896661694</v>
      </c>
      <c r="E427" s="123">
        <f t="shared" si="231"/>
        <v>8.9966442600669794</v>
      </c>
      <c r="F427" s="123">
        <f t="shared" si="231"/>
        <v>8.719772743569715</v>
      </c>
      <c r="G427" s="123">
        <f t="shared" si="231"/>
        <v>9.6645201108022523</v>
      </c>
      <c r="H427" s="123">
        <f t="shared" si="231"/>
        <v>0</v>
      </c>
      <c r="I427" s="123">
        <f t="shared" si="231"/>
        <v>0</v>
      </c>
      <c r="J427" s="123">
        <f t="shared" si="231"/>
        <v>6.9223699760355561</v>
      </c>
      <c r="K427" s="123">
        <f t="shared" si="231"/>
        <v>5.1427447584093988</v>
      </c>
      <c r="L427" s="123">
        <f t="shared" si="231"/>
        <v>6.6583537601362321</v>
      </c>
      <c r="M427" s="123">
        <f t="shared" si="231"/>
        <v>4.7427995797360101</v>
      </c>
      <c r="N427" s="123">
        <f t="shared" si="231"/>
        <v>5.2145728735241512</v>
      </c>
      <c r="O427" s="123">
        <f t="shared" si="231"/>
        <v>3.1585702436880414</v>
      </c>
      <c r="P427" s="123">
        <f t="shared" si="231"/>
        <v>1.9343304715387966</v>
      </c>
      <c r="Q427" s="123">
        <f t="shared" si="231"/>
        <v>2.0965411207367946</v>
      </c>
      <c r="R427" s="123">
        <f t="shared" si="231"/>
        <v>2.7743240975859993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2.83899661272992</v>
      </c>
      <c r="W427" s="123">
        <f t="shared" si="231"/>
        <v>2.712459456472486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2.4423318896661694</v>
      </c>
      <c r="E428" s="99">
        <f>RES_hhdet_in_fecs!E29</f>
        <v>8.9966442600669794</v>
      </c>
      <c r="F428" s="99">
        <f>RES_hhdet_in_fecs!F29</f>
        <v>8.719772743569715</v>
      </c>
      <c r="G428" s="99">
        <f>RES_hhdet_in_fecs!G29</f>
        <v>9.6645201108022523</v>
      </c>
      <c r="H428" s="99">
        <f>RES_hhdet_in_fecs!H29</f>
        <v>0</v>
      </c>
      <c r="I428" s="99">
        <f>RES_hhdet_in_fecs!I29</f>
        <v>0</v>
      </c>
      <c r="J428" s="99">
        <f>RES_hhdet_in_fecs!J29</f>
        <v>6.9223699760355561</v>
      </c>
      <c r="K428" s="99">
        <f>RES_hhdet_in_fecs!K29</f>
        <v>5.1427447584093988</v>
      </c>
      <c r="L428" s="99">
        <f>RES_hhdet_in_fecs!L29</f>
        <v>6.6583537601362321</v>
      </c>
      <c r="M428" s="99">
        <f>RES_hhdet_in_fecs!M29</f>
        <v>4.7427995797360101</v>
      </c>
      <c r="N428" s="99">
        <f>RES_hhdet_in_fecs!N29</f>
        <v>5.2145728735241512</v>
      </c>
      <c r="O428" s="99">
        <f>RES_hhdet_in_fecs!O29</f>
        <v>3.1585702436880414</v>
      </c>
      <c r="P428" s="99">
        <f>RES_hhdet_in_fecs!P29</f>
        <v>1.9343304715387966</v>
      </c>
      <c r="Q428" s="99">
        <f>RES_hhdet_in_fecs!Q29</f>
        <v>2.0965411207367946</v>
      </c>
      <c r="R428" s="99">
        <f>RES_hhdet_in_fecs!R29</f>
        <v>2.7743240975859993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2.83899661272992</v>
      </c>
      <c r="W428" s="99">
        <f>RES_hhdet_in_fecs!W29</f>
        <v>2.712459456472486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16.354639826492836</v>
      </c>
      <c r="D429" s="123">
        <v>17.76736596665198</v>
      </c>
      <c r="E429" s="123">
        <v>19.572065336034171</v>
      </c>
      <c r="F429" s="123">
        <v>20.058612250743781</v>
      </c>
      <c r="G429" s="123">
        <v>22.232308600984407</v>
      </c>
      <c r="H429" s="123">
        <v>0</v>
      </c>
      <c r="I429" s="123">
        <v>0</v>
      </c>
      <c r="J429" s="123">
        <v>21.527603803522755</v>
      </c>
      <c r="K429" s="123">
        <v>21.344226866183799</v>
      </c>
      <c r="L429" s="123">
        <v>20.550551006258456</v>
      </c>
      <c r="M429" s="123">
        <v>20.337354526767619</v>
      </c>
      <c r="N429" s="123">
        <v>18.186885155216</v>
      </c>
      <c r="O429" s="123">
        <v>15.963134878673349</v>
      </c>
      <c r="P429" s="123">
        <v>15.110579315783706</v>
      </c>
      <c r="Q429" s="123">
        <v>15.931563732460647</v>
      </c>
      <c r="R429" s="123">
        <v>15.831355893222034</v>
      </c>
      <c r="S429" s="123">
        <v>0</v>
      </c>
      <c r="T429" s="123">
        <v>0</v>
      </c>
      <c r="U429" s="123">
        <v>0</v>
      </c>
      <c r="V429" s="123">
        <v>16.251455324299116</v>
      </c>
      <c r="W429" s="123">
        <v>16.347203922530998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32.114801033701923</v>
      </c>
      <c r="D430" s="99">
        <v>33.692496777886582</v>
      </c>
      <c r="E430" s="99">
        <v>35.190429637596296</v>
      </c>
      <c r="F430" s="99">
        <v>35.518560022756283</v>
      </c>
      <c r="G430" s="99">
        <v>38.045128502426934</v>
      </c>
      <c r="H430" s="99">
        <v>0</v>
      </c>
      <c r="I430" s="99">
        <v>0</v>
      </c>
      <c r="J430" s="99">
        <v>38.887776662785747</v>
      </c>
      <c r="K430" s="99">
        <v>38.300154416925452</v>
      </c>
      <c r="L430" s="99">
        <v>36.604137801065967</v>
      </c>
      <c r="M430" s="99">
        <v>34.090887611613574</v>
      </c>
      <c r="N430" s="99">
        <v>30.635158924660114</v>
      </c>
      <c r="O430" s="99">
        <v>30.304445574892615</v>
      </c>
      <c r="P430" s="99">
        <v>0</v>
      </c>
      <c r="Q430" s="99">
        <v>27.295494765970684</v>
      </c>
      <c r="R430" s="99">
        <v>0</v>
      </c>
      <c r="S430" s="99">
        <v>0</v>
      </c>
      <c r="T430" s="99">
        <v>0</v>
      </c>
      <c r="U430" s="99">
        <v>0</v>
      </c>
      <c r="V430" s="99">
        <v>21.845751257675413</v>
      </c>
      <c r="W430" s="99">
        <v>27.250366077036439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16.26725817481671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21.847654525522767</v>
      </c>
      <c r="K431" s="99">
        <v>21.650054540492327</v>
      </c>
      <c r="L431" s="99">
        <v>20.311614355980645</v>
      </c>
      <c r="M431" s="99">
        <v>19.184025669082171</v>
      </c>
      <c r="N431" s="99">
        <v>16.853150958553925</v>
      </c>
      <c r="O431" s="99">
        <v>17.052263533509983</v>
      </c>
      <c r="P431" s="99">
        <v>20.052535727364145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14.88339642569818</v>
      </c>
      <c r="W431" s="99">
        <v>20.067468397107479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4.3210349604059131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7.9328622409269114</v>
      </c>
      <c r="K432" s="102">
        <v>7.7816482965982452</v>
      </c>
      <c r="L432" s="102">
        <v>6.4628534167542462</v>
      </c>
      <c r="M432" s="102">
        <v>5.9483669337548077</v>
      </c>
      <c r="N432" s="102">
        <v>3.5970039929207918</v>
      </c>
      <c r="O432" s="102">
        <v>2.3843252258893046</v>
      </c>
      <c r="P432" s="102">
        <v>3.2006151854275284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1.1843902862744202</v>
      </c>
      <c r="W432" s="102">
        <v>4.7201697778586293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11.946223214410796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13.914792284595853</v>
      </c>
      <c r="K433" s="105">
        <v>13.868406243894086</v>
      </c>
      <c r="L433" s="105">
        <v>13.848760939226397</v>
      </c>
      <c r="M433" s="105">
        <v>13.235658735327364</v>
      </c>
      <c r="N433" s="105">
        <v>13.25614696563313</v>
      </c>
      <c r="O433" s="105">
        <v>14.667938307620679</v>
      </c>
      <c r="P433" s="105">
        <v>16.851920541936614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13.699006139423759</v>
      </c>
      <c r="W433" s="105">
        <v>15.347298619248853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27.832259771241365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34.42822547357121</v>
      </c>
      <c r="L434" s="102">
        <v>0</v>
      </c>
      <c r="M434" s="102">
        <v>0</v>
      </c>
      <c r="N434" s="102">
        <v>0</v>
      </c>
      <c r="O434" s="102">
        <v>26.902282851123921</v>
      </c>
      <c r="P434" s="102">
        <v>26.06163770501999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23.807134969525578</v>
      </c>
      <c r="W434" s="102">
        <v>23.476429809802418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15.270714244634613</v>
      </c>
      <c r="D435" s="105">
        <v>17.127415830923137</v>
      </c>
      <c r="E435" s="105">
        <v>18.920245432038669</v>
      </c>
      <c r="F435" s="105">
        <v>19.449791298660102</v>
      </c>
      <c r="G435" s="105">
        <v>21.521895313390548</v>
      </c>
      <c r="H435" s="105">
        <v>0</v>
      </c>
      <c r="I435" s="105">
        <v>0</v>
      </c>
      <c r="J435" s="105">
        <v>20.98823011712976</v>
      </c>
      <c r="K435" s="105">
        <v>20.726409108078784</v>
      </c>
      <c r="L435" s="105">
        <v>19.96291855684845</v>
      </c>
      <c r="M435" s="105">
        <v>19.811656385257532</v>
      </c>
      <c r="N435" s="105">
        <v>17.650275314348121</v>
      </c>
      <c r="O435" s="105">
        <v>14.620900086376018</v>
      </c>
      <c r="P435" s="105">
        <v>14.141192263983774</v>
      </c>
      <c r="Q435" s="105">
        <v>15.138731334773901</v>
      </c>
      <c r="R435" s="105">
        <v>15.831355893222034</v>
      </c>
      <c r="S435" s="105">
        <v>0</v>
      </c>
      <c r="T435" s="105">
        <v>0</v>
      </c>
      <c r="U435" s="105">
        <v>0</v>
      </c>
      <c r="V435" s="105">
        <v>16.053033523295742</v>
      </c>
      <c r="W435" s="105">
        <v>15.940082377562703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3.5757257373126987</v>
      </c>
      <c r="D436" s="99">
        <v>5.6326205981997459</v>
      </c>
      <c r="E436" s="99">
        <v>7.5122965798383108</v>
      </c>
      <c r="F436" s="99">
        <v>7.4348685960411602</v>
      </c>
      <c r="G436" s="99">
        <v>9.5422505542356397</v>
      </c>
      <c r="H436" s="99">
        <v>0</v>
      </c>
      <c r="I436" s="99">
        <v>0</v>
      </c>
      <c r="J436" s="99">
        <v>7.1125693690086393</v>
      </c>
      <c r="K436" s="99">
        <v>7.0043627000046245</v>
      </c>
      <c r="L436" s="99">
        <v>6.0913308516419518</v>
      </c>
      <c r="M436" s="99">
        <v>6.0778349129158435</v>
      </c>
      <c r="N436" s="99">
        <v>4.0371254470949847</v>
      </c>
      <c r="O436" s="99">
        <v>0.89019867525283913</v>
      </c>
      <c r="P436" s="99">
        <v>0.33046850153279989</v>
      </c>
      <c r="Q436" s="99">
        <v>1.0741328676256348</v>
      </c>
      <c r="R436" s="99">
        <v>1.6096399289205097</v>
      </c>
      <c r="S436" s="99">
        <v>0</v>
      </c>
      <c r="T436" s="99">
        <v>0</v>
      </c>
      <c r="U436" s="99">
        <v>0</v>
      </c>
      <c r="V436" s="99">
        <v>2.039891682412335</v>
      </c>
      <c r="W436" s="99">
        <v>2.1039740874936386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11.694988507321916</v>
      </c>
      <c r="D437" s="99">
        <v>11.494795232723387</v>
      </c>
      <c r="E437" s="99">
        <v>11.407948852200354</v>
      </c>
      <c r="F437" s="99">
        <v>12.014922702618941</v>
      </c>
      <c r="G437" s="99">
        <v>11.979644759154912</v>
      </c>
      <c r="H437" s="99">
        <v>0</v>
      </c>
      <c r="I437" s="99">
        <v>0</v>
      </c>
      <c r="J437" s="99">
        <v>13.875660748121122</v>
      </c>
      <c r="K437" s="99">
        <v>13.722046408074156</v>
      </c>
      <c r="L437" s="99">
        <v>13.871587705206501</v>
      </c>
      <c r="M437" s="99">
        <v>13.733821472341692</v>
      </c>
      <c r="N437" s="99">
        <v>13.613149867253135</v>
      </c>
      <c r="O437" s="99">
        <v>13.73070141112318</v>
      </c>
      <c r="P437" s="99">
        <v>13.810723762450975</v>
      </c>
      <c r="Q437" s="99">
        <v>14.064598467148267</v>
      </c>
      <c r="R437" s="99">
        <v>14.221715964301524</v>
      </c>
      <c r="S437" s="99">
        <v>0</v>
      </c>
      <c r="T437" s="99">
        <v>0</v>
      </c>
      <c r="U437" s="99">
        <v>0</v>
      </c>
      <c r="V437" s="99">
        <v>14.013141840883408</v>
      </c>
      <c r="W437" s="99">
        <v>13.836108290069067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8.2597107911831191</v>
      </c>
      <c r="D438" s="123">
        <v>8.3211370377546743</v>
      </c>
      <c r="E438" s="123">
        <v>8.4361817322196018</v>
      </c>
      <c r="F438" s="123">
        <v>8.5317671472411885</v>
      </c>
      <c r="G438" s="123">
        <v>8.1591446421784255</v>
      </c>
      <c r="H438" s="123">
        <v>0</v>
      </c>
      <c r="I438" s="123">
        <v>0</v>
      </c>
      <c r="J438" s="123">
        <v>6.4938364423828956</v>
      </c>
      <c r="K438" s="123">
        <v>6.2682005829802501</v>
      </c>
      <c r="L438" s="123">
        <v>6.0940507105559893</v>
      </c>
      <c r="M438" s="123">
        <v>6.3963656496249879</v>
      </c>
      <c r="N438" s="123">
        <v>5.7198262501998292</v>
      </c>
      <c r="O438" s="123">
        <v>5.5361695458010667</v>
      </c>
      <c r="P438" s="123">
        <v>5.9375377819556707</v>
      </c>
      <c r="Q438" s="123">
        <v>5.8601374528956613</v>
      </c>
      <c r="R438" s="123">
        <v>6.0426915820927114</v>
      </c>
      <c r="S438" s="123">
        <v>0</v>
      </c>
      <c r="T438" s="123">
        <v>0</v>
      </c>
      <c r="U438" s="123">
        <v>0</v>
      </c>
      <c r="V438" s="123">
        <v>6.2735045349739798</v>
      </c>
      <c r="W438" s="123">
        <v>5.924023143541036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9.1250499460452517</v>
      </c>
      <c r="D439" s="99">
        <v>9.0484441826348441</v>
      </c>
      <c r="E439" s="99">
        <v>9.3719018877067057</v>
      </c>
      <c r="F439" s="99">
        <v>9.4848688298554222</v>
      </c>
      <c r="G439" s="99">
        <v>8.9846833547605094</v>
      </c>
      <c r="H439" s="99">
        <v>0</v>
      </c>
      <c r="I439" s="99">
        <v>0</v>
      </c>
      <c r="J439" s="99">
        <v>7.1051972831823482</v>
      </c>
      <c r="K439" s="99">
        <v>6.9456469936017573</v>
      </c>
      <c r="L439" s="99">
        <v>6.7217871222904524</v>
      </c>
      <c r="M439" s="99">
        <v>6.8355974680905094</v>
      </c>
      <c r="N439" s="99">
        <v>6.4422896431398353</v>
      </c>
      <c r="O439" s="99">
        <v>6.4278085247864496</v>
      </c>
      <c r="P439" s="99">
        <v>6.499502676919942</v>
      </c>
      <c r="Q439" s="99">
        <v>6.7599920777088087</v>
      </c>
      <c r="R439" s="99">
        <v>6.7506360793293165</v>
      </c>
      <c r="S439" s="99">
        <v>0</v>
      </c>
      <c r="T439" s="99">
        <v>0</v>
      </c>
      <c r="U439" s="99">
        <v>0</v>
      </c>
      <c r="V439" s="99">
        <v>6.9811415632409481</v>
      </c>
      <c r="W439" s="99">
        <v>7.4291638180597426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7.1684686422793087</v>
      </c>
      <c r="D440" s="110">
        <v>7.2547060723696655</v>
      </c>
      <c r="E440" s="110">
        <v>6.8659263462928006</v>
      </c>
      <c r="F440" s="110">
        <v>7.1081853346740669</v>
      </c>
      <c r="G440" s="110">
        <v>6.7529163742530312</v>
      </c>
      <c r="H440" s="110">
        <v>0</v>
      </c>
      <c r="I440" s="110">
        <v>0</v>
      </c>
      <c r="J440" s="110">
        <v>5.2336845052248417</v>
      </c>
      <c r="K440" s="110">
        <v>5.3745212774555684</v>
      </c>
      <c r="L440" s="110">
        <v>5.0817550555968118</v>
      </c>
      <c r="M440" s="110">
        <v>5.6126934948841507</v>
      </c>
      <c r="N440" s="110">
        <v>4.17383283444103</v>
      </c>
      <c r="O440" s="110">
        <v>4.5003733666204431</v>
      </c>
      <c r="P440" s="110">
        <v>5.4692337028187801</v>
      </c>
      <c r="Q440" s="110">
        <v>4.7888819471657245</v>
      </c>
      <c r="R440" s="110">
        <v>4.6268025876195011</v>
      </c>
      <c r="S440" s="110">
        <v>0</v>
      </c>
      <c r="T440" s="110">
        <v>0</v>
      </c>
      <c r="U440" s="110">
        <v>0</v>
      </c>
      <c r="V440" s="110">
        <v>5.6066625460306083</v>
      </c>
      <c r="W440" s="110">
        <v>4.9657502474307922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42.19891640659084</v>
      </c>
      <c r="D442" s="118">
        <f t="shared" si="232"/>
        <v>49.119407633733111</v>
      </c>
      <c r="E442" s="118">
        <f t="shared" si="232"/>
        <v>69.222060387080987</v>
      </c>
      <c r="F442" s="118">
        <f t="shared" si="232"/>
        <v>68.359759909720168</v>
      </c>
      <c r="G442" s="118">
        <f t="shared" si="232"/>
        <v>71.516885934987585</v>
      </c>
      <c r="H442" s="118">
        <f t="shared" si="232"/>
        <v>0</v>
      </c>
      <c r="I442" s="118">
        <f t="shared" si="232"/>
        <v>0</v>
      </c>
      <c r="J442" s="118">
        <f t="shared" si="232"/>
        <v>56.907569739103103</v>
      </c>
      <c r="K442" s="118">
        <f t="shared" si="232"/>
        <v>53.071231320575201</v>
      </c>
      <c r="L442" s="118">
        <f t="shared" si="232"/>
        <v>55.800965359884863</v>
      </c>
      <c r="M442" s="118">
        <f t="shared" si="232"/>
        <v>51.751838342446106</v>
      </c>
      <c r="N442" s="118">
        <f t="shared" si="232"/>
        <v>51.524514004401567</v>
      </c>
      <c r="O442" s="118">
        <f t="shared" si="232"/>
        <v>40.837962482045889</v>
      </c>
      <c r="P442" s="118">
        <f t="shared" si="232"/>
        <v>35.628776726922851</v>
      </c>
      <c r="Q442" s="118">
        <f t="shared" si="232"/>
        <v>39.174735633385822</v>
      </c>
      <c r="R442" s="118">
        <f t="shared" ref="R442:V442" si="233">R443+R446+R448+R457</f>
        <v>44.050539481235496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45.96012693034308</v>
      </c>
      <c r="W442" s="118">
        <f t="shared" ref="W442" si="234">W443+W446+W448+W457</f>
        <v>45.433381794322514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23.626156697958912</v>
      </c>
      <c r="D443" s="123">
        <f t="shared" si="235"/>
        <v>23.463408838247272</v>
      </c>
      <c r="E443" s="123">
        <f t="shared" si="235"/>
        <v>25.052625409143115</v>
      </c>
      <c r="F443" s="123">
        <f t="shared" si="235"/>
        <v>23.474004409217606</v>
      </c>
      <c r="G443" s="123">
        <f t="shared" si="235"/>
        <v>22.409675362635625</v>
      </c>
      <c r="H443" s="123">
        <f t="shared" si="235"/>
        <v>0</v>
      </c>
      <c r="I443" s="123">
        <f t="shared" si="235"/>
        <v>0</v>
      </c>
      <c r="J443" s="123">
        <f t="shared" si="235"/>
        <v>13.989308215755607</v>
      </c>
      <c r="K443" s="123">
        <f t="shared" si="235"/>
        <v>15.39789106882573</v>
      </c>
      <c r="L443" s="123">
        <f t="shared" si="235"/>
        <v>13.07236065844824</v>
      </c>
      <c r="M443" s="123">
        <f t="shared" si="235"/>
        <v>14.744925591656511</v>
      </c>
      <c r="N443" s="123">
        <f t="shared" si="235"/>
        <v>13.79967731385822</v>
      </c>
      <c r="O443" s="123">
        <f t="shared" si="235"/>
        <v>11.233922150948203</v>
      </c>
      <c r="P443" s="123">
        <f t="shared" si="235"/>
        <v>10.012568515993564</v>
      </c>
      <c r="Q443" s="123">
        <f t="shared" si="235"/>
        <v>12.117974931769339</v>
      </c>
      <c r="R443" s="123">
        <f t="shared" ref="R443:V443" si="236">SUM(R444:R445)</f>
        <v>13.563004382141459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13.640960260500293</v>
      </c>
      <c r="W443" s="123">
        <f t="shared" ref="W443" si="237">SUM(W444:W445)</f>
        <v>13.616516927459401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23.383235237132528</v>
      </c>
      <c r="D444" s="99">
        <v>23.203563097837065</v>
      </c>
      <c r="E444" s="99">
        <v>24.790672250346155</v>
      </c>
      <c r="F444" s="99">
        <v>23.20753540318395</v>
      </c>
      <c r="G444" s="99">
        <v>22.15975944804423</v>
      </c>
      <c r="H444" s="99">
        <v>0</v>
      </c>
      <c r="I444" s="99">
        <v>0</v>
      </c>
      <c r="J444" s="99">
        <v>13.87233968386685</v>
      </c>
      <c r="K444" s="99">
        <v>15.262359286060885</v>
      </c>
      <c r="L444" s="99">
        <v>12.962091942140562</v>
      </c>
      <c r="M444" s="99">
        <v>14.603151020437075</v>
      </c>
      <c r="N444" s="99">
        <v>13.696701101907697</v>
      </c>
      <c r="O444" s="99">
        <v>11.136306288018694</v>
      </c>
      <c r="P444" s="99">
        <v>9.9015176317087139</v>
      </c>
      <c r="Q444" s="99">
        <v>11.996431901772713</v>
      </c>
      <c r="R444" s="99">
        <v>13.427772939487722</v>
      </c>
      <c r="S444" s="99">
        <v>0</v>
      </c>
      <c r="T444" s="99">
        <v>0</v>
      </c>
      <c r="U444" s="99">
        <v>0</v>
      </c>
      <c r="V444" s="99">
        <v>13.506826331975985</v>
      </c>
      <c r="W444" s="99">
        <v>13.482743807530362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0.2429214608263853</v>
      </c>
      <c r="D445" s="99">
        <v>0.25984574041020753</v>
      </c>
      <c r="E445" s="99">
        <v>0.26195315879695857</v>
      </c>
      <c r="F445" s="99">
        <v>0.26646900603365498</v>
      </c>
      <c r="G445" s="99">
        <v>0.24991591459139492</v>
      </c>
      <c r="H445" s="99">
        <v>0</v>
      </c>
      <c r="I445" s="99">
        <v>0</v>
      </c>
      <c r="J445" s="99">
        <v>0.11696853188875725</v>
      </c>
      <c r="K445" s="99">
        <v>0.13553178276484548</v>
      </c>
      <c r="L445" s="99">
        <v>0.11026871630767773</v>
      </c>
      <c r="M445" s="99">
        <v>0.14177457121943562</v>
      </c>
      <c r="N445" s="99">
        <v>0.10297621195052234</v>
      </c>
      <c r="O445" s="99">
        <v>9.7615862929508912E-2</v>
      </c>
      <c r="P445" s="99">
        <v>0.11105088428484965</v>
      </c>
      <c r="Q445" s="99">
        <v>0.1215430299966264</v>
      </c>
      <c r="R445" s="99">
        <v>0.13523144265373768</v>
      </c>
      <c r="S445" s="99">
        <v>0</v>
      </c>
      <c r="T445" s="99">
        <v>0</v>
      </c>
      <c r="U445" s="99">
        <v>0</v>
      </c>
      <c r="V445" s="99">
        <v>0.13413392852430822</v>
      </c>
      <c r="W445" s="99">
        <v>0.13377311992903934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6.2894647827249619</v>
      </c>
      <c r="E446" s="123">
        <f t="shared" si="238"/>
        <v>23.961212440734794</v>
      </c>
      <c r="F446" s="123">
        <f t="shared" si="238"/>
        <v>23.993381259513797</v>
      </c>
      <c r="G446" s="123">
        <f t="shared" si="238"/>
        <v>27.454013650903065</v>
      </c>
      <c r="H446" s="123">
        <f t="shared" si="238"/>
        <v>0</v>
      </c>
      <c r="I446" s="123">
        <f t="shared" si="238"/>
        <v>0</v>
      </c>
      <c r="J446" s="123">
        <f t="shared" si="238"/>
        <v>21.554314849800544</v>
      </c>
      <c r="K446" s="123">
        <f t="shared" si="238"/>
        <v>16.500119035412929</v>
      </c>
      <c r="L446" s="123">
        <f t="shared" si="238"/>
        <v>22.00968487800554</v>
      </c>
      <c r="M446" s="123">
        <f t="shared" si="238"/>
        <v>16.228004208558268</v>
      </c>
      <c r="N446" s="123">
        <f t="shared" si="238"/>
        <v>18.573844231456764</v>
      </c>
      <c r="O446" s="123">
        <f t="shared" si="238"/>
        <v>11.779751391079623</v>
      </c>
      <c r="P446" s="123">
        <f t="shared" si="238"/>
        <v>7.565469663525894</v>
      </c>
      <c r="Q446" s="123">
        <f t="shared" si="238"/>
        <v>8.5272756557186256</v>
      </c>
      <c r="R446" s="123">
        <f t="shared" si="238"/>
        <v>11.555805018352585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12.57157103448397</v>
      </c>
      <c r="W446" s="123">
        <f t="shared" si="238"/>
        <v>12.171831040617699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6.2894647827249619</v>
      </c>
      <c r="E447" s="99">
        <f>RES_hhdet_in_tess!E29</f>
        <v>23.961212440734794</v>
      </c>
      <c r="F447" s="99">
        <f>RES_hhdet_in_tess!F29</f>
        <v>23.993381259513797</v>
      </c>
      <c r="G447" s="99">
        <f>RES_hhdet_in_tess!G29</f>
        <v>27.454013650903065</v>
      </c>
      <c r="H447" s="99">
        <f>RES_hhdet_in_tess!H29</f>
        <v>0</v>
      </c>
      <c r="I447" s="99">
        <f>RES_hhdet_in_tess!I29</f>
        <v>0</v>
      </c>
      <c r="J447" s="99">
        <f>RES_hhdet_in_tess!J29</f>
        <v>21.554314849800544</v>
      </c>
      <c r="K447" s="99">
        <f>RES_hhdet_in_tess!K29</f>
        <v>16.500119035412929</v>
      </c>
      <c r="L447" s="99">
        <f>RES_hhdet_in_tess!L29</f>
        <v>22.00968487800554</v>
      </c>
      <c r="M447" s="99">
        <f>RES_hhdet_in_tess!M29</f>
        <v>16.228004208558268</v>
      </c>
      <c r="N447" s="99">
        <f>RES_hhdet_in_tess!N29</f>
        <v>18.573844231456764</v>
      </c>
      <c r="O447" s="99">
        <f>RES_hhdet_in_tess!O29</f>
        <v>11.779751391079623</v>
      </c>
      <c r="P447" s="99">
        <f>RES_hhdet_in_tess!P29</f>
        <v>7.565469663525894</v>
      </c>
      <c r="Q447" s="99">
        <f>RES_hhdet_in_tess!Q29</f>
        <v>8.5272756557186256</v>
      </c>
      <c r="R447" s="99">
        <f>RES_hhdet_in_tess!R29</f>
        <v>11.555805018352585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12.57157103448397</v>
      </c>
      <c r="W447" s="99">
        <f>RES_hhdet_in_tess!W29</f>
        <v>12.171831040617699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13.444402380545782</v>
      </c>
      <c r="D448" s="123">
        <v>14.233764876749673</v>
      </c>
      <c r="E448" s="123">
        <v>15.067568894697567</v>
      </c>
      <c r="F448" s="123">
        <v>15.637592063652516</v>
      </c>
      <c r="G448" s="123">
        <v>16.658261746577121</v>
      </c>
      <c r="H448" s="123">
        <v>0</v>
      </c>
      <c r="I448" s="123">
        <v>0</v>
      </c>
      <c r="J448" s="123">
        <v>17.41462663834535</v>
      </c>
      <c r="K448" s="123">
        <v>17.231953662125626</v>
      </c>
      <c r="L448" s="123">
        <v>16.93514515803972</v>
      </c>
      <c r="M448" s="123">
        <v>16.803621652969309</v>
      </c>
      <c r="N448" s="123">
        <v>15.678720560870726</v>
      </c>
      <c r="O448" s="123">
        <v>14.299551322837345</v>
      </c>
      <c r="P448" s="123">
        <v>14.10004825682322</v>
      </c>
      <c r="Q448" s="123">
        <v>14.763644281477804</v>
      </c>
      <c r="R448" s="123">
        <v>15.167746140952694</v>
      </c>
      <c r="S448" s="123">
        <v>0</v>
      </c>
      <c r="T448" s="123">
        <v>0</v>
      </c>
      <c r="U448" s="123">
        <v>0</v>
      </c>
      <c r="V448" s="123">
        <v>15.289579699440045</v>
      </c>
      <c r="W448" s="123">
        <v>15.305699217213016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13.799395947419288</v>
      </c>
      <c r="D449" s="99">
        <v>14.543562647151873</v>
      </c>
      <c r="E449" s="99">
        <v>15.270801034481696</v>
      </c>
      <c r="F449" s="99">
        <v>15.496167864762748</v>
      </c>
      <c r="G449" s="99">
        <v>16.698750818483493</v>
      </c>
      <c r="H449" s="99">
        <v>0</v>
      </c>
      <c r="I449" s="99">
        <v>0</v>
      </c>
      <c r="J449" s="99">
        <v>17.456132049725987</v>
      </c>
      <c r="K449" s="99">
        <v>17.369818789675922</v>
      </c>
      <c r="L449" s="99">
        <v>16.801984603971121</v>
      </c>
      <c r="M449" s="99">
        <v>16.042746240213926</v>
      </c>
      <c r="N449" s="99">
        <v>15.007414245662574</v>
      </c>
      <c r="O449" s="99">
        <v>15.705606842650509</v>
      </c>
      <c r="P449" s="99">
        <v>0</v>
      </c>
      <c r="Q449" s="99">
        <v>15.947383350249709</v>
      </c>
      <c r="R449" s="99">
        <v>0</v>
      </c>
      <c r="S449" s="99">
        <v>0</v>
      </c>
      <c r="T449" s="99">
        <v>0</v>
      </c>
      <c r="U449" s="99">
        <v>0</v>
      </c>
      <c r="V449" s="99">
        <v>14.657362878561836</v>
      </c>
      <c r="W449" s="99">
        <v>18.426815230001139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13.80292698967965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17.475733605841999</v>
      </c>
      <c r="K450" s="99">
        <v>17.397525717552654</v>
      </c>
      <c r="L450" s="99">
        <v>16.815331663994698</v>
      </c>
      <c r="M450" s="99">
        <v>16.034885976022583</v>
      </c>
      <c r="N450" s="99">
        <v>15.018231147987787</v>
      </c>
      <c r="O450" s="99">
        <v>15.903640656646875</v>
      </c>
      <c r="P450" s="99">
        <v>18.621371153026946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14.493670420409222</v>
      </c>
      <c r="W450" s="99">
        <v>18.539097808476317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1.8567037752688531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3.5609413212461472</v>
      </c>
      <c r="K451" s="102">
        <v>3.5291194736585685</v>
      </c>
      <c r="L451" s="102">
        <v>2.9665707247683</v>
      </c>
      <c r="M451" s="102">
        <v>2.7992272406952154</v>
      </c>
      <c r="N451" s="102">
        <v>1.7620841823546556</v>
      </c>
      <c r="O451" s="102">
        <v>1.2357023490261947</v>
      </c>
      <c r="P451" s="102">
        <v>1.7694506110903325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0.79466428098546327</v>
      </c>
      <c r="W451" s="102">
        <v>3.1917991892274635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11.946223214410796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13.914792284595853</v>
      </c>
      <c r="K452" s="105">
        <v>13.868406243894086</v>
      </c>
      <c r="L452" s="105">
        <v>13.848760939226397</v>
      </c>
      <c r="M452" s="105">
        <v>13.235658735327364</v>
      </c>
      <c r="N452" s="105">
        <v>13.25614696563313</v>
      </c>
      <c r="O452" s="105">
        <v>14.667938307620679</v>
      </c>
      <c r="P452" s="105">
        <v>16.851920541936614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13.699006139423759</v>
      </c>
      <c r="W452" s="105">
        <v>15.347298619248853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13.421731442212781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17.226647683056854</v>
      </c>
      <c r="L453" s="102">
        <v>0</v>
      </c>
      <c r="M453" s="102">
        <v>0</v>
      </c>
      <c r="N453" s="102">
        <v>0</v>
      </c>
      <c r="O453" s="102">
        <v>14.392820488931314</v>
      </c>
      <c r="P453" s="102">
        <v>14.454899961337931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15.193153014463324</v>
      </c>
      <c r="W453" s="102">
        <v>15.186570613543909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13.419333959386471</v>
      </c>
      <c r="D454" s="105">
        <v>14.221315677583441</v>
      </c>
      <c r="E454" s="105">
        <v>15.059087164390533</v>
      </c>
      <c r="F454" s="105">
        <v>15.643161423697288</v>
      </c>
      <c r="G454" s="105">
        <v>16.656442717785048</v>
      </c>
      <c r="H454" s="105">
        <v>0</v>
      </c>
      <c r="I454" s="105">
        <v>0</v>
      </c>
      <c r="J454" s="105">
        <v>17.413163785357391</v>
      </c>
      <c r="K454" s="105">
        <v>17.226777971132801</v>
      </c>
      <c r="L454" s="105">
        <v>16.940220683970701</v>
      </c>
      <c r="M454" s="105">
        <v>16.833146906966299</v>
      </c>
      <c r="N454" s="105">
        <v>15.71207879984563</v>
      </c>
      <c r="O454" s="105">
        <v>14.206960983714184</v>
      </c>
      <c r="P454" s="105">
        <v>13.994015740648866</v>
      </c>
      <c r="Q454" s="105">
        <v>14.681057834819303</v>
      </c>
      <c r="R454" s="105">
        <v>15.167746140952694</v>
      </c>
      <c r="S454" s="105">
        <v>0</v>
      </c>
      <c r="T454" s="105">
        <v>0</v>
      </c>
      <c r="U454" s="105">
        <v>0</v>
      </c>
      <c r="V454" s="105">
        <v>15.314952684712098</v>
      </c>
      <c r="W454" s="105">
        <v>15.197139388394218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1.7243454520645551</v>
      </c>
      <c r="D455" s="99">
        <v>2.7265204448600548</v>
      </c>
      <c r="E455" s="99">
        <v>3.6511383121901746</v>
      </c>
      <c r="F455" s="99">
        <v>3.6282387210783442</v>
      </c>
      <c r="G455" s="99">
        <v>4.6767979586301376</v>
      </c>
      <c r="H455" s="99">
        <v>0</v>
      </c>
      <c r="I455" s="99">
        <v>0</v>
      </c>
      <c r="J455" s="99">
        <v>3.5375030372362679</v>
      </c>
      <c r="K455" s="99">
        <v>3.5047315630586393</v>
      </c>
      <c r="L455" s="99">
        <v>3.0686329787641999</v>
      </c>
      <c r="M455" s="99">
        <v>3.0993254346246086</v>
      </c>
      <c r="N455" s="99">
        <v>2.0989289325924969</v>
      </c>
      <c r="O455" s="99">
        <v>0.4762595725910041</v>
      </c>
      <c r="P455" s="99">
        <v>0.18329197819789159</v>
      </c>
      <c r="Q455" s="99">
        <v>0.6164593676710346</v>
      </c>
      <c r="R455" s="99">
        <v>0.94603017665117373</v>
      </c>
      <c r="S455" s="99">
        <v>0</v>
      </c>
      <c r="T455" s="99">
        <v>0</v>
      </c>
      <c r="U455" s="99">
        <v>0</v>
      </c>
      <c r="V455" s="99">
        <v>1.3018108438286908</v>
      </c>
      <c r="W455" s="99">
        <v>1.3610310983251535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11.694988507321916</v>
      </c>
      <c r="D456" s="99">
        <v>11.494795232723387</v>
      </c>
      <c r="E456" s="99">
        <v>11.407948852200354</v>
      </c>
      <c r="F456" s="99">
        <v>12.014922702618941</v>
      </c>
      <c r="G456" s="99">
        <v>11.979644759154912</v>
      </c>
      <c r="H456" s="99">
        <v>0</v>
      </c>
      <c r="I456" s="99">
        <v>0</v>
      </c>
      <c r="J456" s="99">
        <v>13.875660748121122</v>
      </c>
      <c r="K456" s="99">
        <v>13.722046408074156</v>
      </c>
      <c r="L456" s="99">
        <v>13.871587705206501</v>
      </c>
      <c r="M456" s="99">
        <v>13.733821472341692</v>
      </c>
      <c r="N456" s="99">
        <v>13.613149867253135</v>
      </c>
      <c r="O456" s="99">
        <v>13.73070141112318</v>
      </c>
      <c r="P456" s="99">
        <v>13.810723762450975</v>
      </c>
      <c r="Q456" s="99">
        <v>14.064598467148267</v>
      </c>
      <c r="R456" s="99">
        <v>14.221715964301524</v>
      </c>
      <c r="S456" s="99">
        <v>0</v>
      </c>
      <c r="T456" s="99">
        <v>0</v>
      </c>
      <c r="U456" s="99">
        <v>0</v>
      </c>
      <c r="V456" s="99">
        <v>14.013141840883408</v>
      </c>
      <c r="W456" s="99">
        <v>13.836108290069067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5.1283573280861425</v>
      </c>
      <c r="D457" s="123">
        <v>5.1327691360112038</v>
      </c>
      <c r="E457" s="123">
        <v>5.1406536425055069</v>
      </c>
      <c r="F457" s="123">
        <v>5.2547821773362493</v>
      </c>
      <c r="G457" s="123">
        <v>4.9949351748717756</v>
      </c>
      <c r="H457" s="123">
        <v>0</v>
      </c>
      <c r="I457" s="123">
        <v>0</v>
      </c>
      <c r="J457" s="123">
        <v>3.9493200352016009</v>
      </c>
      <c r="K457" s="123">
        <v>3.9412675542109179</v>
      </c>
      <c r="L457" s="123">
        <v>3.783774665391372</v>
      </c>
      <c r="M457" s="123">
        <v>3.9752868892620223</v>
      </c>
      <c r="N457" s="123">
        <v>3.4722718982158547</v>
      </c>
      <c r="O457" s="123">
        <v>3.5247376171807203</v>
      </c>
      <c r="P457" s="123">
        <v>3.9506902905801695</v>
      </c>
      <c r="Q457" s="123">
        <v>3.7658407644200556</v>
      </c>
      <c r="R457" s="123">
        <v>3.7639839397887616</v>
      </c>
      <c r="S457" s="123">
        <v>0</v>
      </c>
      <c r="T457" s="123">
        <v>0</v>
      </c>
      <c r="U457" s="123">
        <v>0</v>
      </c>
      <c r="V457" s="123">
        <v>4.4580159359187705</v>
      </c>
      <c r="W457" s="123">
        <v>4.3393346090324014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5.0549337048154364</v>
      </c>
      <c r="D458" s="99">
        <v>5.0213404136339435</v>
      </c>
      <c r="E458" s="99">
        <v>5.2098702831433528</v>
      </c>
      <c r="F458" s="99">
        <v>5.2817903559623396</v>
      </c>
      <c r="G458" s="99">
        <v>5.0117809516308363</v>
      </c>
      <c r="H458" s="99">
        <v>0</v>
      </c>
      <c r="I458" s="99">
        <v>0</v>
      </c>
      <c r="J458" s="99">
        <v>3.9829866311546946</v>
      </c>
      <c r="K458" s="99">
        <v>3.8995507239713509</v>
      </c>
      <c r="L458" s="99">
        <v>3.7794307563572143</v>
      </c>
      <c r="M458" s="99">
        <v>3.8464670021462539</v>
      </c>
      <c r="N458" s="99">
        <v>3.6251482984892802</v>
      </c>
      <c r="O458" s="99">
        <v>3.6169996115368228</v>
      </c>
      <c r="P458" s="99">
        <v>3.6573427112754571</v>
      </c>
      <c r="Q458" s="99">
        <v>3.8039230049835844</v>
      </c>
      <c r="R458" s="99">
        <v>3.817653976507577</v>
      </c>
      <c r="S458" s="99">
        <v>0</v>
      </c>
      <c r="T458" s="99">
        <v>0</v>
      </c>
      <c r="U458" s="99">
        <v>0</v>
      </c>
      <c r="V458" s="99">
        <v>4.0925637094103129</v>
      </c>
      <c r="W458" s="99">
        <v>4.3908171645130754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5.220948714929138</v>
      </c>
      <c r="D459" s="110">
        <v>5.2961540839151304</v>
      </c>
      <c r="E459" s="110">
        <v>5.024499467435124</v>
      </c>
      <c r="F459" s="110">
        <v>5.2144419360125669</v>
      </c>
      <c r="G459" s="110">
        <v>4.9662399639595476</v>
      </c>
      <c r="H459" s="110">
        <v>0</v>
      </c>
      <c r="I459" s="110">
        <v>0</v>
      </c>
      <c r="J459" s="110">
        <v>3.879925623135021</v>
      </c>
      <c r="K459" s="110">
        <v>3.9962999040656988</v>
      </c>
      <c r="L459" s="110">
        <v>3.7907797078878969</v>
      </c>
      <c r="M459" s="110">
        <v>4.2051257904194301</v>
      </c>
      <c r="N459" s="110">
        <v>3.145132958641585</v>
      </c>
      <c r="O459" s="110">
        <v>3.417559012958661</v>
      </c>
      <c r="P459" s="110">
        <v>4.1951466066674312</v>
      </c>
      <c r="Q459" s="110">
        <v>3.7205047637491875</v>
      </c>
      <c r="R459" s="110">
        <v>3.6566438663511338</v>
      </c>
      <c r="S459" s="110">
        <v>0</v>
      </c>
      <c r="T459" s="110">
        <v>0</v>
      </c>
      <c r="U459" s="110">
        <v>0</v>
      </c>
      <c r="V459" s="110">
        <v>4.8023999631163203</v>
      </c>
      <c r="W459" s="110">
        <v>4.3065573820430405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14.717544780447524</v>
      </c>
      <c r="D461" s="118">
        <f t="shared" si="239"/>
        <v>14.388083194703336</v>
      </c>
      <c r="E461" s="118">
        <f t="shared" si="239"/>
        <v>15.234481376504521</v>
      </c>
      <c r="F461" s="118">
        <f t="shared" si="239"/>
        <v>14.154341421233491</v>
      </c>
      <c r="G461" s="118">
        <f t="shared" si="239"/>
        <v>13.500262595001887</v>
      </c>
      <c r="H461" s="118">
        <f t="shared" si="239"/>
        <v>0</v>
      </c>
      <c r="I461" s="118">
        <f t="shared" si="239"/>
        <v>0</v>
      </c>
      <c r="J461" s="118">
        <f t="shared" si="239"/>
        <v>8.4888813052441456</v>
      </c>
      <c r="K461" s="118">
        <f t="shared" si="239"/>
        <v>8.9312651298043502</v>
      </c>
      <c r="L461" s="118">
        <f t="shared" si="239"/>
        <v>7.7101701239158986</v>
      </c>
      <c r="M461" s="118">
        <f t="shared" si="239"/>
        <v>8.4024357879943459</v>
      </c>
      <c r="N461" s="118">
        <f t="shared" si="239"/>
        <v>7.7500584989316339</v>
      </c>
      <c r="O461" s="118">
        <f t="shared" si="239"/>
        <v>5.9286117377071221</v>
      </c>
      <c r="P461" s="118">
        <f t="shared" si="239"/>
        <v>4.9400215743820279</v>
      </c>
      <c r="Q461" s="118">
        <f t="shared" si="239"/>
        <v>6.2041965819003915</v>
      </c>
      <c r="R461" s="118">
        <f t="shared" ref="R461:V461" si="240">R462+R465+R467+R476</f>
        <v>6.480196295081857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6.2238786262707073</v>
      </c>
      <c r="W461" s="118">
        <f t="shared" ref="W461" si="241">W462+W465+W467+W476</f>
        <v>6.0443492798021587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13.129340286295077</v>
      </c>
      <c r="D462" s="123">
        <f t="shared" si="242"/>
        <v>12.870382845736382</v>
      </c>
      <c r="E462" s="123">
        <f t="shared" si="242"/>
        <v>13.580238093853287</v>
      </c>
      <c r="F462" s="123">
        <f t="shared" si="242"/>
        <v>12.558093972615296</v>
      </c>
      <c r="G462" s="123">
        <f t="shared" si="242"/>
        <v>11.84268528522224</v>
      </c>
      <c r="H462" s="123">
        <f t="shared" si="242"/>
        <v>0</v>
      </c>
      <c r="I462" s="123">
        <f t="shared" si="242"/>
        <v>0</v>
      </c>
      <c r="J462" s="123">
        <f t="shared" si="242"/>
        <v>7.1320920614377821</v>
      </c>
      <c r="K462" s="123">
        <f t="shared" si="242"/>
        <v>7.7361273444681826</v>
      </c>
      <c r="L462" s="123">
        <f t="shared" si="242"/>
        <v>6.4720139921654942</v>
      </c>
      <c r="M462" s="123">
        <f t="shared" si="242"/>
        <v>7.1214046997116149</v>
      </c>
      <c r="N462" s="123">
        <f t="shared" si="242"/>
        <v>6.4579623068955048</v>
      </c>
      <c r="O462" s="123">
        <f t="shared" si="242"/>
        <v>5.0247315947495022</v>
      </c>
      <c r="P462" s="123">
        <f t="shared" si="242"/>
        <v>4.2575877032424732</v>
      </c>
      <c r="Q462" s="123">
        <f t="shared" si="242"/>
        <v>4.9652546518477383</v>
      </c>
      <c r="R462" s="123">
        <f t="shared" ref="R462:V462" si="243">SUM(R463:R464)</f>
        <v>5.4578799672282248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5.3000058368519323</v>
      </c>
      <c r="W462" s="123">
        <f t="shared" ref="W462" si="244">SUM(W463:W464)</f>
        <v>5.2689913067961216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13.129340286295077</v>
      </c>
      <c r="D463" s="99">
        <v>12.870382845736382</v>
      </c>
      <c r="E463" s="99">
        <v>13.580238093853287</v>
      </c>
      <c r="F463" s="99">
        <v>12.558093972615296</v>
      </c>
      <c r="G463" s="99">
        <v>11.84268528522224</v>
      </c>
      <c r="H463" s="99">
        <v>0</v>
      </c>
      <c r="I463" s="99">
        <v>0</v>
      </c>
      <c r="J463" s="99">
        <v>7.1320920614377821</v>
      </c>
      <c r="K463" s="99">
        <v>7.7361273444681826</v>
      </c>
      <c r="L463" s="99">
        <v>6.4720139921654942</v>
      </c>
      <c r="M463" s="99">
        <v>7.1214046997116149</v>
      </c>
      <c r="N463" s="99">
        <v>6.4579623068955048</v>
      </c>
      <c r="O463" s="99">
        <v>5.0247315947495022</v>
      </c>
      <c r="P463" s="99">
        <v>4.2575877032424732</v>
      </c>
      <c r="Q463" s="99">
        <v>4.9652546518477383</v>
      </c>
      <c r="R463" s="99">
        <v>5.4578799672282248</v>
      </c>
      <c r="S463" s="99">
        <v>0</v>
      </c>
      <c r="T463" s="99">
        <v>0</v>
      </c>
      <c r="U463" s="99">
        <v>0</v>
      </c>
      <c r="V463" s="99">
        <v>5.3000058368519323</v>
      </c>
      <c r="W463" s="99">
        <v>5.2689913067961216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0.43211795876393694</v>
      </c>
      <c r="D467" s="123">
        <v>0.29567705818506423</v>
      </c>
      <c r="E467" s="123">
        <v>0.32025179838081169</v>
      </c>
      <c r="F467" s="123">
        <v>0.30569912832459317</v>
      </c>
      <c r="G467" s="123">
        <v>0.37157540448884774</v>
      </c>
      <c r="H467" s="123">
        <v>0</v>
      </c>
      <c r="I467" s="123">
        <v>0</v>
      </c>
      <c r="J467" s="123">
        <v>0.27001805647557725</v>
      </c>
      <c r="K467" s="123">
        <v>0.29767731014714527</v>
      </c>
      <c r="L467" s="123">
        <v>0.29567720718760976</v>
      </c>
      <c r="M467" s="123">
        <v>0.28596849587217688</v>
      </c>
      <c r="N467" s="123">
        <v>0.29474242605141643</v>
      </c>
      <c r="O467" s="123">
        <v>0.1192060404890464</v>
      </c>
      <c r="P467" s="123">
        <v>1.1330676553585207E-2</v>
      </c>
      <c r="Q467" s="123">
        <v>0.40437682115464579</v>
      </c>
      <c r="R467" s="123">
        <v>0</v>
      </c>
      <c r="S467" s="123">
        <v>0</v>
      </c>
      <c r="T467" s="123">
        <v>0</v>
      </c>
      <c r="U467" s="123">
        <v>0</v>
      </c>
      <c r="V467" s="123">
        <v>0.15448882830008706</v>
      </c>
      <c r="W467" s="123">
        <v>0.11887469213863201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7.2951982028157287</v>
      </c>
      <c r="D468" s="99">
        <v>7.653587568064717</v>
      </c>
      <c r="E468" s="99">
        <v>7.9938579964763781</v>
      </c>
      <c r="F468" s="99">
        <v>8.0683960947693194</v>
      </c>
      <c r="G468" s="99">
        <v>8.6423313906113037</v>
      </c>
      <c r="H468" s="99">
        <v>0</v>
      </c>
      <c r="I468" s="99">
        <v>0</v>
      </c>
      <c r="J468" s="99">
        <v>8.8337473467184129</v>
      </c>
      <c r="K468" s="99">
        <v>8.7002630773487883</v>
      </c>
      <c r="L468" s="99">
        <v>8.3149959428901479</v>
      </c>
      <c r="M468" s="99">
        <v>7.744086029854139</v>
      </c>
      <c r="N468" s="99">
        <v>6.9590827013257934</v>
      </c>
      <c r="O468" s="99">
        <v>6.8839578567926081</v>
      </c>
      <c r="P468" s="99">
        <v>0</v>
      </c>
      <c r="Q468" s="99">
        <v>6.2004445910379022</v>
      </c>
      <c r="R468" s="99">
        <v>0</v>
      </c>
      <c r="S468" s="99">
        <v>0</v>
      </c>
      <c r="T468" s="99">
        <v>0</v>
      </c>
      <c r="U468" s="99">
        <v>0</v>
      </c>
      <c r="V468" s="99">
        <v>4.9624808556935474</v>
      </c>
      <c r="W468" s="99">
        <v>6.190193158059599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0.98156630160580738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1.8020289866489578</v>
      </c>
      <c r="K469" s="99">
        <v>1.7676792270552573</v>
      </c>
      <c r="L469" s="99">
        <v>1.468101782149895</v>
      </c>
      <c r="M469" s="99">
        <v>1.3512310326717425</v>
      </c>
      <c r="N469" s="99">
        <v>0.81709542703188731</v>
      </c>
      <c r="O469" s="99">
        <v>0.54162331831301447</v>
      </c>
      <c r="P469" s="99">
        <v>0.72705174552171747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0.26904609743009733</v>
      </c>
      <c r="W469" s="99">
        <v>1.0722337667383663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0.98156630160580738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1.8020289866489578</v>
      </c>
      <c r="K470" s="102">
        <v>1.7676792270552573</v>
      </c>
      <c r="L470" s="102">
        <v>1.468101782149895</v>
      </c>
      <c r="M470" s="102">
        <v>1.3512310326717425</v>
      </c>
      <c r="N470" s="102">
        <v>0.81709542703188731</v>
      </c>
      <c r="O470" s="102">
        <v>0.54162331831301447</v>
      </c>
      <c r="P470" s="102">
        <v>0.72705174552171747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0.26904609743009733</v>
      </c>
      <c r="W470" s="102">
        <v>1.0722337667383663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1.156086535388509</v>
      </c>
      <c r="D476" s="123">
        <v>1.2220232907818904</v>
      </c>
      <c r="E476" s="123">
        <v>1.3339914842704224</v>
      </c>
      <c r="F476" s="123">
        <v>1.2905483202936019</v>
      </c>
      <c r="G476" s="123">
        <v>1.2860019052907989</v>
      </c>
      <c r="H476" s="123">
        <v>0</v>
      </c>
      <c r="I476" s="123">
        <v>0</v>
      </c>
      <c r="J476" s="123">
        <v>1.0867711873307864</v>
      </c>
      <c r="K476" s="123">
        <v>0.89746047518902272</v>
      </c>
      <c r="L476" s="123">
        <v>0.94247892456279447</v>
      </c>
      <c r="M476" s="123">
        <v>0.99506259241055461</v>
      </c>
      <c r="N476" s="123">
        <v>0.99735376598471248</v>
      </c>
      <c r="O476" s="123">
        <v>0.78467410246857361</v>
      </c>
      <c r="P476" s="123">
        <v>0.67110319458597012</v>
      </c>
      <c r="Q476" s="123">
        <v>0.83456510889800728</v>
      </c>
      <c r="R476" s="123">
        <v>1.022316327853632</v>
      </c>
      <c r="S476" s="123">
        <v>0</v>
      </c>
      <c r="T476" s="123">
        <v>0</v>
      </c>
      <c r="U476" s="123">
        <v>0</v>
      </c>
      <c r="V476" s="123">
        <v>0.76938396111868823</v>
      </c>
      <c r="W476" s="123">
        <v>0.65648328086740571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2.0728463457436392</v>
      </c>
      <c r="D477" s="99">
        <v>2.0554445805273316</v>
      </c>
      <c r="E477" s="99">
        <v>2.128921232811456</v>
      </c>
      <c r="F477" s="99">
        <v>2.1545828033899577</v>
      </c>
      <c r="G477" s="99">
        <v>2.0409606708673973</v>
      </c>
      <c r="H477" s="99">
        <v>0</v>
      </c>
      <c r="I477" s="99">
        <v>0</v>
      </c>
      <c r="J477" s="99">
        <v>1.6140166148477024</v>
      </c>
      <c r="K477" s="99">
        <v>1.5777731710665754</v>
      </c>
      <c r="L477" s="99">
        <v>1.5269211626994996</v>
      </c>
      <c r="M477" s="99">
        <v>1.5527743208514404</v>
      </c>
      <c r="N477" s="99">
        <v>1.4634305153356453</v>
      </c>
      <c r="O477" s="99">
        <v>1.46014098449049</v>
      </c>
      <c r="P477" s="99">
        <v>1.4764270280891341</v>
      </c>
      <c r="Q477" s="99">
        <v>1.5355998003723332</v>
      </c>
      <c r="R477" s="99">
        <v>1.5334744917804479</v>
      </c>
      <c r="S477" s="99">
        <v>0</v>
      </c>
      <c r="T477" s="99">
        <v>0</v>
      </c>
      <c r="U477" s="99">
        <v>0</v>
      </c>
      <c r="V477" s="99">
        <v>1.585836117505814</v>
      </c>
      <c r="W477" s="99">
        <v>1.6876088529104512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153335</v>
      </c>
      <c r="C5" s="120">
        <v>156515</v>
      </c>
      <c r="D5" s="120">
        <v>157311</v>
      </c>
      <c r="E5" s="120">
        <v>159178</v>
      </c>
      <c r="F5" s="120">
        <v>161318</v>
      </c>
      <c r="G5" s="120">
        <v>165135</v>
      </c>
      <c r="H5" s="120">
        <v>171905</v>
      </c>
      <c r="I5" s="120">
        <v>176416</v>
      </c>
      <c r="J5" s="120">
        <v>188294</v>
      </c>
      <c r="K5" s="120">
        <v>190999</v>
      </c>
      <c r="L5" s="120">
        <v>194060</v>
      </c>
      <c r="M5" s="120">
        <v>195506</v>
      </c>
      <c r="N5" s="120">
        <v>196606</v>
      </c>
      <c r="O5" s="120">
        <v>192458</v>
      </c>
      <c r="P5" s="120">
        <v>190670</v>
      </c>
      <c r="Q5" s="120">
        <v>184739</v>
      </c>
      <c r="R5" s="120">
        <v>176627</v>
      </c>
      <c r="S5" s="120">
        <v>167080</v>
      </c>
      <c r="T5" s="120">
        <v>150033</v>
      </c>
      <c r="U5" s="120">
        <v>139884</v>
      </c>
      <c r="V5" s="120">
        <v>134003</v>
      </c>
      <c r="W5" s="120">
        <v>132182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153335</v>
      </c>
      <c r="C7" s="52">
        <v>156515</v>
      </c>
      <c r="D7" s="52">
        <v>157311</v>
      </c>
      <c r="E7" s="52">
        <v>159178</v>
      </c>
      <c r="F7" s="52">
        <v>161318</v>
      </c>
      <c r="G7" s="52">
        <v>165135</v>
      </c>
      <c r="H7" s="52">
        <v>171905</v>
      </c>
      <c r="I7" s="52">
        <v>176416</v>
      </c>
      <c r="J7" s="52">
        <v>188294</v>
      </c>
      <c r="K7" s="52">
        <v>190999</v>
      </c>
      <c r="L7" s="52">
        <v>194060</v>
      </c>
      <c r="M7" s="52">
        <v>195506</v>
      </c>
      <c r="N7" s="52">
        <v>196606</v>
      </c>
      <c r="O7" s="52">
        <v>192458</v>
      </c>
      <c r="P7" s="52">
        <v>190670</v>
      </c>
      <c r="Q7" s="52">
        <v>184739</v>
      </c>
      <c r="R7" s="52">
        <v>176627</v>
      </c>
      <c r="S7" s="52">
        <v>167080</v>
      </c>
      <c r="T7" s="52">
        <v>150033</v>
      </c>
      <c r="U7" s="52">
        <v>139884</v>
      </c>
      <c r="V7" s="52">
        <v>134003</v>
      </c>
      <c r="W7" s="52">
        <v>132182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53630</v>
      </c>
      <c r="C9" s="52">
        <v>55910</v>
      </c>
      <c r="D9" s="52">
        <v>57263</v>
      </c>
      <c r="E9" s="52">
        <v>64519</v>
      </c>
      <c r="F9" s="52">
        <v>74356</v>
      </c>
      <c r="G9" s="52">
        <v>90476</v>
      </c>
      <c r="H9" s="52">
        <v>108415</v>
      </c>
      <c r="I9" s="52">
        <v>128830</v>
      </c>
      <c r="J9" s="52">
        <v>142850</v>
      </c>
      <c r="K9" s="52">
        <v>150118</v>
      </c>
      <c r="L9" s="52">
        <v>155108</v>
      </c>
      <c r="M9" s="52">
        <v>158029</v>
      </c>
      <c r="N9" s="52">
        <v>158403</v>
      </c>
      <c r="O9" s="52">
        <v>155185</v>
      </c>
      <c r="P9" s="52">
        <v>152162</v>
      </c>
      <c r="Q9" s="52">
        <v>147439</v>
      </c>
      <c r="R9" s="52">
        <v>139524</v>
      </c>
      <c r="S9" s="52">
        <v>129466</v>
      </c>
      <c r="T9" s="52">
        <v>113846</v>
      </c>
      <c r="U9" s="52">
        <v>99111</v>
      </c>
      <c r="V9" s="52">
        <v>95630</v>
      </c>
      <c r="W9" s="52">
        <v>96778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6393</v>
      </c>
      <c r="C11" s="52">
        <v>6310</v>
      </c>
      <c r="D11" s="52">
        <v>6334</v>
      </c>
      <c r="E11" s="52">
        <v>6347</v>
      </c>
      <c r="F11" s="52">
        <v>6448</v>
      </c>
      <c r="G11" s="52">
        <v>6698</v>
      </c>
      <c r="H11" s="52">
        <v>7293</v>
      </c>
      <c r="I11" s="52">
        <v>7559</v>
      </c>
      <c r="J11" s="52">
        <v>7823</v>
      </c>
      <c r="K11" s="52">
        <v>7948</v>
      </c>
      <c r="L11" s="52">
        <v>8081</v>
      </c>
      <c r="M11" s="52">
        <v>8491</v>
      </c>
      <c r="N11" s="52">
        <v>9062</v>
      </c>
      <c r="O11" s="52">
        <v>8236</v>
      </c>
      <c r="P11" s="52">
        <v>7986</v>
      </c>
      <c r="Q11" s="52">
        <v>8858</v>
      </c>
      <c r="R11" s="52">
        <v>9502</v>
      </c>
      <c r="S11" s="52">
        <v>9910</v>
      </c>
      <c r="T11" s="52">
        <v>11651</v>
      </c>
      <c r="U11" s="52">
        <v>13620</v>
      </c>
      <c r="V11" s="52">
        <v>14109</v>
      </c>
      <c r="W11" s="52">
        <v>14409</v>
      </c>
      <c r="DA11" s="63" t="s">
        <v>1078</v>
      </c>
    </row>
    <row r="12" spans="1:105" ht="12" customHeight="1" x14ac:dyDescent="0.25">
      <c r="A12" s="97" t="s">
        <v>137</v>
      </c>
      <c r="B12" s="52">
        <v>450</v>
      </c>
      <c r="C12" s="52">
        <v>481</v>
      </c>
      <c r="D12" s="52">
        <v>446</v>
      </c>
      <c r="E12" s="52">
        <v>411</v>
      </c>
      <c r="F12" s="52">
        <v>375</v>
      </c>
      <c r="G12" s="52">
        <v>339</v>
      </c>
      <c r="H12" s="52">
        <v>303</v>
      </c>
      <c r="I12" s="52">
        <v>360</v>
      </c>
      <c r="J12" s="52">
        <v>386</v>
      </c>
      <c r="K12" s="52">
        <v>392</v>
      </c>
      <c r="L12" s="52">
        <v>445</v>
      </c>
      <c r="M12" s="52">
        <v>438</v>
      </c>
      <c r="N12" s="52">
        <v>648</v>
      </c>
      <c r="O12" s="52">
        <v>2026</v>
      </c>
      <c r="P12" s="52">
        <v>2090</v>
      </c>
      <c r="Q12" s="52">
        <v>2076</v>
      </c>
      <c r="R12" s="52">
        <v>2043</v>
      </c>
      <c r="S12" s="52">
        <v>1970</v>
      </c>
      <c r="T12" s="52">
        <v>1883</v>
      </c>
      <c r="U12" s="52">
        <v>1924</v>
      </c>
      <c r="V12" s="52">
        <v>1809</v>
      </c>
      <c r="W12" s="52">
        <v>1551</v>
      </c>
      <c r="DA12" s="63" t="s">
        <v>1079</v>
      </c>
    </row>
    <row r="13" spans="1:105" ht="12" customHeight="1" x14ac:dyDescent="0.25">
      <c r="A13" s="97" t="s">
        <v>122</v>
      </c>
      <c r="B13" s="52">
        <v>361</v>
      </c>
      <c r="C13" s="52">
        <v>519</v>
      </c>
      <c r="D13" s="52">
        <v>462</v>
      </c>
      <c r="E13" s="52">
        <v>403</v>
      </c>
      <c r="F13" s="52">
        <v>337</v>
      </c>
      <c r="G13" s="52">
        <v>267</v>
      </c>
      <c r="H13" s="52">
        <v>510</v>
      </c>
      <c r="I13" s="52">
        <v>449</v>
      </c>
      <c r="J13" s="52">
        <v>381</v>
      </c>
      <c r="K13" s="52">
        <v>340</v>
      </c>
      <c r="L13" s="52">
        <v>315</v>
      </c>
      <c r="M13" s="52">
        <v>272</v>
      </c>
      <c r="N13" s="52">
        <v>200</v>
      </c>
      <c r="O13" s="52">
        <v>2390</v>
      </c>
      <c r="P13" s="52">
        <v>4098</v>
      </c>
      <c r="Q13" s="52">
        <v>4032</v>
      </c>
      <c r="R13" s="52">
        <v>3884</v>
      </c>
      <c r="S13" s="52">
        <v>3615</v>
      </c>
      <c r="T13" s="52">
        <v>3225</v>
      </c>
      <c r="U13" s="52">
        <v>2880</v>
      </c>
      <c r="V13" s="52">
        <v>2069</v>
      </c>
      <c r="W13" s="52">
        <v>1301</v>
      </c>
      <c r="DA13" s="63" t="s">
        <v>1080</v>
      </c>
    </row>
    <row r="14" spans="1:105" ht="12" customHeight="1" x14ac:dyDescent="0.25">
      <c r="A14" s="97" t="s">
        <v>121</v>
      </c>
      <c r="B14" s="52">
        <v>146131</v>
      </c>
      <c r="C14" s="52">
        <v>149205</v>
      </c>
      <c r="D14" s="52">
        <v>150069</v>
      </c>
      <c r="E14" s="52">
        <v>152017</v>
      </c>
      <c r="F14" s="52">
        <v>154158</v>
      </c>
      <c r="G14" s="52">
        <v>157831</v>
      </c>
      <c r="H14" s="52">
        <v>163799</v>
      </c>
      <c r="I14" s="52">
        <v>168048</v>
      </c>
      <c r="J14" s="52">
        <v>179704</v>
      </c>
      <c r="K14" s="52">
        <v>182319</v>
      </c>
      <c r="L14" s="52">
        <v>185219</v>
      </c>
      <c r="M14" s="52">
        <v>186305</v>
      </c>
      <c r="N14" s="52">
        <v>186696</v>
      </c>
      <c r="O14" s="52">
        <v>179806</v>
      </c>
      <c r="P14" s="52">
        <v>176496</v>
      </c>
      <c r="Q14" s="52">
        <v>169773</v>
      </c>
      <c r="R14" s="52">
        <v>161198</v>
      </c>
      <c r="S14" s="52">
        <v>151585</v>
      </c>
      <c r="T14" s="52">
        <v>133274</v>
      </c>
      <c r="U14" s="52">
        <v>121460</v>
      </c>
      <c r="V14" s="52">
        <v>116016</v>
      </c>
      <c r="W14" s="52">
        <v>114921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109641</v>
      </c>
      <c r="C16" s="52">
        <v>107644</v>
      </c>
      <c r="D16" s="52">
        <v>105229</v>
      </c>
      <c r="E16" s="52">
        <v>104310</v>
      </c>
      <c r="F16" s="52">
        <v>102853</v>
      </c>
      <c r="G16" s="52">
        <v>103413</v>
      </c>
      <c r="H16" s="52">
        <v>107845</v>
      </c>
      <c r="I16" s="52">
        <v>111615</v>
      </c>
      <c r="J16" s="52">
        <v>121247</v>
      </c>
      <c r="K16" s="52">
        <v>121994</v>
      </c>
      <c r="L16" s="52">
        <v>123775</v>
      </c>
      <c r="M16" s="52">
        <v>124885</v>
      </c>
      <c r="N16" s="52">
        <v>126941</v>
      </c>
      <c r="O16" s="52">
        <v>120820</v>
      </c>
      <c r="P16" s="52">
        <v>114644</v>
      </c>
      <c r="Q16" s="52">
        <v>108532</v>
      </c>
      <c r="R16" s="52">
        <v>101724</v>
      </c>
      <c r="S16" s="52">
        <v>94804</v>
      </c>
      <c r="T16" s="52">
        <v>82721</v>
      </c>
      <c r="U16" s="52">
        <v>76008</v>
      </c>
      <c r="V16" s="52">
        <v>70380</v>
      </c>
      <c r="W16" s="52">
        <v>66342</v>
      </c>
      <c r="DA16" s="63" t="s">
        <v>1082</v>
      </c>
    </row>
    <row r="17" spans="1:105" ht="12" customHeight="1" x14ac:dyDescent="0.25">
      <c r="A17" s="109" t="s">
        <v>120</v>
      </c>
      <c r="B17" s="36">
        <v>43694</v>
      </c>
      <c r="C17" s="36">
        <v>48871</v>
      </c>
      <c r="D17" s="36">
        <v>52082</v>
      </c>
      <c r="E17" s="36">
        <v>54868</v>
      </c>
      <c r="F17" s="36">
        <v>58465</v>
      </c>
      <c r="G17" s="36">
        <v>61722</v>
      </c>
      <c r="H17" s="36">
        <v>64060</v>
      </c>
      <c r="I17" s="36">
        <v>64801</v>
      </c>
      <c r="J17" s="36">
        <v>67047</v>
      </c>
      <c r="K17" s="36">
        <v>69005</v>
      </c>
      <c r="L17" s="36">
        <v>70285</v>
      </c>
      <c r="M17" s="36">
        <v>70621</v>
      </c>
      <c r="N17" s="36">
        <v>69665</v>
      </c>
      <c r="O17" s="36">
        <v>71638</v>
      </c>
      <c r="P17" s="36">
        <v>76026</v>
      </c>
      <c r="Q17" s="36">
        <v>76207</v>
      </c>
      <c r="R17" s="36">
        <v>74903</v>
      </c>
      <c r="S17" s="36">
        <v>72276</v>
      </c>
      <c r="T17" s="36">
        <v>67312</v>
      </c>
      <c r="U17" s="36">
        <v>63876</v>
      </c>
      <c r="V17" s="36">
        <v>63623</v>
      </c>
      <c r="W17" s="36">
        <v>65840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11979</v>
      </c>
      <c r="D21" s="52">
        <v>11984</v>
      </c>
      <c r="E21" s="52">
        <v>12008</v>
      </c>
      <c r="F21" s="52">
        <v>12075</v>
      </c>
      <c r="G21" s="52">
        <v>12202</v>
      </c>
      <c r="H21" s="52">
        <v>12414</v>
      </c>
      <c r="I21" s="52">
        <v>12728</v>
      </c>
      <c r="J21" s="52">
        <v>13178</v>
      </c>
      <c r="K21" s="52">
        <v>13792</v>
      </c>
      <c r="L21" s="52">
        <v>14593</v>
      </c>
      <c r="M21" s="52">
        <v>15617</v>
      </c>
      <c r="N21" s="52">
        <v>16893</v>
      </c>
      <c r="O21" s="52">
        <v>16028</v>
      </c>
      <c r="P21" s="52">
        <v>8816</v>
      </c>
      <c r="Q21" s="52">
        <v>10003</v>
      </c>
      <c r="R21" s="52">
        <v>12810</v>
      </c>
      <c r="S21" s="52">
        <v>15707</v>
      </c>
      <c r="T21" s="52">
        <v>17047</v>
      </c>
      <c r="U21" s="52">
        <v>15230</v>
      </c>
      <c r="V21" s="52">
        <v>16699</v>
      </c>
      <c r="W21" s="52">
        <v>16975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8380</v>
      </c>
      <c r="D23" s="52">
        <v>8400</v>
      </c>
      <c r="E23" s="52">
        <v>8544</v>
      </c>
      <c r="F23" s="52">
        <v>8941</v>
      </c>
      <c r="G23" s="52">
        <v>13631</v>
      </c>
      <c r="H23" s="52">
        <v>15461</v>
      </c>
      <c r="I23" s="52">
        <v>14486</v>
      </c>
      <c r="J23" s="52">
        <v>13368</v>
      </c>
      <c r="K23" s="52">
        <v>20470</v>
      </c>
      <c r="L23" s="52">
        <v>22565</v>
      </c>
      <c r="M23" s="52">
        <v>26813</v>
      </c>
      <c r="N23" s="52">
        <v>30110</v>
      </c>
      <c r="O23" s="52">
        <v>29459</v>
      </c>
      <c r="P23" s="52">
        <v>21028</v>
      </c>
      <c r="Q23" s="52">
        <v>22342</v>
      </c>
      <c r="R23" s="52">
        <v>25218</v>
      </c>
      <c r="S23" s="52">
        <v>26697</v>
      </c>
      <c r="T23" s="52">
        <v>26053</v>
      </c>
      <c r="U23" s="52">
        <v>25502</v>
      </c>
      <c r="V23" s="52">
        <v>22922</v>
      </c>
      <c r="W23" s="52">
        <v>20555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499</v>
      </c>
      <c r="D25" s="52">
        <v>500</v>
      </c>
      <c r="E25" s="52">
        <v>500</v>
      </c>
      <c r="F25" s="52">
        <v>502</v>
      </c>
      <c r="G25" s="52">
        <v>506</v>
      </c>
      <c r="H25" s="52">
        <v>514</v>
      </c>
      <c r="I25" s="52">
        <v>523</v>
      </c>
      <c r="J25" s="52">
        <v>876</v>
      </c>
      <c r="K25" s="52">
        <v>688</v>
      </c>
      <c r="L25" s="52">
        <v>800</v>
      </c>
      <c r="M25" s="52">
        <v>977</v>
      </c>
      <c r="N25" s="52">
        <v>1312</v>
      </c>
      <c r="O25" s="52">
        <v>1502</v>
      </c>
      <c r="P25" s="52">
        <v>250</v>
      </c>
      <c r="Q25" s="52">
        <v>176</v>
      </c>
      <c r="R25" s="52">
        <v>281</v>
      </c>
      <c r="S25" s="52">
        <v>795</v>
      </c>
      <c r="T25" s="52">
        <v>861</v>
      </c>
      <c r="U25" s="52">
        <v>925</v>
      </c>
      <c r="V25" s="52">
        <v>1176</v>
      </c>
      <c r="W25" s="52">
        <v>1372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35</v>
      </c>
      <c r="D26" s="52">
        <v>35</v>
      </c>
      <c r="E26" s="52">
        <v>35</v>
      </c>
      <c r="F26" s="52">
        <v>36</v>
      </c>
      <c r="G26" s="52">
        <v>36</v>
      </c>
      <c r="H26" s="52">
        <v>36</v>
      </c>
      <c r="I26" s="52">
        <v>36</v>
      </c>
      <c r="J26" s="52">
        <v>53</v>
      </c>
      <c r="K26" s="52">
        <v>41</v>
      </c>
      <c r="L26" s="52">
        <v>46</v>
      </c>
      <c r="M26" s="52">
        <v>49</v>
      </c>
      <c r="N26" s="52">
        <v>58</v>
      </c>
      <c r="O26" s="52">
        <v>54</v>
      </c>
      <c r="P26" s="52">
        <v>24</v>
      </c>
      <c r="Q26" s="52">
        <v>14</v>
      </c>
      <c r="R26" s="52">
        <v>33</v>
      </c>
      <c r="S26" s="52">
        <v>73</v>
      </c>
      <c r="T26" s="52">
        <v>87</v>
      </c>
      <c r="U26" s="52">
        <v>71</v>
      </c>
      <c r="V26" s="52">
        <v>115</v>
      </c>
      <c r="W26" s="52">
        <v>258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56</v>
      </c>
      <c r="D27" s="52">
        <v>57</v>
      </c>
      <c r="E27" s="52">
        <v>59</v>
      </c>
      <c r="F27" s="52">
        <v>66</v>
      </c>
      <c r="G27" s="52">
        <v>70</v>
      </c>
      <c r="H27" s="52">
        <v>82</v>
      </c>
      <c r="I27" s="52">
        <v>61</v>
      </c>
      <c r="J27" s="52">
        <v>68</v>
      </c>
      <c r="K27" s="52">
        <v>83</v>
      </c>
      <c r="L27" s="52">
        <v>25</v>
      </c>
      <c r="M27" s="52">
        <v>43</v>
      </c>
      <c r="N27" s="52">
        <v>72</v>
      </c>
      <c r="O27" s="52">
        <v>94</v>
      </c>
      <c r="P27" s="52">
        <v>86</v>
      </c>
      <c r="Q27" s="52">
        <v>66</v>
      </c>
      <c r="R27" s="52">
        <v>148</v>
      </c>
      <c r="S27" s="52">
        <v>269</v>
      </c>
      <c r="T27" s="52">
        <v>390</v>
      </c>
      <c r="U27" s="52">
        <v>586</v>
      </c>
      <c r="V27" s="52">
        <v>877</v>
      </c>
      <c r="W27" s="52">
        <v>1200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22833</v>
      </c>
      <c r="D28" s="52">
        <v>22883</v>
      </c>
      <c r="E28" s="52">
        <v>23236</v>
      </c>
      <c r="F28" s="52">
        <v>24165</v>
      </c>
      <c r="G28" s="52">
        <v>25983</v>
      </c>
      <c r="H28" s="52">
        <v>28988</v>
      </c>
      <c r="I28" s="52">
        <v>19837</v>
      </c>
      <c r="J28" s="52">
        <v>20708</v>
      </c>
      <c r="K28" s="52">
        <v>25963</v>
      </c>
      <c r="L28" s="52">
        <v>26678</v>
      </c>
      <c r="M28" s="52">
        <v>28529</v>
      </c>
      <c r="N28" s="52">
        <v>30429</v>
      </c>
      <c r="O28" s="52">
        <v>30570</v>
      </c>
      <c r="P28" s="52">
        <v>25637</v>
      </c>
      <c r="Q28" s="52">
        <v>27489</v>
      </c>
      <c r="R28" s="52">
        <v>30197</v>
      </c>
      <c r="S28" s="52">
        <v>29523</v>
      </c>
      <c r="T28" s="52">
        <v>29257</v>
      </c>
      <c r="U28" s="52">
        <v>26872</v>
      </c>
      <c r="V28" s="52">
        <v>25154</v>
      </c>
      <c r="W28" s="52">
        <v>21597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17131</v>
      </c>
      <c r="D30" s="52">
        <v>17162</v>
      </c>
      <c r="E30" s="52">
        <v>17366</v>
      </c>
      <c r="F30" s="52">
        <v>17926</v>
      </c>
      <c r="G30" s="52">
        <v>19028</v>
      </c>
      <c r="H30" s="52">
        <v>20872</v>
      </c>
      <c r="I30" s="52">
        <v>13417</v>
      </c>
      <c r="J30" s="52">
        <v>13030</v>
      </c>
      <c r="K30" s="52">
        <v>16107</v>
      </c>
      <c r="L30" s="52">
        <v>17197</v>
      </c>
      <c r="M30" s="52">
        <v>18891</v>
      </c>
      <c r="N30" s="52">
        <v>20564</v>
      </c>
      <c r="O30" s="52">
        <v>21460</v>
      </c>
      <c r="P30" s="52">
        <v>17404</v>
      </c>
      <c r="Q30" s="52">
        <v>18381</v>
      </c>
      <c r="R30" s="52">
        <v>19799</v>
      </c>
      <c r="S30" s="52">
        <v>18867</v>
      </c>
      <c r="T30" s="52">
        <v>19309</v>
      </c>
      <c r="U30" s="52">
        <v>17926</v>
      </c>
      <c r="V30" s="52">
        <v>16557</v>
      </c>
      <c r="W30" s="52">
        <v>13221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6827</v>
      </c>
      <c r="D31" s="36">
        <v>6850</v>
      </c>
      <c r="E31" s="36">
        <v>7013</v>
      </c>
      <c r="F31" s="36">
        <v>7426</v>
      </c>
      <c r="G31" s="36">
        <v>8225</v>
      </c>
      <c r="H31" s="36">
        <v>9519</v>
      </c>
      <c r="I31" s="36">
        <v>7359</v>
      </c>
      <c r="J31" s="36">
        <v>8741</v>
      </c>
      <c r="K31" s="36">
        <v>10800</v>
      </c>
      <c r="L31" s="36">
        <v>10488</v>
      </c>
      <c r="M31" s="36">
        <v>10881</v>
      </c>
      <c r="N31" s="36">
        <v>11518</v>
      </c>
      <c r="O31" s="36">
        <v>11225</v>
      </c>
      <c r="P31" s="36">
        <v>9112</v>
      </c>
      <c r="Q31" s="36">
        <v>10199</v>
      </c>
      <c r="R31" s="36">
        <v>11744</v>
      </c>
      <c r="S31" s="36">
        <v>12637</v>
      </c>
      <c r="T31" s="36">
        <v>12254</v>
      </c>
      <c r="U31" s="36">
        <v>11657</v>
      </c>
      <c r="V31" s="36">
        <v>11905</v>
      </c>
      <c r="W31" s="36">
        <v>12206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15159</v>
      </c>
      <c r="D35" s="52">
        <v>12780</v>
      </c>
      <c r="E35" s="52">
        <v>13875</v>
      </c>
      <c r="F35" s="52">
        <v>14215</v>
      </c>
      <c r="G35" s="52">
        <v>16019</v>
      </c>
      <c r="H35" s="52">
        <v>19184</v>
      </c>
      <c r="I35" s="52">
        <v>17239</v>
      </c>
      <c r="J35" s="52">
        <v>25056</v>
      </c>
      <c r="K35" s="52">
        <v>16497</v>
      </c>
      <c r="L35" s="52">
        <v>17654</v>
      </c>
      <c r="M35" s="52">
        <v>17063</v>
      </c>
      <c r="N35" s="52">
        <v>17993</v>
      </c>
      <c r="O35" s="52">
        <v>11880</v>
      </c>
      <c r="P35" s="52">
        <v>7028</v>
      </c>
      <c r="Q35" s="52">
        <v>4072</v>
      </c>
      <c r="R35" s="52">
        <v>4698</v>
      </c>
      <c r="S35" s="52">
        <v>6160</v>
      </c>
      <c r="T35" s="52">
        <v>0</v>
      </c>
      <c r="U35" s="52">
        <v>5081</v>
      </c>
      <c r="V35" s="52">
        <v>10818</v>
      </c>
      <c r="W35" s="52">
        <v>15154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10660</v>
      </c>
      <c r="D37" s="52">
        <v>9753</v>
      </c>
      <c r="E37" s="52">
        <v>15800</v>
      </c>
      <c r="F37" s="52">
        <v>18778</v>
      </c>
      <c r="G37" s="52">
        <v>29751</v>
      </c>
      <c r="H37" s="52">
        <v>33400</v>
      </c>
      <c r="I37" s="52">
        <v>34901</v>
      </c>
      <c r="J37" s="52">
        <v>27388</v>
      </c>
      <c r="K37" s="52">
        <v>27738</v>
      </c>
      <c r="L37" s="52">
        <v>27555</v>
      </c>
      <c r="M37" s="52">
        <v>29734</v>
      </c>
      <c r="N37" s="52">
        <v>30484</v>
      </c>
      <c r="O37" s="52">
        <v>26241</v>
      </c>
      <c r="P37" s="52">
        <v>18005</v>
      </c>
      <c r="Q37" s="52">
        <v>17619</v>
      </c>
      <c r="R37" s="52">
        <v>17303</v>
      </c>
      <c r="S37" s="52">
        <v>16639</v>
      </c>
      <c r="T37" s="52">
        <v>10433</v>
      </c>
      <c r="U37" s="52">
        <v>10767</v>
      </c>
      <c r="V37" s="52">
        <v>19441</v>
      </c>
      <c r="W37" s="52">
        <v>21703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416</v>
      </c>
      <c r="D39" s="52">
        <v>524</v>
      </c>
      <c r="E39" s="52">
        <v>513</v>
      </c>
      <c r="F39" s="52">
        <v>603</v>
      </c>
      <c r="G39" s="52">
        <v>756</v>
      </c>
      <c r="H39" s="52">
        <v>1109</v>
      </c>
      <c r="I39" s="52">
        <v>789</v>
      </c>
      <c r="J39" s="52">
        <v>1140</v>
      </c>
      <c r="K39" s="52">
        <v>813</v>
      </c>
      <c r="L39" s="52">
        <v>933</v>
      </c>
      <c r="M39" s="52">
        <v>1387</v>
      </c>
      <c r="N39" s="52">
        <v>1883</v>
      </c>
      <c r="O39" s="52">
        <v>676</v>
      </c>
      <c r="P39" s="52">
        <v>0</v>
      </c>
      <c r="Q39" s="52">
        <v>1048</v>
      </c>
      <c r="R39" s="52">
        <v>925</v>
      </c>
      <c r="S39" s="52">
        <v>1203</v>
      </c>
      <c r="T39" s="52">
        <v>2602</v>
      </c>
      <c r="U39" s="52">
        <v>2894</v>
      </c>
      <c r="V39" s="52">
        <v>1665</v>
      </c>
      <c r="W39" s="52">
        <v>1672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66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93</v>
      </c>
      <c r="J40" s="52">
        <v>79</v>
      </c>
      <c r="K40" s="52">
        <v>47</v>
      </c>
      <c r="L40" s="52">
        <v>99</v>
      </c>
      <c r="M40" s="52">
        <v>42</v>
      </c>
      <c r="N40" s="52">
        <v>268</v>
      </c>
      <c r="O40" s="52">
        <v>1432</v>
      </c>
      <c r="P40" s="52">
        <v>88</v>
      </c>
      <c r="Q40" s="52">
        <v>0</v>
      </c>
      <c r="R40" s="52">
        <v>0</v>
      </c>
      <c r="S40" s="52">
        <v>0</v>
      </c>
      <c r="T40" s="52">
        <v>0</v>
      </c>
      <c r="U40" s="52">
        <v>112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214</v>
      </c>
      <c r="D41" s="52">
        <v>0</v>
      </c>
      <c r="E41" s="52">
        <v>0</v>
      </c>
      <c r="F41" s="52">
        <v>0</v>
      </c>
      <c r="G41" s="52">
        <v>0</v>
      </c>
      <c r="H41" s="52">
        <v>325</v>
      </c>
      <c r="I41" s="52">
        <v>0</v>
      </c>
      <c r="J41" s="52">
        <v>0</v>
      </c>
      <c r="K41" s="52">
        <v>42</v>
      </c>
      <c r="L41" s="52">
        <v>0</v>
      </c>
      <c r="M41" s="52">
        <v>0</v>
      </c>
      <c r="N41" s="52">
        <v>0</v>
      </c>
      <c r="O41" s="52">
        <v>2284</v>
      </c>
      <c r="P41" s="52">
        <v>1794</v>
      </c>
      <c r="Q41" s="52">
        <v>0</v>
      </c>
      <c r="R41" s="52">
        <v>0</v>
      </c>
      <c r="S41" s="52">
        <v>0</v>
      </c>
      <c r="T41" s="52">
        <v>0</v>
      </c>
      <c r="U41" s="52">
        <v>241</v>
      </c>
      <c r="V41" s="52">
        <v>66</v>
      </c>
      <c r="W41" s="52">
        <v>432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25907</v>
      </c>
      <c r="D42" s="52">
        <v>23747</v>
      </c>
      <c r="E42" s="52">
        <v>25184</v>
      </c>
      <c r="F42" s="52">
        <v>26306</v>
      </c>
      <c r="G42" s="52">
        <v>29656</v>
      </c>
      <c r="H42" s="52">
        <v>34956</v>
      </c>
      <c r="I42" s="52">
        <v>24086</v>
      </c>
      <c r="J42" s="52">
        <v>32364</v>
      </c>
      <c r="K42" s="52">
        <v>28578</v>
      </c>
      <c r="L42" s="52">
        <v>29578</v>
      </c>
      <c r="M42" s="52">
        <v>29615</v>
      </c>
      <c r="N42" s="52">
        <v>30820</v>
      </c>
      <c r="O42" s="52">
        <v>23680</v>
      </c>
      <c r="P42" s="52">
        <v>22327</v>
      </c>
      <c r="Q42" s="52">
        <v>20766</v>
      </c>
      <c r="R42" s="52">
        <v>21622</v>
      </c>
      <c r="S42" s="52">
        <v>19910</v>
      </c>
      <c r="T42" s="52">
        <v>10946</v>
      </c>
      <c r="U42" s="52">
        <v>15058</v>
      </c>
      <c r="V42" s="52">
        <v>19710</v>
      </c>
      <c r="W42" s="52">
        <v>20502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15134</v>
      </c>
      <c r="D44" s="52">
        <v>14747</v>
      </c>
      <c r="E44" s="52">
        <v>16447</v>
      </c>
      <c r="F44" s="52">
        <v>16469</v>
      </c>
      <c r="G44" s="52">
        <v>19588</v>
      </c>
      <c r="H44" s="52">
        <v>25304</v>
      </c>
      <c r="I44" s="52">
        <v>17187</v>
      </c>
      <c r="J44" s="52">
        <v>22662</v>
      </c>
      <c r="K44" s="52">
        <v>16854</v>
      </c>
      <c r="L44" s="52">
        <v>18978</v>
      </c>
      <c r="M44" s="52">
        <v>20001</v>
      </c>
      <c r="N44" s="52">
        <v>22620</v>
      </c>
      <c r="O44" s="52">
        <v>15339</v>
      </c>
      <c r="P44" s="52">
        <v>11228</v>
      </c>
      <c r="Q44" s="52">
        <v>12269</v>
      </c>
      <c r="R44" s="52">
        <v>12991</v>
      </c>
      <c r="S44" s="52">
        <v>11947</v>
      </c>
      <c r="T44" s="52">
        <v>7226</v>
      </c>
      <c r="U44" s="52">
        <v>11213</v>
      </c>
      <c r="V44" s="52">
        <v>10929</v>
      </c>
      <c r="W44" s="52">
        <v>9183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12004</v>
      </c>
      <c r="D45" s="36">
        <v>10061</v>
      </c>
      <c r="E45" s="36">
        <v>9799</v>
      </c>
      <c r="F45" s="36">
        <v>11023</v>
      </c>
      <c r="G45" s="36">
        <v>11482</v>
      </c>
      <c r="H45" s="36">
        <v>11857</v>
      </c>
      <c r="I45" s="36">
        <v>8100</v>
      </c>
      <c r="J45" s="36">
        <v>10987</v>
      </c>
      <c r="K45" s="36">
        <v>12758</v>
      </c>
      <c r="L45" s="36">
        <v>11768</v>
      </c>
      <c r="M45" s="36">
        <v>11217</v>
      </c>
      <c r="N45" s="36">
        <v>10562</v>
      </c>
      <c r="O45" s="36">
        <v>13198</v>
      </c>
      <c r="P45" s="36">
        <v>13500</v>
      </c>
      <c r="Q45" s="36">
        <v>10380</v>
      </c>
      <c r="R45" s="36">
        <v>10440</v>
      </c>
      <c r="S45" s="36">
        <v>10010</v>
      </c>
      <c r="T45" s="36">
        <v>7290</v>
      </c>
      <c r="U45" s="36">
        <v>8221</v>
      </c>
      <c r="V45" s="36">
        <v>11652</v>
      </c>
      <c r="W45" s="36">
        <v>14423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6966</v>
      </c>
      <c r="D49" s="52">
        <v>6073</v>
      </c>
      <c r="E49" s="52">
        <v>6729</v>
      </c>
      <c r="F49" s="52">
        <v>7096</v>
      </c>
      <c r="G49" s="52">
        <v>8197</v>
      </c>
      <c r="H49" s="52">
        <v>6700</v>
      </c>
      <c r="I49" s="52">
        <v>9797</v>
      </c>
      <c r="J49" s="52">
        <v>16577</v>
      </c>
      <c r="K49" s="52">
        <v>9028</v>
      </c>
      <c r="L49" s="52">
        <v>8725</v>
      </c>
      <c r="M49" s="52">
        <v>8785</v>
      </c>
      <c r="N49" s="52">
        <v>8452</v>
      </c>
      <c r="O49" s="52">
        <v>4415</v>
      </c>
      <c r="P49" s="52">
        <v>4200</v>
      </c>
      <c r="Q49" s="52">
        <v>1939</v>
      </c>
      <c r="R49" s="52">
        <v>1752</v>
      </c>
      <c r="S49" s="52">
        <v>2309</v>
      </c>
      <c r="T49" s="52">
        <v>0</v>
      </c>
      <c r="U49" s="52">
        <v>2244</v>
      </c>
      <c r="V49" s="52">
        <v>4600</v>
      </c>
      <c r="W49" s="52">
        <v>6454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1002</v>
      </c>
      <c r="E51" s="52">
        <v>3946</v>
      </c>
      <c r="F51" s="52">
        <v>5100</v>
      </c>
      <c r="G51" s="52">
        <v>7488</v>
      </c>
      <c r="H51" s="52">
        <v>6270</v>
      </c>
      <c r="I51" s="52">
        <v>9359</v>
      </c>
      <c r="J51" s="52">
        <v>9096</v>
      </c>
      <c r="K51" s="52">
        <v>3999</v>
      </c>
      <c r="L51" s="52">
        <v>4972</v>
      </c>
      <c r="M51" s="52">
        <v>4329</v>
      </c>
      <c r="N51" s="52">
        <v>3946</v>
      </c>
      <c r="O51" s="52">
        <v>1570</v>
      </c>
      <c r="P51" s="52">
        <v>1087</v>
      </c>
      <c r="Q51" s="52">
        <v>530</v>
      </c>
      <c r="R51" s="52">
        <v>637</v>
      </c>
      <c r="S51" s="52">
        <v>882</v>
      </c>
      <c r="T51" s="52">
        <v>0</v>
      </c>
      <c r="U51" s="52">
        <v>495</v>
      </c>
      <c r="V51" s="52">
        <v>1630</v>
      </c>
      <c r="W51" s="52">
        <v>2271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18</v>
      </c>
      <c r="D53" s="52">
        <v>27</v>
      </c>
      <c r="E53" s="52">
        <v>27</v>
      </c>
      <c r="F53" s="52">
        <v>35</v>
      </c>
      <c r="G53" s="52">
        <v>49</v>
      </c>
      <c r="H53" s="52">
        <v>57</v>
      </c>
      <c r="I53" s="52">
        <v>68</v>
      </c>
      <c r="J53" s="52">
        <v>313</v>
      </c>
      <c r="K53" s="52">
        <v>121</v>
      </c>
      <c r="L53" s="52">
        <v>123</v>
      </c>
      <c r="M53" s="52">
        <v>180</v>
      </c>
      <c r="N53" s="52">
        <v>223</v>
      </c>
      <c r="O53" s="52">
        <v>47</v>
      </c>
      <c r="P53" s="52">
        <v>0</v>
      </c>
      <c r="Q53" s="52">
        <v>37</v>
      </c>
      <c r="R53" s="52">
        <v>31</v>
      </c>
      <c r="S53" s="52">
        <v>68</v>
      </c>
      <c r="T53" s="52">
        <v>0</v>
      </c>
      <c r="U53" s="52">
        <v>211</v>
      </c>
      <c r="V53" s="52">
        <v>224</v>
      </c>
      <c r="W53" s="52">
        <v>317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3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8</v>
      </c>
      <c r="J54" s="52">
        <v>22</v>
      </c>
      <c r="K54" s="52">
        <v>7</v>
      </c>
      <c r="L54" s="52">
        <v>13</v>
      </c>
      <c r="M54" s="52">
        <v>6</v>
      </c>
      <c r="N54" s="52">
        <v>32</v>
      </c>
      <c r="O54" s="52">
        <v>100</v>
      </c>
      <c r="P54" s="52">
        <v>7</v>
      </c>
      <c r="Q54" s="52">
        <v>0</v>
      </c>
      <c r="R54" s="52">
        <v>0</v>
      </c>
      <c r="S54" s="52">
        <v>0</v>
      </c>
      <c r="T54" s="52">
        <v>0</v>
      </c>
      <c r="U54" s="52">
        <v>9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57</v>
      </c>
      <c r="D55" s="52">
        <v>0</v>
      </c>
      <c r="E55" s="52">
        <v>0</v>
      </c>
      <c r="F55" s="52">
        <v>0</v>
      </c>
      <c r="G55" s="52">
        <v>0</v>
      </c>
      <c r="H55" s="52">
        <v>61</v>
      </c>
      <c r="I55" s="52">
        <v>0</v>
      </c>
      <c r="J55" s="52">
        <v>0</v>
      </c>
      <c r="K55" s="52">
        <v>13</v>
      </c>
      <c r="L55" s="52">
        <v>0</v>
      </c>
      <c r="M55" s="52">
        <v>0</v>
      </c>
      <c r="N55" s="52">
        <v>0</v>
      </c>
      <c r="O55" s="52">
        <v>376</v>
      </c>
      <c r="P55" s="52">
        <v>312</v>
      </c>
      <c r="Q55" s="52">
        <v>0</v>
      </c>
      <c r="R55" s="52">
        <v>0</v>
      </c>
      <c r="S55" s="52">
        <v>0</v>
      </c>
      <c r="T55" s="52">
        <v>0</v>
      </c>
      <c r="U55" s="52">
        <v>33</v>
      </c>
      <c r="V55" s="52">
        <v>16</v>
      </c>
      <c r="W55" s="52">
        <v>128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6888</v>
      </c>
      <c r="D56" s="52">
        <v>6046</v>
      </c>
      <c r="E56" s="52">
        <v>6702</v>
      </c>
      <c r="F56" s="52">
        <v>7061</v>
      </c>
      <c r="G56" s="52">
        <v>8148</v>
      </c>
      <c r="H56" s="52">
        <v>6582</v>
      </c>
      <c r="I56" s="52">
        <v>9721</v>
      </c>
      <c r="J56" s="52">
        <v>16242</v>
      </c>
      <c r="K56" s="52">
        <v>8887</v>
      </c>
      <c r="L56" s="52">
        <v>8589</v>
      </c>
      <c r="M56" s="52">
        <v>8599</v>
      </c>
      <c r="N56" s="52">
        <v>8197</v>
      </c>
      <c r="O56" s="52">
        <v>3892</v>
      </c>
      <c r="P56" s="52">
        <v>3881</v>
      </c>
      <c r="Q56" s="52">
        <v>1902</v>
      </c>
      <c r="R56" s="52">
        <v>1721</v>
      </c>
      <c r="S56" s="52">
        <v>2241</v>
      </c>
      <c r="T56" s="52">
        <v>0</v>
      </c>
      <c r="U56" s="52">
        <v>1991</v>
      </c>
      <c r="V56" s="52">
        <v>4360</v>
      </c>
      <c r="W56" s="52">
        <v>6009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3885</v>
      </c>
      <c r="D58" s="52">
        <v>3610</v>
      </c>
      <c r="E58" s="52">
        <v>4217</v>
      </c>
      <c r="F58" s="52">
        <v>4251</v>
      </c>
      <c r="G58" s="52">
        <v>5167</v>
      </c>
      <c r="H58" s="52">
        <v>4562</v>
      </c>
      <c r="I58" s="52">
        <v>6659</v>
      </c>
      <c r="J58" s="52">
        <v>11164</v>
      </c>
      <c r="K58" s="52">
        <v>5137</v>
      </c>
      <c r="L58" s="52">
        <v>5386</v>
      </c>
      <c r="M58" s="52">
        <v>5629</v>
      </c>
      <c r="N58" s="52">
        <v>5761</v>
      </c>
      <c r="O58" s="52">
        <v>2373</v>
      </c>
      <c r="P58" s="52">
        <v>1908</v>
      </c>
      <c r="Q58" s="52">
        <v>1050</v>
      </c>
      <c r="R58" s="52">
        <v>971</v>
      </c>
      <c r="S58" s="52">
        <v>1256</v>
      </c>
      <c r="T58" s="52">
        <v>0</v>
      </c>
      <c r="U58" s="52">
        <v>1294</v>
      </c>
      <c r="V58" s="52">
        <v>2229</v>
      </c>
      <c r="W58" s="52">
        <v>2510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3081</v>
      </c>
      <c r="D59" s="36">
        <v>2463</v>
      </c>
      <c r="E59" s="36">
        <v>2512</v>
      </c>
      <c r="F59" s="36">
        <v>2845</v>
      </c>
      <c r="G59" s="36">
        <v>3030</v>
      </c>
      <c r="H59" s="36">
        <v>2138</v>
      </c>
      <c r="I59" s="36">
        <v>3138</v>
      </c>
      <c r="J59" s="36">
        <v>5413</v>
      </c>
      <c r="K59" s="36">
        <v>3891</v>
      </c>
      <c r="L59" s="36">
        <v>3339</v>
      </c>
      <c r="M59" s="36">
        <v>3156</v>
      </c>
      <c r="N59" s="36">
        <v>2691</v>
      </c>
      <c r="O59" s="36">
        <v>2042</v>
      </c>
      <c r="P59" s="36">
        <v>2292</v>
      </c>
      <c r="Q59" s="36">
        <v>889</v>
      </c>
      <c r="R59" s="36">
        <v>781</v>
      </c>
      <c r="S59" s="36">
        <v>1053</v>
      </c>
      <c r="T59" s="36">
        <v>0</v>
      </c>
      <c r="U59" s="36">
        <v>950</v>
      </c>
      <c r="V59" s="36">
        <v>2371</v>
      </c>
      <c r="W59" s="36">
        <v>3944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8193</v>
      </c>
      <c r="D63" s="52">
        <v>6707</v>
      </c>
      <c r="E63" s="52">
        <v>7146</v>
      </c>
      <c r="F63" s="52">
        <v>7119</v>
      </c>
      <c r="G63" s="52">
        <v>7822</v>
      </c>
      <c r="H63" s="52">
        <v>12484</v>
      </c>
      <c r="I63" s="52">
        <v>7442</v>
      </c>
      <c r="J63" s="52">
        <v>8479</v>
      </c>
      <c r="K63" s="52">
        <v>7469</v>
      </c>
      <c r="L63" s="52">
        <v>8929</v>
      </c>
      <c r="M63" s="52">
        <v>8278</v>
      </c>
      <c r="N63" s="52">
        <v>9541</v>
      </c>
      <c r="O63" s="52">
        <v>7465</v>
      </c>
      <c r="P63" s="52">
        <v>2828</v>
      </c>
      <c r="Q63" s="52">
        <v>2133</v>
      </c>
      <c r="R63" s="52">
        <v>2946</v>
      </c>
      <c r="S63" s="52">
        <v>3851</v>
      </c>
      <c r="T63" s="52">
        <v>0</v>
      </c>
      <c r="U63" s="52">
        <v>2837</v>
      </c>
      <c r="V63" s="52">
        <v>6218</v>
      </c>
      <c r="W63" s="52">
        <v>8700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10660</v>
      </c>
      <c r="D65" s="52">
        <v>8751</v>
      </c>
      <c r="E65" s="52">
        <v>11854</v>
      </c>
      <c r="F65" s="52">
        <v>13678</v>
      </c>
      <c r="G65" s="52">
        <v>22263</v>
      </c>
      <c r="H65" s="52">
        <v>27130</v>
      </c>
      <c r="I65" s="52">
        <v>25542</v>
      </c>
      <c r="J65" s="52">
        <v>18292</v>
      </c>
      <c r="K65" s="52">
        <v>23739</v>
      </c>
      <c r="L65" s="52">
        <v>22583</v>
      </c>
      <c r="M65" s="52">
        <v>25405</v>
      </c>
      <c r="N65" s="52">
        <v>26538</v>
      </c>
      <c r="O65" s="52">
        <v>24671</v>
      </c>
      <c r="P65" s="52">
        <v>16918</v>
      </c>
      <c r="Q65" s="52">
        <v>17089</v>
      </c>
      <c r="R65" s="52">
        <v>16666</v>
      </c>
      <c r="S65" s="52">
        <v>15757</v>
      </c>
      <c r="T65" s="52">
        <v>10433</v>
      </c>
      <c r="U65" s="52">
        <v>10272</v>
      </c>
      <c r="V65" s="52">
        <v>17811</v>
      </c>
      <c r="W65" s="52">
        <v>19432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398</v>
      </c>
      <c r="D67" s="52">
        <f t="shared" si="0"/>
        <v>497</v>
      </c>
      <c r="E67" s="52">
        <f t="shared" si="0"/>
        <v>486</v>
      </c>
      <c r="F67" s="52">
        <f t="shared" si="0"/>
        <v>568</v>
      </c>
      <c r="G67" s="52">
        <f t="shared" si="0"/>
        <v>707</v>
      </c>
      <c r="H67" s="52">
        <f t="shared" si="0"/>
        <v>1052</v>
      </c>
      <c r="I67" s="52">
        <f t="shared" si="0"/>
        <v>721</v>
      </c>
      <c r="J67" s="52">
        <f t="shared" si="0"/>
        <v>827</v>
      </c>
      <c r="K67" s="52">
        <f t="shared" si="0"/>
        <v>692</v>
      </c>
      <c r="L67" s="52">
        <f t="shared" si="0"/>
        <v>810</v>
      </c>
      <c r="M67" s="52">
        <f t="shared" si="0"/>
        <v>1207</v>
      </c>
      <c r="N67" s="52">
        <f t="shared" si="0"/>
        <v>1660</v>
      </c>
      <c r="O67" s="52">
        <f t="shared" si="0"/>
        <v>629</v>
      </c>
      <c r="P67" s="52">
        <f t="shared" si="0"/>
        <v>0</v>
      </c>
      <c r="Q67" s="52">
        <f t="shared" si="0"/>
        <v>1011</v>
      </c>
      <c r="R67" s="52">
        <f t="shared" ref="R67:V67" si="1">R39-R53</f>
        <v>894</v>
      </c>
      <c r="S67" s="52">
        <f t="shared" si="1"/>
        <v>1135</v>
      </c>
      <c r="T67" s="52">
        <f t="shared" si="1"/>
        <v>2602</v>
      </c>
      <c r="U67" s="52">
        <f t="shared" si="1"/>
        <v>2683</v>
      </c>
      <c r="V67" s="52">
        <f t="shared" si="1"/>
        <v>1441</v>
      </c>
      <c r="W67" s="52">
        <f t="shared" ref="W67" si="2">W39-W53</f>
        <v>1355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63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85</v>
      </c>
      <c r="J68" s="52">
        <f t="shared" si="3"/>
        <v>57</v>
      </c>
      <c r="K68" s="52">
        <f t="shared" si="3"/>
        <v>40</v>
      </c>
      <c r="L68" s="52">
        <f t="shared" si="3"/>
        <v>86</v>
      </c>
      <c r="M68" s="52">
        <f t="shared" si="3"/>
        <v>36</v>
      </c>
      <c r="N68" s="52">
        <f t="shared" si="3"/>
        <v>236</v>
      </c>
      <c r="O68" s="52">
        <f t="shared" si="3"/>
        <v>1332</v>
      </c>
      <c r="P68" s="52">
        <f t="shared" si="3"/>
        <v>81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103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157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264</v>
      </c>
      <c r="I69" s="52">
        <f t="shared" si="6"/>
        <v>0</v>
      </c>
      <c r="J69" s="52">
        <f t="shared" si="6"/>
        <v>0</v>
      </c>
      <c r="K69" s="52">
        <f t="shared" si="6"/>
        <v>29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1908</v>
      </c>
      <c r="P69" s="52">
        <f t="shared" si="6"/>
        <v>1482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208</v>
      </c>
      <c r="V69" s="52">
        <f t="shared" si="7"/>
        <v>50</v>
      </c>
      <c r="W69" s="52">
        <f t="shared" ref="W69" si="8">W41-W55</f>
        <v>304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19019</v>
      </c>
      <c r="D70" s="52">
        <f t="shared" si="9"/>
        <v>17701</v>
      </c>
      <c r="E70" s="52">
        <f t="shared" si="9"/>
        <v>18482</v>
      </c>
      <c r="F70" s="52">
        <f t="shared" si="9"/>
        <v>19245</v>
      </c>
      <c r="G70" s="52">
        <f t="shared" si="9"/>
        <v>21508</v>
      </c>
      <c r="H70" s="52">
        <f t="shared" si="9"/>
        <v>28374</v>
      </c>
      <c r="I70" s="52">
        <f t="shared" si="9"/>
        <v>14365</v>
      </c>
      <c r="J70" s="52">
        <f t="shared" si="9"/>
        <v>16122</v>
      </c>
      <c r="K70" s="52">
        <f t="shared" si="9"/>
        <v>19691</v>
      </c>
      <c r="L70" s="52">
        <f t="shared" si="9"/>
        <v>20989</v>
      </c>
      <c r="M70" s="52">
        <f t="shared" si="9"/>
        <v>21016</v>
      </c>
      <c r="N70" s="52">
        <f t="shared" si="9"/>
        <v>22623</v>
      </c>
      <c r="O70" s="52">
        <f t="shared" si="9"/>
        <v>19788</v>
      </c>
      <c r="P70" s="52">
        <f t="shared" si="9"/>
        <v>18446</v>
      </c>
      <c r="Q70" s="52">
        <f t="shared" si="9"/>
        <v>18864</v>
      </c>
      <c r="R70" s="52">
        <f t="shared" ref="R70:V70" si="10">R42-R56</f>
        <v>19901</v>
      </c>
      <c r="S70" s="52">
        <f t="shared" si="10"/>
        <v>17669</v>
      </c>
      <c r="T70" s="52">
        <f t="shared" si="10"/>
        <v>10946</v>
      </c>
      <c r="U70" s="52">
        <f t="shared" si="10"/>
        <v>13067</v>
      </c>
      <c r="V70" s="52">
        <f t="shared" si="10"/>
        <v>15350</v>
      </c>
      <c r="W70" s="52">
        <f t="shared" ref="W70" si="11">W42-W56</f>
        <v>14493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11249</v>
      </c>
      <c r="D72" s="52">
        <v>11137</v>
      </c>
      <c r="E72" s="52">
        <v>12230</v>
      </c>
      <c r="F72" s="52">
        <v>12218</v>
      </c>
      <c r="G72" s="52">
        <v>14421</v>
      </c>
      <c r="H72" s="52">
        <v>20742</v>
      </c>
      <c r="I72" s="52">
        <v>10528</v>
      </c>
      <c r="J72" s="52">
        <v>11498</v>
      </c>
      <c r="K72" s="52">
        <v>11717</v>
      </c>
      <c r="L72" s="52">
        <v>13592</v>
      </c>
      <c r="M72" s="52">
        <v>14372</v>
      </c>
      <c r="N72" s="52">
        <v>16859</v>
      </c>
      <c r="O72" s="52">
        <v>12966</v>
      </c>
      <c r="P72" s="52">
        <v>9320</v>
      </c>
      <c r="Q72" s="52">
        <v>11219</v>
      </c>
      <c r="R72" s="52">
        <v>12020</v>
      </c>
      <c r="S72" s="52">
        <v>10691</v>
      </c>
      <c r="T72" s="52">
        <v>7226</v>
      </c>
      <c r="U72" s="52">
        <v>9919</v>
      </c>
      <c r="V72" s="52">
        <v>8700</v>
      </c>
      <c r="W72" s="52">
        <v>6673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8923</v>
      </c>
      <c r="D73" s="36">
        <v>7598</v>
      </c>
      <c r="E73" s="36">
        <v>7287</v>
      </c>
      <c r="F73" s="36">
        <v>8178</v>
      </c>
      <c r="G73" s="36">
        <v>8452</v>
      </c>
      <c r="H73" s="36">
        <v>9719</v>
      </c>
      <c r="I73" s="36">
        <v>4962</v>
      </c>
      <c r="J73" s="36">
        <v>5574</v>
      </c>
      <c r="K73" s="36">
        <v>8867</v>
      </c>
      <c r="L73" s="36">
        <v>8429</v>
      </c>
      <c r="M73" s="36">
        <v>8061</v>
      </c>
      <c r="N73" s="36">
        <v>7871</v>
      </c>
      <c r="O73" s="36">
        <v>11156</v>
      </c>
      <c r="P73" s="36">
        <v>11208</v>
      </c>
      <c r="Q73" s="36">
        <v>9491</v>
      </c>
      <c r="R73" s="36">
        <v>9659</v>
      </c>
      <c r="S73" s="36">
        <v>8957</v>
      </c>
      <c r="T73" s="36">
        <v>7290</v>
      </c>
      <c r="U73" s="36">
        <v>7271</v>
      </c>
      <c r="V73" s="36">
        <v>9281</v>
      </c>
      <c r="W73" s="36">
        <v>10479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3376</v>
      </c>
      <c r="I79" s="52">
        <f>RES_hhdet_numvin!I45</f>
        <v>5690</v>
      </c>
      <c r="J79" s="52">
        <f>RES_hhdet_numvin!J45</f>
        <v>11617</v>
      </c>
      <c r="K79" s="52">
        <f>RES_hhdet_numvin!K45</f>
        <v>9538</v>
      </c>
      <c r="L79" s="52">
        <f>RES_hhdet_numvin!L45</f>
        <v>11917</v>
      </c>
      <c r="M79" s="52">
        <f>RES_hhdet_numvin!M45</f>
        <v>12898</v>
      </c>
      <c r="N79" s="52">
        <f>RES_hhdet_numvin!N45</f>
        <v>14790</v>
      </c>
      <c r="O79" s="52">
        <f>RES_hhdet_numvin!O45</f>
        <v>10395</v>
      </c>
      <c r="P79" s="52">
        <f>RES_hhdet_numvin!P45</f>
        <v>6442</v>
      </c>
      <c r="Q79" s="52">
        <f>RES_hhdet_numvin!Q45</f>
        <v>3857</v>
      </c>
      <c r="R79" s="52">
        <f>RES_hhdet_numvin!R45</f>
        <v>4555</v>
      </c>
      <c r="S79" s="52">
        <f>RES_hhdet_numvin!S45</f>
        <v>6064</v>
      </c>
      <c r="T79" s="52">
        <f>RES_hhdet_numvin!T45</f>
        <v>0</v>
      </c>
      <c r="U79" s="52">
        <f>RES_hhdet_numvin!U45</f>
        <v>5072</v>
      </c>
      <c r="V79" s="52">
        <f>RES_hhdet_numvin!V45</f>
        <v>10817</v>
      </c>
      <c r="W79" s="52">
        <f>RES_hhdet_numvin!W45</f>
        <v>15154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4303</v>
      </c>
      <c r="Q82" s="138">
        <f>RES_hhdet_numvin!Q48</f>
        <v>8013</v>
      </c>
      <c r="R82" s="138">
        <f>RES_hhdet_numvin!R48</f>
        <v>11155</v>
      </c>
      <c r="S82" s="138">
        <f>RES_hhdet_numvin!S48</f>
        <v>13136</v>
      </c>
      <c r="T82" s="138">
        <f>RES_hhdet_numvin!T48</f>
        <v>9090</v>
      </c>
      <c r="U82" s="138">
        <f>RES_hhdet_numvin!U48</f>
        <v>10399</v>
      </c>
      <c r="V82" s="138">
        <f>RES_hhdet_numvin!V48</f>
        <v>18979</v>
      </c>
      <c r="W82" s="138">
        <f>RES_hhdet_numvin!W48</f>
        <v>21703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28</v>
      </c>
      <c r="I84" s="138">
        <f>RES_hhdet_numvin!I50</f>
        <v>47</v>
      </c>
      <c r="J84" s="138">
        <f>RES_hhdet_numvin!J50</f>
        <v>281</v>
      </c>
      <c r="K84" s="138">
        <f>RES_hhdet_numvin!K50</f>
        <v>240</v>
      </c>
      <c r="L84" s="138">
        <f>RES_hhdet_numvin!L50</f>
        <v>387</v>
      </c>
      <c r="M84" s="138">
        <f>RES_hhdet_numvin!M50</f>
        <v>722</v>
      </c>
      <c r="N84" s="138">
        <f>RES_hhdet_numvin!N50</f>
        <v>1208</v>
      </c>
      <c r="O84" s="138">
        <f>RES_hhdet_numvin!O50</f>
        <v>510</v>
      </c>
      <c r="P84" s="138">
        <f>RES_hhdet_numvin!P50</f>
        <v>0</v>
      </c>
      <c r="Q84" s="138">
        <f>RES_hhdet_numvin!Q50</f>
        <v>887</v>
      </c>
      <c r="R84" s="138">
        <f>RES_hhdet_numvin!R50</f>
        <v>790</v>
      </c>
      <c r="S84" s="138">
        <f>RES_hhdet_numvin!S50</f>
        <v>1047</v>
      </c>
      <c r="T84" s="138">
        <f>RES_hhdet_numvin!T50</f>
        <v>2242</v>
      </c>
      <c r="U84" s="138">
        <f>RES_hhdet_numvin!U50</f>
        <v>2696</v>
      </c>
      <c r="V84" s="138">
        <f>RES_hhdet_numvin!V50</f>
        <v>1652</v>
      </c>
      <c r="W84" s="138">
        <f>RES_hhdet_numvin!W50</f>
        <v>1672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6</v>
      </c>
      <c r="J85" s="138">
        <f>RES_hhdet_numvin!J51</f>
        <v>18</v>
      </c>
      <c r="K85" s="138">
        <f>RES_hhdet_numvin!K51</f>
        <v>15</v>
      </c>
      <c r="L85" s="138">
        <f>RES_hhdet_numvin!L51</f>
        <v>41</v>
      </c>
      <c r="M85" s="138">
        <f>RES_hhdet_numvin!M51</f>
        <v>26</v>
      </c>
      <c r="N85" s="138">
        <f>RES_hhdet_numvin!N51</f>
        <v>173</v>
      </c>
      <c r="O85" s="138">
        <f>RES_hhdet_numvin!O51</f>
        <v>1087</v>
      </c>
      <c r="P85" s="138">
        <f>RES_hhdet_numvin!P51</f>
        <v>80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105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573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230</v>
      </c>
      <c r="V88" s="138">
        <f>RES_hhdet_numvin!V54</f>
        <v>66</v>
      </c>
      <c r="W88" s="138">
        <f>RES_hhdet_numvin!W54</f>
        <v>432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7144</v>
      </c>
      <c r="Q89" s="138">
        <f>RES_hhdet_numvin!Q55</f>
        <v>11536</v>
      </c>
      <c r="R89" s="138">
        <f>RES_hhdet_numvin!R55</f>
        <v>15706</v>
      </c>
      <c r="S89" s="138">
        <f>RES_hhdet_numvin!S55</f>
        <v>16580</v>
      </c>
      <c r="T89" s="138">
        <f>RES_hhdet_numvin!T55</f>
        <v>9703</v>
      </c>
      <c r="U89" s="138">
        <f>RES_hhdet_numvin!U55</f>
        <v>14232</v>
      </c>
      <c r="V89" s="138">
        <f>RES_hhdet_numvin!V55</f>
        <v>19518</v>
      </c>
      <c r="W89" s="138">
        <f>RES_hhdet_numvin!W55</f>
        <v>20502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3582</v>
      </c>
      <c r="Q93" s="138">
        <f>RES_hhdet_numvin!Q59</f>
        <v>6711</v>
      </c>
      <c r="R93" s="138">
        <f>RES_hhdet_numvin!R59</f>
        <v>9329</v>
      </c>
      <c r="S93" s="138">
        <f>RES_hhdet_numvin!S59</f>
        <v>9839</v>
      </c>
      <c r="T93" s="138">
        <f>RES_hhdet_numvin!T59</f>
        <v>6308</v>
      </c>
      <c r="U93" s="138">
        <f>RES_hhdet_numvin!U59</f>
        <v>10543</v>
      </c>
      <c r="V93" s="138">
        <f>RES_hhdet_numvin!V59</f>
        <v>10847</v>
      </c>
      <c r="W93" s="138">
        <f>RES_hhdet_numvin!W59</f>
        <v>9183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4308</v>
      </c>
      <c r="Q94" s="39">
        <f>RES_hhdet_numvin!Q60</f>
        <v>5683</v>
      </c>
      <c r="R94" s="39">
        <f>RES_hhdet_numvin!R60</f>
        <v>7503</v>
      </c>
      <c r="S94" s="39">
        <f>RES_hhdet_numvin!S60</f>
        <v>8250</v>
      </c>
      <c r="T94" s="39">
        <f>RES_hhdet_numvin!T60</f>
        <v>6366</v>
      </c>
      <c r="U94" s="39">
        <f>RES_hhdet_numvin!U60</f>
        <v>7751</v>
      </c>
      <c r="V94" s="39">
        <f>RES_hhdet_numvin!V60</f>
        <v>11556</v>
      </c>
      <c r="W94" s="39">
        <f>RES_hhdet_numvin!W60</f>
        <v>14423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189.27548115161983</v>
      </c>
      <c r="C98" s="117">
        <f t="shared" si="12"/>
        <v>187.36110230836098</v>
      </c>
      <c r="D98" s="117">
        <f t="shared" si="12"/>
        <v>193.68925366432649</v>
      </c>
      <c r="E98" s="117">
        <f t="shared" si="12"/>
        <v>202.33380791710411</v>
      </c>
      <c r="F98" s="117">
        <f t="shared" si="12"/>
        <v>185.33454553017614</v>
      </c>
      <c r="G98" s="117">
        <f t="shared" si="12"/>
        <v>171.60955296594159</v>
      </c>
      <c r="H98" s="117">
        <f t="shared" si="12"/>
        <v>193.75709094234384</v>
      </c>
      <c r="I98" s="117">
        <f t="shared" si="12"/>
        <v>194.52838782942786</v>
      </c>
      <c r="J98" s="117">
        <f t="shared" si="12"/>
        <v>184.81670965038484</v>
      </c>
      <c r="K98" s="117">
        <f t="shared" si="12"/>
        <v>195.6744390273721</v>
      </c>
      <c r="L98" s="117">
        <f t="shared" si="12"/>
        <v>177.83433839919522</v>
      </c>
      <c r="M98" s="117">
        <f t="shared" si="12"/>
        <v>187.95971562963152</v>
      </c>
      <c r="N98" s="117">
        <f t="shared" si="12"/>
        <v>182.36415771773153</v>
      </c>
      <c r="O98" s="117">
        <f t="shared" si="12"/>
        <v>149.47257215019258</v>
      </c>
      <c r="P98" s="117">
        <f t="shared" si="12"/>
        <v>138.44479087722331</v>
      </c>
      <c r="Q98" s="117">
        <f t="shared" si="12"/>
        <v>152.93542989160386</v>
      </c>
      <c r="R98" s="117">
        <f t="shared" ref="R98:V98" si="13">R99+R102+R104+R113</f>
        <v>153.18566160958372</v>
      </c>
      <c r="S98" s="117">
        <f t="shared" si="13"/>
        <v>151.37618980907979</v>
      </c>
      <c r="T98" s="117">
        <f t="shared" si="13"/>
        <v>125.67645114327745</v>
      </c>
      <c r="U98" s="117">
        <f t="shared" si="13"/>
        <v>131.34797848543198</v>
      </c>
      <c r="V98" s="117">
        <f t="shared" si="13"/>
        <v>128.20861550318699</v>
      </c>
      <c r="W98" s="117">
        <f t="shared" ref="W98" si="14">W99+W102+W104+W113</f>
        <v>115.01236022334004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126.50508184029981</v>
      </c>
      <c r="C99" s="122">
        <f t="shared" si="15"/>
        <v>127.90908552812049</v>
      </c>
      <c r="D99" s="122">
        <f t="shared" si="15"/>
        <v>130.7114608706953</v>
      </c>
      <c r="E99" s="122">
        <f t="shared" si="15"/>
        <v>133.17137228814801</v>
      </c>
      <c r="F99" s="122">
        <f t="shared" si="15"/>
        <v>115.47521591482806</v>
      </c>
      <c r="G99" s="122">
        <f t="shared" si="15"/>
        <v>96.093781461150769</v>
      </c>
      <c r="H99" s="122">
        <f t="shared" si="15"/>
        <v>113.98648412478677</v>
      </c>
      <c r="I99" s="122">
        <f t="shared" si="15"/>
        <v>104.28067530517116</v>
      </c>
      <c r="J99" s="122">
        <f t="shared" si="15"/>
        <v>90.829651954740271</v>
      </c>
      <c r="K99" s="122">
        <f t="shared" si="15"/>
        <v>101.13184335615857</v>
      </c>
      <c r="L99" s="122">
        <f t="shared" si="15"/>
        <v>82.591064368305013</v>
      </c>
      <c r="M99" s="122">
        <f t="shared" si="15"/>
        <v>94.996593563452876</v>
      </c>
      <c r="N99" s="122">
        <f t="shared" si="15"/>
        <v>91.722816399705579</v>
      </c>
      <c r="O99" s="122">
        <f t="shared" si="15"/>
        <v>72.011306778630257</v>
      </c>
      <c r="P99" s="122">
        <f t="shared" si="15"/>
        <v>63.834422090760242</v>
      </c>
      <c r="Q99" s="122">
        <f t="shared" si="15"/>
        <v>77.292338671408672</v>
      </c>
      <c r="R99" s="122">
        <f t="shared" ref="R99:V99" si="16">SUM(R100:R101)</f>
        <v>77.129918947182617</v>
      </c>
      <c r="S99" s="122">
        <f t="shared" si="16"/>
        <v>77.240167638122003</v>
      </c>
      <c r="T99" s="122">
        <f t="shared" si="16"/>
        <v>60.040843508434719</v>
      </c>
      <c r="U99" s="122">
        <f t="shared" si="16"/>
        <v>68.443344007836657</v>
      </c>
      <c r="V99" s="122">
        <f t="shared" si="16"/>
        <v>67.976501164180874</v>
      </c>
      <c r="W99" s="122">
        <f t="shared" ref="W99" si="17">SUM(W100:W101)</f>
        <v>57.253703216974742</v>
      </c>
      <c r="DA99" s="130" t="s">
        <v>1610</v>
      </c>
    </row>
    <row r="100" spans="1:105" ht="12" customHeight="1" x14ac:dyDescent="0.25">
      <c r="A100" s="97" t="s">
        <v>216</v>
      </c>
      <c r="B100" s="98">
        <v>126.13134764953548</v>
      </c>
      <c r="C100" s="98">
        <v>127.45780415672023</v>
      </c>
      <c r="D100" s="98">
        <v>130.20853308340122</v>
      </c>
      <c r="E100" s="98">
        <v>132.68094940748912</v>
      </c>
      <c r="F100" s="98">
        <v>115.00606439469666</v>
      </c>
      <c r="G100" s="98">
        <v>95.703301630552019</v>
      </c>
      <c r="H100" s="98">
        <v>113.56129103824745</v>
      </c>
      <c r="I100" s="98">
        <v>103.92640600885217</v>
      </c>
      <c r="J100" s="98">
        <v>90.533921304806185</v>
      </c>
      <c r="K100" s="98">
        <v>100.7777333578821</v>
      </c>
      <c r="L100" s="98">
        <v>82.307469333336499</v>
      </c>
      <c r="M100" s="98">
        <v>94.614936717360905</v>
      </c>
      <c r="N100" s="98">
        <v>91.428414839962755</v>
      </c>
      <c r="O100" s="98">
        <v>71.734506054503314</v>
      </c>
      <c r="P100" s="98">
        <v>63.517300437522287</v>
      </c>
      <c r="Q100" s="98">
        <v>76.941807424765216</v>
      </c>
      <c r="R100" s="98">
        <v>76.777525498840276</v>
      </c>
      <c r="S100" s="98">
        <v>76.841296685311448</v>
      </c>
      <c r="T100" s="98">
        <v>59.760824496035191</v>
      </c>
      <c r="U100" s="98">
        <v>68.118758956721067</v>
      </c>
      <c r="V100" s="98">
        <v>67.644539982803011</v>
      </c>
      <c r="W100" s="98">
        <v>56.962988439858592</v>
      </c>
      <c r="DA100" s="63" t="s">
        <v>1611</v>
      </c>
    </row>
    <row r="101" spans="1:105" ht="12" customHeight="1" x14ac:dyDescent="0.25">
      <c r="A101" s="97" t="s">
        <v>53</v>
      </c>
      <c r="B101" s="98">
        <v>0.37373419076431735</v>
      </c>
      <c r="C101" s="98">
        <v>0.45128137140025548</v>
      </c>
      <c r="D101" s="98">
        <v>0.50292778729408449</v>
      </c>
      <c r="E101" s="98">
        <v>0.4904228806588749</v>
      </c>
      <c r="F101" s="98">
        <v>0.46915152013138722</v>
      </c>
      <c r="G101" s="98">
        <v>0.39047983059875058</v>
      </c>
      <c r="H101" s="98">
        <v>0.42519308653931875</v>
      </c>
      <c r="I101" s="98">
        <v>0.35426929631898646</v>
      </c>
      <c r="J101" s="98">
        <v>0.29573064993408837</v>
      </c>
      <c r="K101" s="98">
        <v>0.35410999827646811</v>
      </c>
      <c r="L101" s="98">
        <v>0.28359503496850724</v>
      </c>
      <c r="M101" s="98">
        <v>0.38165684609196693</v>
      </c>
      <c r="N101" s="98">
        <v>0.29440155974282783</v>
      </c>
      <c r="O101" s="98">
        <v>0.2768007241269424</v>
      </c>
      <c r="P101" s="98">
        <v>0.31712165323795322</v>
      </c>
      <c r="Q101" s="98">
        <v>0.35053124664345703</v>
      </c>
      <c r="R101" s="98">
        <v>0.35239344834234476</v>
      </c>
      <c r="S101" s="98">
        <v>0.39887095281055895</v>
      </c>
      <c r="T101" s="98">
        <v>0.28001901239953048</v>
      </c>
      <c r="U101" s="98">
        <v>0.32458505111558822</v>
      </c>
      <c r="V101" s="98">
        <v>0.33196118137786285</v>
      </c>
      <c r="W101" s="98">
        <v>0.29071477711615107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16.024144359595386</v>
      </c>
      <c r="C102" s="122">
        <f t="shared" si="18"/>
        <v>13.745726293046451</v>
      </c>
      <c r="D102" s="122">
        <f t="shared" si="18"/>
        <v>12.959933232434093</v>
      </c>
      <c r="E102" s="122">
        <f t="shared" si="18"/>
        <v>14.607467746471519</v>
      </c>
      <c r="F102" s="122">
        <f t="shared" si="18"/>
        <v>12.859260413713777</v>
      </c>
      <c r="G102" s="122">
        <f t="shared" si="18"/>
        <v>13.141501711895307</v>
      </c>
      <c r="H102" s="122">
        <f t="shared" si="18"/>
        <v>16.879561779876568</v>
      </c>
      <c r="I102" s="122">
        <f t="shared" si="18"/>
        <v>21.790234402140914</v>
      </c>
      <c r="J102" s="122">
        <f t="shared" si="18"/>
        <v>24.820117486488677</v>
      </c>
      <c r="K102" s="122">
        <f t="shared" si="18"/>
        <v>24.515958204079769</v>
      </c>
      <c r="L102" s="122">
        <f t="shared" si="18"/>
        <v>26.079170200323826</v>
      </c>
      <c r="M102" s="122">
        <f t="shared" si="18"/>
        <v>22.3218631591226</v>
      </c>
      <c r="N102" s="122">
        <f t="shared" si="18"/>
        <v>26.546787265682116</v>
      </c>
      <c r="O102" s="122">
        <f t="shared" si="18"/>
        <v>21.249110586997116</v>
      </c>
      <c r="P102" s="122">
        <f t="shared" si="18"/>
        <v>18.220812932909677</v>
      </c>
      <c r="Q102" s="122">
        <f t="shared" si="18"/>
        <v>18.476420619921917</v>
      </c>
      <c r="R102" s="122">
        <f t="shared" si="18"/>
        <v>19.326209939007967</v>
      </c>
      <c r="S102" s="122">
        <f t="shared" si="18"/>
        <v>16.735608262145956</v>
      </c>
      <c r="T102" s="122">
        <f t="shared" si="18"/>
        <v>16.276159509199047</v>
      </c>
      <c r="U102" s="122">
        <f t="shared" si="18"/>
        <v>14.16240365867154</v>
      </c>
      <c r="V102" s="122">
        <f t="shared" si="18"/>
        <v>12.983321809402753</v>
      </c>
      <c r="W102" s="122">
        <f t="shared" si="18"/>
        <v>12.747130729942212</v>
      </c>
      <c r="DA102" s="130" t="s">
        <v>1613</v>
      </c>
    </row>
    <row r="103" spans="1:105" ht="12" customHeight="1" x14ac:dyDescent="0.25">
      <c r="A103" s="97" t="s">
        <v>53</v>
      </c>
      <c r="B103" s="98">
        <v>16.024144359595386</v>
      </c>
      <c r="C103" s="98">
        <v>13.745726293046451</v>
      </c>
      <c r="D103" s="98">
        <v>12.959933232434093</v>
      </c>
      <c r="E103" s="98">
        <v>14.607467746471519</v>
      </c>
      <c r="F103" s="98">
        <v>12.859260413713777</v>
      </c>
      <c r="G103" s="98">
        <v>13.141501711895307</v>
      </c>
      <c r="H103" s="98">
        <v>16.879561779876568</v>
      </c>
      <c r="I103" s="98">
        <v>21.790234402140914</v>
      </c>
      <c r="J103" s="98">
        <v>24.820117486488677</v>
      </c>
      <c r="K103" s="98">
        <v>24.515958204079769</v>
      </c>
      <c r="L103" s="98">
        <v>26.079170200323826</v>
      </c>
      <c r="M103" s="98">
        <v>22.3218631591226</v>
      </c>
      <c r="N103" s="98">
        <v>26.546787265682116</v>
      </c>
      <c r="O103" s="98">
        <v>21.249110586997116</v>
      </c>
      <c r="P103" s="98">
        <v>18.220812932909677</v>
      </c>
      <c r="Q103" s="98">
        <v>18.476420619921917</v>
      </c>
      <c r="R103" s="98">
        <v>19.326209939007967</v>
      </c>
      <c r="S103" s="98">
        <v>16.735608262145956</v>
      </c>
      <c r="T103" s="98">
        <v>16.276159509199047</v>
      </c>
      <c r="U103" s="98">
        <v>14.16240365867154</v>
      </c>
      <c r="V103" s="98">
        <v>12.983321809402753</v>
      </c>
      <c r="W103" s="98">
        <v>12.747130729942212</v>
      </c>
      <c r="DA103" s="63" t="s">
        <v>1614</v>
      </c>
    </row>
    <row r="104" spans="1:105" ht="12" customHeight="1" x14ac:dyDescent="0.25">
      <c r="A104" s="121" t="s">
        <v>55</v>
      </c>
      <c r="B104" s="122">
        <v>31.78874856044926</v>
      </c>
      <c r="C104" s="122">
        <v>29.806896990728195</v>
      </c>
      <c r="D104" s="122">
        <v>33.97318473260983</v>
      </c>
      <c r="E104" s="122">
        <v>38.155022762997547</v>
      </c>
      <c r="F104" s="122">
        <v>40.012701610707275</v>
      </c>
      <c r="G104" s="122">
        <v>45.731570001268686</v>
      </c>
      <c r="H104" s="122">
        <v>47.064883229248338</v>
      </c>
      <c r="I104" s="122">
        <v>52.531077753403494</v>
      </c>
      <c r="J104" s="122">
        <v>53.591133166139713</v>
      </c>
      <c r="K104" s="122">
        <v>54.244917542973283</v>
      </c>
      <c r="L104" s="122">
        <v>53.636600588080483</v>
      </c>
      <c r="M104" s="122">
        <v>54.165001629240791</v>
      </c>
      <c r="N104" s="122">
        <v>49.354642534143636</v>
      </c>
      <c r="O104" s="122">
        <v>41.48068847269802</v>
      </c>
      <c r="P104" s="122">
        <v>40.716175883339709</v>
      </c>
      <c r="Q104" s="122">
        <v>42.260028419477166</v>
      </c>
      <c r="R104" s="122">
        <v>42.544308343169767</v>
      </c>
      <c r="S104" s="122">
        <v>43.373398330951986</v>
      </c>
      <c r="T104" s="122">
        <v>37.444687448623235</v>
      </c>
      <c r="U104" s="122">
        <v>36.128878895797143</v>
      </c>
      <c r="V104" s="122">
        <v>35.155084859740207</v>
      </c>
      <c r="W104" s="122">
        <v>33.312385401730985</v>
      </c>
      <c r="DA104" s="130" t="s">
        <v>1615</v>
      </c>
    </row>
    <row r="105" spans="1:105" ht="12" customHeight="1" x14ac:dyDescent="0.25">
      <c r="A105" s="97" t="s">
        <v>138</v>
      </c>
      <c r="B105" s="98">
        <v>2.6541042905205061</v>
      </c>
      <c r="C105" s="98">
        <v>2.4167166630865045</v>
      </c>
      <c r="D105" s="98">
        <v>2.6250659592555872</v>
      </c>
      <c r="E105" s="98">
        <v>2.8565361466754853</v>
      </c>
      <c r="F105" s="98">
        <v>2.9016138417672481</v>
      </c>
      <c r="G105" s="98">
        <v>3.0913622030000516</v>
      </c>
      <c r="H105" s="98">
        <v>3.7851632500204606</v>
      </c>
      <c r="I105" s="98">
        <v>4.1758150371296221</v>
      </c>
      <c r="J105" s="98">
        <v>4.1457091307444944</v>
      </c>
      <c r="K105" s="98">
        <v>4.1899647529205417</v>
      </c>
      <c r="L105" s="98">
        <v>4.1631581193142742</v>
      </c>
      <c r="M105" s="98">
        <v>4.1417525065975838</v>
      </c>
      <c r="N105" s="98">
        <v>4.1154242589486483</v>
      </c>
      <c r="O105" s="98">
        <v>3.98260794743666</v>
      </c>
      <c r="P105" s="98">
        <v>4.1634586977351837</v>
      </c>
      <c r="Q105" s="98">
        <v>4.2007185706022776</v>
      </c>
      <c r="R105" s="98">
        <v>4.2889502834697524</v>
      </c>
      <c r="S105" s="98">
        <v>4.3893570620949536</v>
      </c>
      <c r="T105" s="98">
        <v>4.530102608739023</v>
      </c>
      <c r="U105" s="98">
        <v>6.7408106521688875</v>
      </c>
      <c r="V105" s="98">
        <v>6.6672982403959127</v>
      </c>
      <c r="W105" s="98">
        <v>5.612275417930138</v>
      </c>
      <c r="DA105" s="63" t="s">
        <v>1616</v>
      </c>
    </row>
    <row r="106" spans="1:105" ht="12" customHeight="1" x14ac:dyDescent="0.25">
      <c r="A106" s="97" t="s">
        <v>137</v>
      </c>
      <c r="B106" s="98">
        <v>9.2621063981894403E-2</v>
      </c>
      <c r="C106" s="98">
        <v>8.9830864030246496E-2</v>
      </c>
      <c r="D106" s="98">
        <v>0.1022016489824541</v>
      </c>
      <c r="E106" s="98">
        <v>0.10887526718232121</v>
      </c>
      <c r="F106" s="98">
        <v>9.6911754951041526E-2</v>
      </c>
      <c r="G106" s="98">
        <v>9.4495834590891142E-2</v>
      </c>
      <c r="H106" s="98">
        <v>9.0723602024397054E-2</v>
      </c>
      <c r="I106" s="98">
        <v>0.10901473788558098</v>
      </c>
      <c r="J106" s="98">
        <v>0.11146829439646225</v>
      </c>
      <c r="K106" s="98">
        <v>0.11298966761036416</v>
      </c>
      <c r="L106" s="98">
        <v>0.12267620653279421</v>
      </c>
      <c r="M106" s="98">
        <v>0.11483163761561363</v>
      </c>
      <c r="N106" s="98">
        <v>0.15133078514126208</v>
      </c>
      <c r="O106" s="98">
        <v>0.491800297180774</v>
      </c>
      <c r="P106" s="98">
        <v>0.52101892436168229</v>
      </c>
      <c r="Q106" s="98">
        <v>0.54789142863509377</v>
      </c>
      <c r="R106" s="98">
        <v>0.54792841618740029</v>
      </c>
      <c r="S106" s="98">
        <v>0.56822324554447845</v>
      </c>
      <c r="T106" s="98">
        <v>0.45424160860061175</v>
      </c>
      <c r="U106" s="98">
        <v>0.56259919140712067</v>
      </c>
      <c r="V106" s="98">
        <v>0.52787286777253106</v>
      </c>
      <c r="W106" s="98">
        <v>0.36780412910852622</v>
      </c>
      <c r="DA106" s="63" t="s">
        <v>1617</v>
      </c>
    </row>
    <row r="107" spans="1:105" ht="12" customHeight="1" x14ac:dyDescent="0.25">
      <c r="A107" s="100" t="s">
        <v>216</v>
      </c>
      <c r="B107" s="101">
        <v>2.663944639761566E-2</v>
      </c>
      <c r="C107" s="101">
        <v>2.3487718785285289E-2</v>
      </c>
      <c r="D107" s="101">
        <v>4.378473948811544E-2</v>
      </c>
      <c r="E107" s="101">
        <v>5.4668379933593136E-2</v>
      </c>
      <c r="F107" s="101">
        <v>4.5287085391010541E-2</v>
      </c>
      <c r="G107" s="101">
        <v>4.9360242114270265E-2</v>
      </c>
      <c r="H107" s="101">
        <v>4.1593863064756251E-2</v>
      </c>
      <c r="I107" s="101">
        <v>4.249090586687447E-2</v>
      </c>
      <c r="J107" s="101">
        <v>4.1779710623016018E-2</v>
      </c>
      <c r="K107" s="101">
        <v>4.2190109317729312E-2</v>
      </c>
      <c r="L107" s="101">
        <v>4.1238411493661697E-2</v>
      </c>
      <c r="M107" s="101">
        <v>3.7635797537649514E-2</v>
      </c>
      <c r="N107" s="101">
        <v>3.5868553711183152E-2</v>
      </c>
      <c r="O107" s="101">
        <v>8.2026152832195304E-2</v>
      </c>
      <c r="P107" s="101">
        <v>1.021248985001179E-2</v>
      </c>
      <c r="Q107" s="101">
        <v>0.17243531159725167</v>
      </c>
      <c r="R107" s="101">
        <v>0.21589739051881307</v>
      </c>
      <c r="S107" s="101">
        <v>0.28121211673796698</v>
      </c>
      <c r="T107" s="101">
        <v>0.16281322196699732</v>
      </c>
      <c r="U107" s="101">
        <v>0.12254561037050499</v>
      </c>
      <c r="V107" s="101">
        <v>0.13364758935472668</v>
      </c>
      <c r="W107" s="101">
        <v>6.9964001196637746E-2</v>
      </c>
      <c r="DA107" s="131" t="s">
        <v>1618</v>
      </c>
    </row>
    <row r="108" spans="1:105" ht="12" customHeight="1" x14ac:dyDescent="0.25">
      <c r="A108" s="103" t="s">
        <v>52</v>
      </c>
      <c r="B108" s="104">
        <v>6.5981617584278743E-2</v>
      </c>
      <c r="C108" s="104">
        <v>6.634314524496121E-2</v>
      </c>
      <c r="D108" s="104">
        <v>5.8416909494338649E-2</v>
      </c>
      <c r="E108" s="104">
        <v>5.4206887248728082E-2</v>
      </c>
      <c r="F108" s="104">
        <v>5.1624669560030985E-2</v>
      </c>
      <c r="G108" s="104">
        <v>4.5135592476620877E-2</v>
      </c>
      <c r="H108" s="104">
        <v>4.9129738959640797E-2</v>
      </c>
      <c r="I108" s="104">
        <v>6.6523832018706514E-2</v>
      </c>
      <c r="J108" s="104">
        <v>6.9688583773446236E-2</v>
      </c>
      <c r="K108" s="104">
        <v>7.0799558292634845E-2</v>
      </c>
      <c r="L108" s="104">
        <v>8.143779503913251E-2</v>
      </c>
      <c r="M108" s="104">
        <v>7.7195840077964123E-2</v>
      </c>
      <c r="N108" s="104">
        <v>0.11546223143007893</v>
      </c>
      <c r="O108" s="104">
        <v>0.40977414434857873</v>
      </c>
      <c r="P108" s="104">
        <v>0.51080643451167052</v>
      </c>
      <c r="Q108" s="104">
        <v>0.37545611703784204</v>
      </c>
      <c r="R108" s="104">
        <v>0.33203102566858722</v>
      </c>
      <c r="S108" s="104">
        <v>0.28701112880651142</v>
      </c>
      <c r="T108" s="104">
        <v>0.29142838663361442</v>
      </c>
      <c r="U108" s="104">
        <v>0.44005358103661574</v>
      </c>
      <c r="V108" s="104">
        <v>0.39422527841780436</v>
      </c>
      <c r="W108" s="104">
        <v>0.29784012791188846</v>
      </c>
      <c r="DA108" s="132" t="s">
        <v>1619</v>
      </c>
    </row>
    <row r="109" spans="1:105" ht="12" customHeight="1" x14ac:dyDescent="0.25">
      <c r="A109" s="106" t="s">
        <v>122</v>
      </c>
      <c r="B109" s="101">
        <v>0.13212677207510215</v>
      </c>
      <c r="C109" s="101">
        <v>0.17449553077106048</v>
      </c>
      <c r="D109" s="101">
        <v>0.16653207800374745</v>
      </c>
      <c r="E109" s="101">
        <v>0.15453597889065079</v>
      </c>
      <c r="F109" s="101">
        <v>0.13545212248073335</v>
      </c>
      <c r="G109" s="101">
        <v>0.11572285987348496</v>
      </c>
      <c r="H109" s="101">
        <v>0.21619551369788628</v>
      </c>
      <c r="I109" s="101">
        <v>0.21492522281251497</v>
      </c>
      <c r="J109" s="101">
        <v>0.1758537347756691</v>
      </c>
      <c r="K109" s="101">
        <v>0.15594329292382658</v>
      </c>
      <c r="L109" s="101">
        <v>0.14362040931405815</v>
      </c>
      <c r="M109" s="101">
        <v>0.12475063167524872</v>
      </c>
      <c r="N109" s="101">
        <v>8.6644919109123031E-2</v>
      </c>
      <c r="O109" s="101">
        <v>0.8831109038442182</v>
      </c>
      <c r="P109" s="101">
        <v>1.5035228764525597</v>
      </c>
      <c r="Q109" s="101">
        <v>1.5299514406970216</v>
      </c>
      <c r="R109" s="101">
        <v>1.5243079458900211</v>
      </c>
      <c r="S109" s="101">
        <v>1.4886072856273758</v>
      </c>
      <c r="T109" s="101">
        <v>1.2932525894917564</v>
      </c>
      <c r="U109" s="101">
        <v>1.1264180619318478</v>
      </c>
      <c r="V109" s="101">
        <v>0.81787067224845511</v>
      </c>
      <c r="W109" s="101">
        <v>0.47914617588374941</v>
      </c>
      <c r="DA109" s="131" t="s">
        <v>1620</v>
      </c>
    </row>
    <row r="110" spans="1:105" ht="12" customHeight="1" x14ac:dyDescent="0.25">
      <c r="A110" s="107" t="s">
        <v>121</v>
      </c>
      <c r="B110" s="104">
        <v>28.909896433871758</v>
      </c>
      <c r="C110" s="104">
        <v>27.125853932840382</v>
      </c>
      <c r="D110" s="104">
        <v>31.079385046368039</v>
      </c>
      <c r="E110" s="104">
        <v>35.035075370249089</v>
      </c>
      <c r="F110" s="104">
        <v>36.878723891508251</v>
      </c>
      <c r="G110" s="104">
        <v>42.42998910380426</v>
      </c>
      <c r="H110" s="104">
        <v>42.972800863505597</v>
      </c>
      <c r="I110" s="104">
        <v>48.031322755575779</v>
      </c>
      <c r="J110" s="104">
        <v>49.158102006223089</v>
      </c>
      <c r="K110" s="104">
        <v>49.786019829518551</v>
      </c>
      <c r="L110" s="104">
        <v>49.207145852919354</v>
      </c>
      <c r="M110" s="104">
        <v>49.783666853352344</v>
      </c>
      <c r="N110" s="104">
        <v>45.001242570944605</v>
      </c>
      <c r="O110" s="104">
        <v>36.123169324236365</v>
      </c>
      <c r="P110" s="104">
        <v>34.528175384790281</v>
      </c>
      <c r="Q110" s="104">
        <v>35.981466979542773</v>
      </c>
      <c r="R110" s="104">
        <v>36.183121697622596</v>
      </c>
      <c r="S110" s="104">
        <v>36.927210737685179</v>
      </c>
      <c r="T110" s="104">
        <v>31.167090641791845</v>
      </c>
      <c r="U110" s="104">
        <v>27.699050990289287</v>
      </c>
      <c r="V110" s="104">
        <v>27.142043079323308</v>
      </c>
      <c r="W110" s="104">
        <v>26.85315967880857</v>
      </c>
      <c r="DA110" s="132" t="s">
        <v>1621</v>
      </c>
    </row>
    <row r="111" spans="1:105" ht="12" customHeight="1" x14ac:dyDescent="0.25">
      <c r="A111" s="108" t="s">
        <v>53</v>
      </c>
      <c r="B111" s="98">
        <v>7.580066426251121</v>
      </c>
      <c r="C111" s="98">
        <v>6.5026404760839354</v>
      </c>
      <c r="D111" s="98">
        <v>10.41535403891422</v>
      </c>
      <c r="E111" s="98">
        <v>14.121932071701714</v>
      </c>
      <c r="F111" s="98">
        <v>14.284480323540938</v>
      </c>
      <c r="G111" s="98">
        <v>18.991988208097428</v>
      </c>
      <c r="H111" s="98">
        <v>17.726213588116671</v>
      </c>
      <c r="I111" s="98">
        <v>16.990051422922381</v>
      </c>
      <c r="J111" s="98">
        <v>16.803257365392231</v>
      </c>
      <c r="K111" s="98">
        <v>16.987352772503097</v>
      </c>
      <c r="L111" s="98">
        <v>15.185714124253952</v>
      </c>
      <c r="M111" s="98">
        <v>15.508610630524792</v>
      </c>
      <c r="N111" s="98">
        <v>10.553424025139877</v>
      </c>
      <c r="O111" s="98">
        <v>2.3051542294000735</v>
      </c>
      <c r="P111" s="98">
        <v>0.86594026748312403</v>
      </c>
      <c r="Q111" s="98">
        <v>2.7726924724209199</v>
      </c>
      <c r="R111" s="98">
        <v>3.9901038634557406</v>
      </c>
      <c r="S111" s="98">
        <v>6.4571655768328604</v>
      </c>
      <c r="T111" s="98">
        <v>4.3078177026829954</v>
      </c>
      <c r="U111" s="98">
        <v>3.0784595125949994</v>
      </c>
      <c r="V111" s="98">
        <v>3.664495816295537</v>
      </c>
      <c r="W111" s="98">
        <v>3.7237257378404918</v>
      </c>
      <c r="DA111" s="63" t="s">
        <v>1622</v>
      </c>
    </row>
    <row r="112" spans="1:105" ht="12" customHeight="1" x14ac:dyDescent="0.25">
      <c r="A112" s="108" t="s">
        <v>52</v>
      </c>
      <c r="B112" s="98">
        <v>21.329830007620636</v>
      </c>
      <c r="C112" s="98">
        <v>20.623213456756446</v>
      </c>
      <c r="D112" s="98">
        <v>20.664031007453818</v>
      </c>
      <c r="E112" s="98">
        <v>20.913143298547379</v>
      </c>
      <c r="F112" s="98">
        <v>22.594243567967311</v>
      </c>
      <c r="G112" s="98">
        <v>23.438000895706832</v>
      </c>
      <c r="H112" s="98">
        <v>25.246587275388922</v>
      </c>
      <c r="I112" s="98">
        <v>31.041271332653398</v>
      </c>
      <c r="J112" s="98">
        <v>32.354844640830862</v>
      </c>
      <c r="K112" s="98">
        <v>32.798667057015457</v>
      </c>
      <c r="L112" s="98">
        <v>34.021431728665405</v>
      </c>
      <c r="M112" s="98">
        <v>34.275056222827551</v>
      </c>
      <c r="N112" s="98">
        <v>34.447818545804729</v>
      </c>
      <c r="O112" s="98">
        <v>33.818015094836291</v>
      </c>
      <c r="P112" s="98">
        <v>33.662235117307155</v>
      </c>
      <c r="Q112" s="98">
        <v>33.208774507121852</v>
      </c>
      <c r="R112" s="98">
        <v>32.193017834166852</v>
      </c>
      <c r="S112" s="98">
        <v>30.470045160852319</v>
      </c>
      <c r="T112" s="98">
        <v>26.859272939108848</v>
      </c>
      <c r="U112" s="98">
        <v>24.620591477694287</v>
      </c>
      <c r="V112" s="98">
        <v>23.47754726302777</v>
      </c>
      <c r="W112" s="98">
        <v>23.129433940968077</v>
      </c>
      <c r="DA112" s="63" t="s">
        <v>1623</v>
      </c>
    </row>
    <row r="113" spans="1:105" ht="12" customHeight="1" x14ac:dyDescent="0.25">
      <c r="A113" s="121" t="s">
        <v>54</v>
      </c>
      <c r="B113" s="122">
        <v>14.957506391275373</v>
      </c>
      <c r="C113" s="122">
        <v>15.899393496465837</v>
      </c>
      <c r="D113" s="122">
        <v>16.044674828587247</v>
      </c>
      <c r="E113" s="122">
        <v>16.399945119487064</v>
      </c>
      <c r="F113" s="122">
        <v>16.98736759092704</v>
      </c>
      <c r="G113" s="122">
        <v>16.642699791626832</v>
      </c>
      <c r="H113" s="122">
        <v>15.826161808432165</v>
      </c>
      <c r="I113" s="122">
        <v>15.926400368712269</v>
      </c>
      <c r="J113" s="122">
        <v>15.575807043016159</v>
      </c>
      <c r="K113" s="122">
        <v>15.781719924160491</v>
      </c>
      <c r="L113" s="122">
        <v>15.527503242485897</v>
      </c>
      <c r="M113" s="122">
        <v>16.476257277815243</v>
      </c>
      <c r="N113" s="122">
        <v>14.739911518200193</v>
      </c>
      <c r="O113" s="122">
        <v>14.7314663118672</v>
      </c>
      <c r="P113" s="122">
        <v>15.673379970213686</v>
      </c>
      <c r="Q113" s="122">
        <v>14.906642180796092</v>
      </c>
      <c r="R113" s="122">
        <v>14.18522438022335</v>
      </c>
      <c r="S113" s="122">
        <v>14.027015577859849</v>
      </c>
      <c r="T113" s="122">
        <v>11.914760677020453</v>
      </c>
      <c r="U113" s="122">
        <v>12.613351923126654</v>
      </c>
      <c r="V113" s="122">
        <v>12.093707669863157</v>
      </c>
      <c r="W113" s="122">
        <v>11.699140874692088</v>
      </c>
      <c r="DA113" s="130" t="s">
        <v>1624</v>
      </c>
    </row>
    <row r="114" spans="1:105" ht="12" customHeight="1" x14ac:dyDescent="0.25">
      <c r="A114" s="97" t="s">
        <v>50</v>
      </c>
      <c r="B114" s="98">
        <v>11.733044932880535</v>
      </c>
      <c r="C114" s="98">
        <v>11.705305362239733</v>
      </c>
      <c r="D114" s="98">
        <v>11.476039149595147</v>
      </c>
      <c r="E114" s="98">
        <v>11.829840894530784</v>
      </c>
      <c r="F114" s="98">
        <v>11.906053816544276</v>
      </c>
      <c r="G114" s="98">
        <v>11.482413731220541</v>
      </c>
      <c r="H114" s="98">
        <v>10.743479988550545</v>
      </c>
      <c r="I114" s="98">
        <v>11.239230675733921</v>
      </c>
      <c r="J114" s="98">
        <v>11.057017314809331</v>
      </c>
      <c r="K114" s="98">
        <v>10.966339481174174</v>
      </c>
      <c r="L114" s="98">
        <v>10.851863564648189</v>
      </c>
      <c r="M114" s="98">
        <v>11.231816174579301</v>
      </c>
      <c r="N114" s="98">
        <v>10.847685056882554</v>
      </c>
      <c r="O114" s="98">
        <v>10.370266172624584</v>
      </c>
      <c r="P114" s="98">
        <v>9.9943304985894876</v>
      </c>
      <c r="Q114" s="98">
        <v>9.8703242920805287</v>
      </c>
      <c r="R114" s="98">
        <v>9.3310026516261519</v>
      </c>
      <c r="S114" s="98">
        <v>8.8385177229048111</v>
      </c>
      <c r="T114" s="98">
        <v>7.8673367253942041</v>
      </c>
      <c r="U114" s="98">
        <v>7.8695370393090922</v>
      </c>
      <c r="V114" s="98">
        <v>6.9051284707747413</v>
      </c>
      <c r="W114" s="98">
        <v>6.9699544650201126</v>
      </c>
      <c r="DA114" s="63" t="s">
        <v>1625</v>
      </c>
    </row>
    <row r="115" spans="1:105" ht="12" customHeight="1" x14ac:dyDescent="0.25">
      <c r="A115" s="109" t="s">
        <v>120</v>
      </c>
      <c r="B115" s="33">
        <v>3.2244614583948379</v>
      </c>
      <c r="C115" s="33">
        <v>4.1940881342261038</v>
      </c>
      <c r="D115" s="33">
        <v>4.5686356789920985</v>
      </c>
      <c r="E115" s="33">
        <v>4.5701042249562818</v>
      </c>
      <c r="F115" s="33">
        <v>5.0813137743827639</v>
      </c>
      <c r="G115" s="33">
        <v>5.1602860604062899</v>
      </c>
      <c r="H115" s="33">
        <v>5.0826818198816204</v>
      </c>
      <c r="I115" s="33">
        <v>4.6871696929783466</v>
      </c>
      <c r="J115" s="33">
        <v>4.5187897282068281</v>
      </c>
      <c r="K115" s="33">
        <v>4.8153804429863163</v>
      </c>
      <c r="L115" s="33">
        <v>4.6756396778377081</v>
      </c>
      <c r="M115" s="33">
        <v>5.2444411032359435</v>
      </c>
      <c r="N115" s="33">
        <v>3.8922264613176396</v>
      </c>
      <c r="O115" s="33">
        <v>4.3612001392426158</v>
      </c>
      <c r="P115" s="33">
        <v>5.6790494716241984</v>
      </c>
      <c r="Q115" s="33">
        <v>5.0363178887155637</v>
      </c>
      <c r="R115" s="33">
        <v>4.8542217285971976</v>
      </c>
      <c r="S115" s="33">
        <v>5.1884978549550382</v>
      </c>
      <c r="T115" s="33">
        <v>4.0474239516262482</v>
      </c>
      <c r="U115" s="33">
        <v>4.7438148838175609</v>
      </c>
      <c r="V115" s="33">
        <v>5.1885791990884149</v>
      </c>
      <c r="W115" s="33">
        <v>4.729186409671974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106.50497903262138</v>
      </c>
      <c r="C117" s="117">
        <f t="shared" si="19"/>
        <v>104.28184797489666</v>
      </c>
      <c r="D117" s="117">
        <f t="shared" si="19"/>
        <v>107.8332485440928</v>
      </c>
      <c r="E117" s="117">
        <f t="shared" si="19"/>
        <v>117.355336436548</v>
      </c>
      <c r="F117" s="117">
        <f t="shared" si="19"/>
        <v>112.52417260939056</v>
      </c>
      <c r="G117" s="117">
        <f t="shared" si="19"/>
        <v>112.59333572277708</v>
      </c>
      <c r="H117" s="117">
        <f t="shared" si="19"/>
        <v>133.85565841859338</v>
      </c>
      <c r="I117" s="117">
        <f t="shared" si="19"/>
        <v>152.50201300627262</v>
      </c>
      <c r="J117" s="117">
        <f t="shared" si="19"/>
        <v>159.3482869696422</v>
      </c>
      <c r="K117" s="117">
        <f t="shared" si="19"/>
        <v>165.72240735248948</v>
      </c>
      <c r="L117" s="117">
        <f t="shared" si="19"/>
        <v>165.70291815812709</v>
      </c>
      <c r="M117" s="117">
        <f t="shared" si="19"/>
        <v>163.56426333359846</v>
      </c>
      <c r="N117" s="117">
        <f t="shared" si="19"/>
        <v>175.98073049961516</v>
      </c>
      <c r="O117" s="117">
        <f t="shared" si="19"/>
        <v>149.82689014602826</v>
      </c>
      <c r="P117" s="117">
        <f t="shared" si="19"/>
        <v>138.48895732354885</v>
      </c>
      <c r="Q117" s="117">
        <f t="shared" si="19"/>
        <v>147.76485607235628</v>
      </c>
      <c r="R117" s="117">
        <f t="shared" ref="R117:V117" si="20">R118+R121+R123+R132</f>
        <v>152.81335933079222</v>
      </c>
      <c r="S117" s="117">
        <f t="shared" si="20"/>
        <v>146.05435798707072</v>
      </c>
      <c r="T117" s="117">
        <f t="shared" si="20"/>
        <v>132.36947879999238</v>
      </c>
      <c r="U117" s="117">
        <f t="shared" si="20"/>
        <v>129.53559728694245</v>
      </c>
      <c r="V117" s="117">
        <f t="shared" si="20"/>
        <v>126.49637500623504</v>
      </c>
      <c r="W117" s="117">
        <f t="shared" ref="W117" si="21">W118+W121+W123+W132</f>
        <v>121.55792475979757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42.82190423169699</v>
      </c>
      <c r="C118" s="122">
        <f t="shared" si="22"/>
        <v>43.89091173460519</v>
      </c>
      <c r="D118" s="122">
        <f t="shared" si="22"/>
        <v>45.413098828433256</v>
      </c>
      <c r="E118" s="122">
        <f t="shared" si="22"/>
        <v>46.902968369024087</v>
      </c>
      <c r="F118" s="122">
        <f t="shared" si="22"/>
        <v>41.328877290758548</v>
      </c>
      <c r="G118" s="122">
        <f t="shared" si="22"/>
        <v>35.013881583659057</v>
      </c>
      <c r="H118" s="122">
        <f t="shared" si="22"/>
        <v>42.399865042974987</v>
      </c>
      <c r="I118" s="122">
        <f t="shared" si="22"/>
        <v>39.56517127893683</v>
      </c>
      <c r="J118" s="122">
        <f t="shared" si="22"/>
        <v>35.36906160973485</v>
      </c>
      <c r="K118" s="122">
        <f t="shared" si="22"/>
        <v>40.230764095411999</v>
      </c>
      <c r="L118" s="122">
        <f t="shared" si="22"/>
        <v>33.620202557807758</v>
      </c>
      <c r="M118" s="122">
        <f t="shared" si="22"/>
        <v>39.693308530358571</v>
      </c>
      <c r="N118" s="122">
        <f t="shared" si="22"/>
        <v>39.452281727935173</v>
      </c>
      <c r="O118" s="122">
        <f t="shared" si="22"/>
        <v>31.855045817846836</v>
      </c>
      <c r="P118" s="122">
        <f t="shared" si="22"/>
        <v>28.592318750075364</v>
      </c>
      <c r="Q118" s="122">
        <f t="shared" si="22"/>
        <v>34.948354173375222</v>
      </c>
      <c r="R118" s="122">
        <f t="shared" ref="R118:V118" si="23">SUM(R119:R120)</f>
        <v>35.343214494451459</v>
      </c>
      <c r="S118" s="122">
        <f t="shared" si="23"/>
        <v>36.089260657134808</v>
      </c>
      <c r="T118" s="122">
        <f t="shared" si="23"/>
        <v>28.334320297837284</v>
      </c>
      <c r="U118" s="122">
        <f t="shared" si="23"/>
        <v>32.943880915902369</v>
      </c>
      <c r="V118" s="122">
        <f t="shared" si="23"/>
        <v>33.759313046464108</v>
      </c>
      <c r="W118" s="122">
        <f t="shared" ref="W118" si="24">SUM(W119:W120)</f>
        <v>29.591316146057405</v>
      </c>
      <c r="DA118" s="130" t="s">
        <v>1778</v>
      </c>
    </row>
    <row r="119" spans="1:105" ht="12" customHeight="1" x14ac:dyDescent="0.25">
      <c r="A119" s="97" t="s">
        <v>216</v>
      </c>
      <c r="B119" s="98">
        <v>42.448170040932673</v>
      </c>
      <c r="C119" s="98">
        <v>43.439630363204934</v>
      </c>
      <c r="D119" s="98">
        <v>44.910171041139172</v>
      </c>
      <c r="E119" s="98">
        <v>46.412545488365211</v>
      </c>
      <c r="F119" s="98">
        <v>40.859725770627158</v>
      </c>
      <c r="G119" s="98">
        <v>34.623401753060307</v>
      </c>
      <c r="H119" s="98">
        <v>41.974671956435671</v>
      </c>
      <c r="I119" s="98">
        <v>39.210901982617841</v>
      </c>
      <c r="J119" s="98">
        <v>35.073330959800764</v>
      </c>
      <c r="K119" s="98">
        <v>39.876654097135528</v>
      </c>
      <c r="L119" s="98">
        <v>33.336607522839252</v>
      </c>
      <c r="M119" s="98">
        <v>39.311651684266607</v>
      </c>
      <c r="N119" s="98">
        <v>39.157880168192342</v>
      </c>
      <c r="O119" s="98">
        <v>31.578245093719893</v>
      </c>
      <c r="P119" s="98">
        <v>28.27519709683741</v>
      </c>
      <c r="Q119" s="98">
        <v>34.597822926731766</v>
      </c>
      <c r="R119" s="98">
        <v>34.990821046109112</v>
      </c>
      <c r="S119" s="98">
        <v>35.690389704324247</v>
      </c>
      <c r="T119" s="98">
        <v>28.054301285437752</v>
      </c>
      <c r="U119" s="98">
        <v>32.619295864786778</v>
      </c>
      <c r="V119" s="98">
        <v>33.427351865086244</v>
      </c>
      <c r="W119" s="98">
        <v>29.300601368941255</v>
      </c>
      <c r="DA119" s="63" t="s">
        <v>1779</v>
      </c>
    </row>
    <row r="120" spans="1:105" ht="12" customHeight="1" x14ac:dyDescent="0.25">
      <c r="A120" s="97" t="s">
        <v>53</v>
      </c>
      <c r="B120" s="98">
        <v>0.37373419076431735</v>
      </c>
      <c r="C120" s="98">
        <v>0.45128137140025548</v>
      </c>
      <c r="D120" s="98">
        <v>0.50292778729408449</v>
      </c>
      <c r="E120" s="98">
        <v>0.4904228806588749</v>
      </c>
      <c r="F120" s="98">
        <v>0.46915152013138722</v>
      </c>
      <c r="G120" s="98">
        <v>0.39047983059875058</v>
      </c>
      <c r="H120" s="98">
        <v>0.42519308653931875</v>
      </c>
      <c r="I120" s="98">
        <v>0.35426929631898646</v>
      </c>
      <c r="J120" s="98">
        <v>0.29573064993408837</v>
      </c>
      <c r="K120" s="98">
        <v>0.35410999827646811</v>
      </c>
      <c r="L120" s="98">
        <v>0.28359503496850724</v>
      </c>
      <c r="M120" s="98">
        <v>0.38165684609196693</v>
      </c>
      <c r="N120" s="98">
        <v>0.29440155974282783</v>
      </c>
      <c r="O120" s="98">
        <v>0.2768007241269424</v>
      </c>
      <c r="P120" s="98">
        <v>0.31712165323795322</v>
      </c>
      <c r="Q120" s="98">
        <v>0.35053124664345703</v>
      </c>
      <c r="R120" s="98">
        <v>0.35239344834234476</v>
      </c>
      <c r="S120" s="98">
        <v>0.39887095281055895</v>
      </c>
      <c r="T120" s="98">
        <v>0.28001901239953048</v>
      </c>
      <c r="U120" s="98">
        <v>0.32458505111558822</v>
      </c>
      <c r="V120" s="98">
        <v>0.33196118137786285</v>
      </c>
      <c r="W120" s="98">
        <v>0.29071477711615107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28.873149443686856</v>
      </c>
      <c r="C121" s="122">
        <f t="shared" si="25"/>
        <v>26.142306932461636</v>
      </c>
      <c r="D121" s="122">
        <f t="shared" si="25"/>
        <v>26.015748923841937</v>
      </c>
      <c r="E121" s="122">
        <f t="shared" si="25"/>
        <v>31.688638223869404</v>
      </c>
      <c r="F121" s="122">
        <f t="shared" si="25"/>
        <v>30.167954186169538</v>
      </c>
      <c r="G121" s="122">
        <f t="shared" si="25"/>
        <v>33.449777992444901</v>
      </c>
      <c r="H121" s="122">
        <f t="shared" si="25"/>
        <v>46.119103588409338</v>
      </c>
      <c r="I121" s="122">
        <f t="shared" si="25"/>
        <v>61.920334550315765</v>
      </c>
      <c r="J121" s="122">
        <f t="shared" si="25"/>
        <v>71.933349197996449</v>
      </c>
      <c r="K121" s="122">
        <f t="shared" si="25"/>
        <v>72.665140898138844</v>
      </c>
      <c r="L121" s="122">
        <f t="shared" si="25"/>
        <v>79.026697963921492</v>
      </c>
      <c r="M121" s="122">
        <f t="shared" si="25"/>
        <v>69.700826087497035</v>
      </c>
      <c r="N121" s="122">
        <f t="shared" si="25"/>
        <v>85.766172609551148</v>
      </c>
      <c r="O121" s="122">
        <f t="shared" si="25"/>
        <v>71.16057221095312</v>
      </c>
      <c r="P121" s="122">
        <f t="shared" si="25"/>
        <v>62.670556113152763</v>
      </c>
      <c r="Q121" s="122">
        <f t="shared" si="25"/>
        <v>65.549933871414808</v>
      </c>
      <c r="R121" s="122">
        <f t="shared" si="25"/>
        <v>70.886536142728843</v>
      </c>
      <c r="S121" s="122">
        <f t="shared" si="25"/>
        <v>63.595968118777947</v>
      </c>
      <c r="T121" s="122">
        <f t="shared" si="25"/>
        <v>63.777339818932596</v>
      </c>
      <c r="U121" s="122">
        <f t="shared" si="25"/>
        <v>57.282989059031173</v>
      </c>
      <c r="V121" s="122">
        <f t="shared" si="25"/>
        <v>54.408155571668651</v>
      </c>
      <c r="W121" s="122">
        <f t="shared" si="25"/>
        <v>54.905053396764643</v>
      </c>
      <c r="DA121" s="130" t="s">
        <v>1781</v>
      </c>
    </row>
    <row r="122" spans="1:105" ht="12" customHeight="1" x14ac:dyDescent="0.25">
      <c r="A122" s="97" t="s">
        <v>53</v>
      </c>
      <c r="B122" s="98">
        <v>28.873149443686856</v>
      </c>
      <c r="C122" s="98">
        <v>26.142306932461636</v>
      </c>
      <c r="D122" s="98">
        <v>26.015748923841937</v>
      </c>
      <c r="E122" s="98">
        <v>31.688638223869404</v>
      </c>
      <c r="F122" s="98">
        <v>30.167954186169538</v>
      </c>
      <c r="G122" s="98">
        <v>33.449777992444901</v>
      </c>
      <c r="H122" s="98">
        <v>46.119103588409338</v>
      </c>
      <c r="I122" s="98">
        <v>61.920334550315765</v>
      </c>
      <c r="J122" s="98">
        <v>71.933349197996449</v>
      </c>
      <c r="K122" s="98">
        <v>72.665140898138844</v>
      </c>
      <c r="L122" s="98">
        <v>79.026697963921492</v>
      </c>
      <c r="M122" s="98">
        <v>69.700826087497035</v>
      </c>
      <c r="N122" s="98">
        <v>85.766172609551148</v>
      </c>
      <c r="O122" s="98">
        <v>71.16057221095312</v>
      </c>
      <c r="P122" s="98">
        <v>62.670556113152763</v>
      </c>
      <c r="Q122" s="98">
        <v>65.549933871414808</v>
      </c>
      <c r="R122" s="98">
        <v>70.886536142728843</v>
      </c>
      <c r="S122" s="98">
        <v>63.595968118777947</v>
      </c>
      <c r="T122" s="98">
        <v>63.777339818932596</v>
      </c>
      <c r="U122" s="98">
        <v>57.282989059031173</v>
      </c>
      <c r="V122" s="98">
        <v>54.408155571668651</v>
      </c>
      <c r="W122" s="98">
        <v>54.905053396764643</v>
      </c>
      <c r="DA122" s="63" t="s">
        <v>1782</v>
      </c>
    </row>
    <row r="123" spans="1:105" ht="12" customHeight="1" x14ac:dyDescent="0.25">
      <c r="A123" s="121" t="s">
        <v>55</v>
      </c>
      <c r="B123" s="122">
        <v>26.083602820394979</v>
      </c>
      <c r="C123" s="122">
        <v>24.820052274332017</v>
      </c>
      <c r="D123" s="122">
        <v>26.807768591790776</v>
      </c>
      <c r="E123" s="122">
        <v>28.943340711355795</v>
      </c>
      <c r="F123" s="122">
        <v>30.762475418928894</v>
      </c>
      <c r="G123" s="122">
        <v>34.005231707733763</v>
      </c>
      <c r="H123" s="122">
        <v>35.639459363462159</v>
      </c>
      <c r="I123" s="122">
        <v>41.311765520456511</v>
      </c>
      <c r="J123" s="122">
        <v>42.550482524925975</v>
      </c>
      <c r="K123" s="122">
        <v>43.144468675515498</v>
      </c>
      <c r="L123" s="122">
        <v>43.522422970279145</v>
      </c>
      <c r="M123" s="122">
        <v>43.982209468530144</v>
      </c>
      <c r="N123" s="122">
        <v>41.775121783588759</v>
      </c>
      <c r="O123" s="122">
        <v>37.721298126381548</v>
      </c>
      <c r="P123" s="122">
        <v>37.334528236960317</v>
      </c>
      <c r="Q123" s="122">
        <v>37.903381029334177</v>
      </c>
      <c r="R123" s="122">
        <v>37.625940522177423</v>
      </c>
      <c r="S123" s="122">
        <v>37.382072827395177</v>
      </c>
      <c r="T123" s="122">
        <v>32.653673174547002</v>
      </c>
      <c r="U123" s="122">
        <v>31.084049920209395</v>
      </c>
      <c r="V123" s="122">
        <v>30.190501713694825</v>
      </c>
      <c r="W123" s="122">
        <v>29.139997290234085</v>
      </c>
      <c r="DA123" s="130" t="s">
        <v>1783</v>
      </c>
    </row>
    <row r="124" spans="1:105" ht="12" customHeight="1" x14ac:dyDescent="0.25">
      <c r="A124" s="97" t="s">
        <v>138</v>
      </c>
      <c r="B124" s="98">
        <v>1.0932722457234896</v>
      </c>
      <c r="C124" s="98">
        <v>0.99770718497270405</v>
      </c>
      <c r="D124" s="98">
        <v>1.0870579660913446</v>
      </c>
      <c r="E124" s="98">
        <v>1.1868497052836142</v>
      </c>
      <c r="F124" s="98">
        <v>1.2105388948513645</v>
      </c>
      <c r="G124" s="98">
        <v>1.2963553624124553</v>
      </c>
      <c r="H124" s="98">
        <v>1.5982566928073121</v>
      </c>
      <c r="I124" s="98">
        <v>1.7727243469401823</v>
      </c>
      <c r="J124" s="98">
        <v>1.7732660190919114</v>
      </c>
      <c r="K124" s="98">
        <v>1.8029008997303699</v>
      </c>
      <c r="L124" s="98">
        <v>1.8046395453721178</v>
      </c>
      <c r="M124" s="98">
        <v>1.8169775157685004</v>
      </c>
      <c r="N124" s="98">
        <v>1.8414569776478824</v>
      </c>
      <c r="O124" s="98">
        <v>1.8101473923472442</v>
      </c>
      <c r="P124" s="98">
        <v>1.8932539921295024</v>
      </c>
      <c r="Q124" s="98">
        <v>1.948992412987113</v>
      </c>
      <c r="R124" s="98">
        <v>2.0264138702340979</v>
      </c>
      <c r="S124" s="98">
        <v>2.1301154142287162</v>
      </c>
      <c r="T124" s="98">
        <v>2.3007161354649317</v>
      </c>
      <c r="U124" s="98">
        <v>3.5659567426474577</v>
      </c>
      <c r="V124" s="98">
        <v>3.6161738873816467</v>
      </c>
      <c r="W124" s="98">
        <v>3.1159206860471582</v>
      </c>
      <c r="DA124" s="63" t="s">
        <v>1784</v>
      </c>
    </row>
    <row r="125" spans="1:105" ht="12" customHeight="1" x14ac:dyDescent="0.25">
      <c r="A125" s="97" t="s">
        <v>137</v>
      </c>
      <c r="B125" s="98">
        <v>7.6954874171057452E-2</v>
      </c>
      <c r="C125" s="98">
        <v>7.6063145572809812E-2</v>
      </c>
      <c r="D125" s="98">
        <v>7.6543108569884846E-2</v>
      </c>
      <c r="E125" s="98">
        <v>7.6848418168992766E-2</v>
      </c>
      <c r="F125" s="98">
        <v>7.039064408877907E-2</v>
      </c>
      <c r="G125" s="98">
        <v>6.5600326255488228E-2</v>
      </c>
      <c r="H125" s="98">
        <v>6.6385950652934567E-2</v>
      </c>
      <c r="I125" s="98">
        <v>8.4407126440867772E-2</v>
      </c>
      <c r="J125" s="98">
        <v>8.7477128862461132E-2</v>
      </c>
      <c r="K125" s="98">
        <v>8.8902743032461332E-2</v>
      </c>
      <c r="L125" s="98">
        <v>9.9366381829114225E-2</v>
      </c>
      <c r="M125" s="98">
        <v>9.3717003734407389E-2</v>
      </c>
      <c r="N125" s="98">
        <v>0.13175044510875075</v>
      </c>
      <c r="O125" s="98">
        <v>0.4493495040900139</v>
      </c>
      <c r="P125" s="98">
        <v>0.51574928413331977</v>
      </c>
      <c r="Q125" s="98">
        <v>0.45891184474539631</v>
      </c>
      <c r="R125" s="98">
        <v>0.43658803232495658</v>
      </c>
      <c r="S125" s="98">
        <v>0.42341920748574347</v>
      </c>
      <c r="T125" s="98">
        <v>0.37054519776081063</v>
      </c>
      <c r="U125" s="98">
        <v>0.50038854261472032</v>
      </c>
      <c r="V125" s="98">
        <v>0.4602217668100374</v>
      </c>
      <c r="W125" s="98">
        <v>0.33248667728430131</v>
      </c>
      <c r="DA125" s="63" t="s">
        <v>1785</v>
      </c>
    </row>
    <row r="126" spans="1:105" ht="12" customHeight="1" x14ac:dyDescent="0.25">
      <c r="A126" s="100" t="s">
        <v>216</v>
      </c>
      <c r="B126" s="101">
        <v>1.0973256586778717E-2</v>
      </c>
      <c r="C126" s="101">
        <v>9.7200003278486002E-3</v>
      </c>
      <c r="D126" s="101">
        <v>1.8126199075546197E-2</v>
      </c>
      <c r="E126" s="101">
        <v>2.2641530920264684E-2</v>
      </c>
      <c r="F126" s="101">
        <v>1.8765974528748078E-2</v>
      </c>
      <c r="G126" s="101">
        <v>2.0464733778867351E-2</v>
      </c>
      <c r="H126" s="101">
        <v>1.7256211693293763E-2</v>
      </c>
      <c r="I126" s="101">
        <v>1.7883294422161262E-2</v>
      </c>
      <c r="J126" s="101">
        <v>1.7788545089014896E-2</v>
      </c>
      <c r="K126" s="101">
        <v>1.8103184739826486E-2</v>
      </c>
      <c r="L126" s="101">
        <v>1.7928586789981719E-2</v>
      </c>
      <c r="M126" s="101">
        <v>1.6521163656443259E-2</v>
      </c>
      <c r="N126" s="101">
        <v>1.628821367867183E-2</v>
      </c>
      <c r="O126" s="101">
        <v>3.9575359741435182E-2</v>
      </c>
      <c r="P126" s="101">
        <v>4.9428496216492868E-3</v>
      </c>
      <c r="Q126" s="101">
        <v>8.3455727707554272E-2</v>
      </c>
      <c r="R126" s="101">
        <v>0.10455700665636937</v>
      </c>
      <c r="S126" s="101">
        <v>0.13640807867923205</v>
      </c>
      <c r="T126" s="101">
        <v>7.9116811127196207E-2</v>
      </c>
      <c r="U126" s="101">
        <v>6.0334961578104591E-2</v>
      </c>
      <c r="V126" s="101">
        <v>6.5996488392233058E-2</v>
      </c>
      <c r="W126" s="101">
        <v>3.4646549372412863E-2</v>
      </c>
      <c r="DA126" s="131" t="s">
        <v>1786</v>
      </c>
    </row>
    <row r="127" spans="1:105" ht="12" customHeight="1" x14ac:dyDescent="0.25">
      <c r="A127" s="103" t="s">
        <v>52</v>
      </c>
      <c r="B127" s="104">
        <v>6.5981617584278743E-2</v>
      </c>
      <c r="C127" s="104">
        <v>6.634314524496121E-2</v>
      </c>
      <c r="D127" s="104">
        <v>5.8416909494338649E-2</v>
      </c>
      <c r="E127" s="104">
        <v>5.4206887248728082E-2</v>
      </c>
      <c r="F127" s="104">
        <v>5.1624669560030985E-2</v>
      </c>
      <c r="G127" s="104">
        <v>4.5135592476620877E-2</v>
      </c>
      <c r="H127" s="104">
        <v>4.9129738959640797E-2</v>
      </c>
      <c r="I127" s="104">
        <v>6.6523832018706514E-2</v>
      </c>
      <c r="J127" s="104">
        <v>6.9688583773446236E-2</v>
      </c>
      <c r="K127" s="104">
        <v>7.0799558292634845E-2</v>
      </c>
      <c r="L127" s="104">
        <v>8.143779503913251E-2</v>
      </c>
      <c r="M127" s="104">
        <v>7.7195840077964123E-2</v>
      </c>
      <c r="N127" s="104">
        <v>0.11546223143007893</v>
      </c>
      <c r="O127" s="104">
        <v>0.40977414434857873</v>
      </c>
      <c r="P127" s="104">
        <v>0.51080643451167052</v>
      </c>
      <c r="Q127" s="104">
        <v>0.37545611703784204</v>
      </c>
      <c r="R127" s="104">
        <v>0.33203102566858722</v>
      </c>
      <c r="S127" s="104">
        <v>0.28701112880651142</v>
      </c>
      <c r="T127" s="104">
        <v>0.29142838663361442</v>
      </c>
      <c r="U127" s="104">
        <v>0.44005358103661574</v>
      </c>
      <c r="V127" s="104">
        <v>0.39422527841780436</v>
      </c>
      <c r="W127" s="104">
        <v>0.29784012791188846</v>
      </c>
      <c r="DA127" s="132" t="s">
        <v>1787</v>
      </c>
    </row>
    <row r="128" spans="1:105" ht="12" customHeight="1" x14ac:dyDescent="0.25">
      <c r="A128" s="106" t="s">
        <v>122</v>
      </c>
      <c r="B128" s="101">
        <v>6.1393991671085543E-2</v>
      </c>
      <c r="C128" s="101">
        <v>8.231780062703721E-2</v>
      </c>
      <c r="D128" s="101">
        <v>7.8709222423697212E-2</v>
      </c>
      <c r="E128" s="101">
        <v>7.3203262618985743E-2</v>
      </c>
      <c r="F128" s="101">
        <v>6.4344610520338408E-2</v>
      </c>
      <c r="G128" s="101">
        <v>5.518787560108887E-2</v>
      </c>
      <c r="H128" s="101">
        <v>0.10545552566386047</v>
      </c>
      <c r="I128" s="101">
        <v>0.10520714831671585</v>
      </c>
      <c r="J128" s="101">
        <v>8.6252508292608596E-2</v>
      </c>
      <c r="K128" s="101">
        <v>7.6929407208254696E-2</v>
      </c>
      <c r="L128" s="101">
        <v>7.0861441211428206E-2</v>
      </c>
      <c r="M128" s="101">
        <v>6.1571991394536875E-2</v>
      </c>
      <c r="N128" s="101">
        <v>4.2795806172396235E-2</v>
      </c>
      <c r="O128" s="101">
        <v>0.47078317388306801</v>
      </c>
      <c r="P128" s="101">
        <v>0.81653428073191936</v>
      </c>
      <c r="Q128" s="101">
        <v>0.83114274874903415</v>
      </c>
      <c r="R128" s="101">
        <v>0.82843754777197665</v>
      </c>
      <c r="S128" s="101">
        <v>0.80936575637437735</v>
      </c>
      <c r="T128" s="101">
        <v>0.70355590165012305</v>
      </c>
      <c r="U128" s="101">
        <v>0.6202769160388576</v>
      </c>
      <c r="V128" s="101">
        <v>0.45551146529504954</v>
      </c>
      <c r="W128" s="101">
        <v>0.28695849395555217</v>
      </c>
      <c r="DA128" s="131" t="s">
        <v>1788</v>
      </c>
    </row>
    <row r="129" spans="1:105" ht="12" customHeight="1" x14ac:dyDescent="0.25">
      <c r="A129" s="107" t="s">
        <v>121</v>
      </c>
      <c r="B129" s="104">
        <v>24.851981708829346</v>
      </c>
      <c r="C129" s="104">
        <v>23.663964143159465</v>
      </c>
      <c r="D129" s="104">
        <v>25.565458294705849</v>
      </c>
      <c r="E129" s="104">
        <v>27.606439325284203</v>
      </c>
      <c r="F129" s="104">
        <v>29.417201269468411</v>
      </c>
      <c r="G129" s="104">
        <v>32.588088143464731</v>
      </c>
      <c r="H129" s="104">
        <v>33.869361194338055</v>
      </c>
      <c r="I129" s="104">
        <v>39.349426898758743</v>
      </c>
      <c r="J129" s="104">
        <v>40.603486868678992</v>
      </c>
      <c r="K129" s="104">
        <v>41.175735625544412</v>
      </c>
      <c r="L129" s="104">
        <v>41.547555601866485</v>
      </c>
      <c r="M129" s="104">
        <v>42.009942957632703</v>
      </c>
      <c r="N129" s="104">
        <v>39.759118554659729</v>
      </c>
      <c r="O129" s="104">
        <v>34.991018056061222</v>
      </c>
      <c r="P129" s="104">
        <v>34.108990679965572</v>
      </c>
      <c r="Q129" s="104">
        <v>34.664334022852636</v>
      </c>
      <c r="R129" s="104">
        <v>34.33450107184639</v>
      </c>
      <c r="S129" s="104">
        <v>34.019172449306339</v>
      </c>
      <c r="T129" s="104">
        <v>29.278855939671139</v>
      </c>
      <c r="U129" s="104">
        <v>26.397427718908357</v>
      </c>
      <c r="V129" s="104">
        <v>25.658594594208093</v>
      </c>
      <c r="W129" s="104">
        <v>25.404631432947074</v>
      </c>
      <c r="DA129" s="132" t="s">
        <v>1789</v>
      </c>
    </row>
    <row r="130" spans="1:105" ht="12" customHeight="1" x14ac:dyDescent="0.25">
      <c r="A130" s="108" t="s">
        <v>53</v>
      </c>
      <c r="B130" s="98">
        <v>3.5221517012087094</v>
      </c>
      <c r="C130" s="98">
        <v>3.0407506864030185</v>
      </c>
      <c r="D130" s="98">
        <v>4.9014272872520293</v>
      </c>
      <c r="E130" s="98">
        <v>6.6932960267368253</v>
      </c>
      <c r="F130" s="98">
        <v>6.8229577015010987</v>
      </c>
      <c r="G130" s="98">
        <v>9.1500872477578987</v>
      </c>
      <c r="H130" s="98">
        <v>8.6227739189491324</v>
      </c>
      <c r="I130" s="98">
        <v>8.308155566105345</v>
      </c>
      <c r="J130" s="98">
        <v>8.2486422278481299</v>
      </c>
      <c r="K130" s="98">
        <v>8.3770685685289532</v>
      </c>
      <c r="L130" s="98">
        <v>7.5261238732010804</v>
      </c>
      <c r="M130" s="98">
        <v>7.7348867348051549</v>
      </c>
      <c r="N130" s="98">
        <v>5.3113000088549986</v>
      </c>
      <c r="O130" s="98">
        <v>1.1730029612249333</v>
      </c>
      <c r="P130" s="98">
        <v>0.44675556265841698</v>
      </c>
      <c r="Q130" s="98">
        <v>1.4555595157307861</v>
      </c>
      <c r="R130" s="98">
        <v>2.1414832376795405</v>
      </c>
      <c r="S130" s="98">
        <v>3.5491272884540197</v>
      </c>
      <c r="T130" s="98">
        <v>2.4195830005622914</v>
      </c>
      <c r="U130" s="98">
        <v>1.7768362412140708</v>
      </c>
      <c r="V130" s="98">
        <v>2.1810473311803249</v>
      </c>
      <c r="W130" s="98">
        <v>2.2751974919789961</v>
      </c>
      <c r="DA130" s="63" t="s">
        <v>1790</v>
      </c>
    </row>
    <row r="131" spans="1:105" ht="12" customHeight="1" x14ac:dyDescent="0.25">
      <c r="A131" s="108" t="s">
        <v>52</v>
      </c>
      <c r="B131" s="98">
        <v>21.329830007620636</v>
      </c>
      <c r="C131" s="98">
        <v>20.623213456756446</v>
      </c>
      <c r="D131" s="98">
        <v>20.664031007453818</v>
      </c>
      <c r="E131" s="98">
        <v>20.913143298547379</v>
      </c>
      <c r="F131" s="98">
        <v>22.594243567967311</v>
      </c>
      <c r="G131" s="98">
        <v>23.438000895706832</v>
      </c>
      <c r="H131" s="98">
        <v>25.246587275388922</v>
      </c>
      <c r="I131" s="98">
        <v>31.041271332653398</v>
      </c>
      <c r="J131" s="98">
        <v>32.354844640830862</v>
      </c>
      <c r="K131" s="98">
        <v>32.798667057015457</v>
      </c>
      <c r="L131" s="98">
        <v>34.021431728665405</v>
      </c>
      <c r="M131" s="98">
        <v>34.275056222827551</v>
      </c>
      <c r="N131" s="98">
        <v>34.447818545804729</v>
      </c>
      <c r="O131" s="98">
        <v>33.818015094836291</v>
      </c>
      <c r="P131" s="98">
        <v>33.662235117307155</v>
      </c>
      <c r="Q131" s="98">
        <v>33.208774507121852</v>
      </c>
      <c r="R131" s="98">
        <v>32.193017834166852</v>
      </c>
      <c r="S131" s="98">
        <v>30.470045160852319</v>
      </c>
      <c r="T131" s="98">
        <v>26.859272939108848</v>
      </c>
      <c r="U131" s="98">
        <v>24.620591477694287</v>
      </c>
      <c r="V131" s="98">
        <v>23.47754726302777</v>
      </c>
      <c r="W131" s="98">
        <v>23.129433940968077</v>
      </c>
      <c r="DA131" s="63" t="s">
        <v>1791</v>
      </c>
    </row>
    <row r="132" spans="1:105" ht="12" customHeight="1" x14ac:dyDescent="0.25">
      <c r="A132" s="121" t="s">
        <v>54</v>
      </c>
      <c r="B132" s="122">
        <v>8.7263225368425648</v>
      </c>
      <c r="C132" s="122">
        <v>9.4285770334978238</v>
      </c>
      <c r="D132" s="122">
        <v>9.5966322000268267</v>
      </c>
      <c r="E132" s="122">
        <v>9.8203891322986987</v>
      </c>
      <c r="F132" s="122">
        <v>10.264865713533585</v>
      </c>
      <c r="G132" s="122">
        <v>10.124444438939342</v>
      </c>
      <c r="H132" s="122">
        <v>9.6972304237469</v>
      </c>
      <c r="I132" s="122">
        <v>9.7047416565635256</v>
      </c>
      <c r="J132" s="122">
        <v>9.4953936369849536</v>
      </c>
      <c r="K132" s="122">
        <v>9.682033683423132</v>
      </c>
      <c r="L132" s="122">
        <v>9.5335946661186846</v>
      </c>
      <c r="M132" s="122">
        <v>10.187919247212708</v>
      </c>
      <c r="N132" s="122">
        <v>8.987154378540076</v>
      </c>
      <c r="O132" s="122">
        <v>9.0899739908467474</v>
      </c>
      <c r="P132" s="122">
        <v>9.8915542233603908</v>
      </c>
      <c r="Q132" s="122">
        <v>9.3631869982320772</v>
      </c>
      <c r="R132" s="122">
        <v>8.9576681714344968</v>
      </c>
      <c r="S132" s="122">
        <v>8.987056383762777</v>
      </c>
      <c r="T132" s="122">
        <v>7.6041455086754866</v>
      </c>
      <c r="U132" s="122">
        <v>8.2246773917995135</v>
      </c>
      <c r="V132" s="122">
        <v>8.1384046744074574</v>
      </c>
      <c r="W132" s="122">
        <v>7.9215579267414347</v>
      </c>
      <c r="DA132" s="130" t="s">
        <v>1792</v>
      </c>
    </row>
    <row r="133" spans="1:105" ht="12" customHeight="1" x14ac:dyDescent="0.25">
      <c r="A133" s="97" t="s">
        <v>50</v>
      </c>
      <c r="B133" s="98">
        <v>6.4233154616807067</v>
      </c>
      <c r="C133" s="98">
        <v>6.4187297906762062</v>
      </c>
      <c r="D133" s="98">
        <v>6.3051645939986773</v>
      </c>
      <c r="E133" s="98">
        <v>6.5152478915564567</v>
      </c>
      <c r="F133" s="98">
        <v>6.5750497240531907</v>
      </c>
      <c r="G133" s="98">
        <v>6.3618691184935736</v>
      </c>
      <c r="H133" s="98">
        <v>5.9754218036951681</v>
      </c>
      <c r="I133" s="98">
        <v>6.2640626229212506</v>
      </c>
      <c r="J133" s="98">
        <v>6.1711691182034816</v>
      </c>
      <c r="K133" s="98">
        <v>6.1291248925927775</v>
      </c>
      <c r="L133" s="98">
        <v>6.0740942111352165</v>
      </c>
      <c r="M133" s="98">
        <v>6.2957703664140592</v>
      </c>
      <c r="N133" s="98">
        <v>6.0883198824149627</v>
      </c>
      <c r="O133" s="98">
        <v>5.8260193999106926</v>
      </c>
      <c r="P133" s="98">
        <v>5.6180848843214477</v>
      </c>
      <c r="Q133" s="98">
        <v>5.5509779464300975</v>
      </c>
      <c r="R133" s="98">
        <v>5.2529000903134619</v>
      </c>
      <c r="S133" s="98">
        <v>4.9848070037312535</v>
      </c>
      <c r="T133" s="98">
        <v>4.4472151259321002</v>
      </c>
      <c r="U133" s="98">
        <v>4.4705967935895776</v>
      </c>
      <c r="V133" s="98">
        <v>3.9491751545526874</v>
      </c>
      <c r="W133" s="98">
        <v>4.014191073145982</v>
      </c>
      <c r="DA133" s="63" t="s">
        <v>1793</v>
      </c>
    </row>
    <row r="134" spans="1:105" ht="12" customHeight="1" x14ac:dyDescent="0.25">
      <c r="A134" s="109" t="s">
        <v>120</v>
      </c>
      <c r="B134" s="33">
        <v>2.3030070751618581</v>
      </c>
      <c r="C134" s="33">
        <v>3.0098472428216185</v>
      </c>
      <c r="D134" s="33">
        <v>3.2914676060281498</v>
      </c>
      <c r="E134" s="33">
        <v>3.305141240742242</v>
      </c>
      <c r="F134" s="33">
        <v>3.6898159894803948</v>
      </c>
      <c r="G134" s="33">
        <v>3.7625753204457677</v>
      </c>
      <c r="H134" s="33">
        <v>3.7218086200517315</v>
      </c>
      <c r="I134" s="33">
        <v>3.4406790336422746</v>
      </c>
      <c r="J134" s="33">
        <v>3.324224518781473</v>
      </c>
      <c r="K134" s="33">
        <v>3.5529087908303554</v>
      </c>
      <c r="L134" s="33">
        <v>3.459500454983468</v>
      </c>
      <c r="M134" s="33">
        <v>3.8921488807986484</v>
      </c>
      <c r="N134" s="33">
        <v>2.8988344961251138</v>
      </c>
      <c r="O134" s="33">
        <v>3.2639545909360539</v>
      </c>
      <c r="P134" s="33">
        <v>4.2734693390389431</v>
      </c>
      <c r="Q134" s="33">
        <v>3.8122090518019798</v>
      </c>
      <c r="R134" s="33">
        <v>3.7047680811210353</v>
      </c>
      <c r="S134" s="33">
        <v>4.0022493800315226</v>
      </c>
      <c r="T134" s="33">
        <v>3.1569303827433868</v>
      </c>
      <c r="U134" s="33">
        <v>3.7540805982099368</v>
      </c>
      <c r="V134" s="33">
        <v>4.1892295198547709</v>
      </c>
      <c r="W134" s="33">
        <v>3.9073668535954527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0.56269823425943466</v>
      </c>
      <c r="C136" s="119">
        <f t="shared" si="26"/>
        <v>0.55658216508178116</v>
      </c>
      <c r="D136" s="119">
        <f t="shared" si="26"/>
        <v>0.55673325444773203</v>
      </c>
      <c r="E136" s="119">
        <f t="shared" si="26"/>
        <v>0.58000853957450516</v>
      </c>
      <c r="F136" s="119">
        <f t="shared" si="26"/>
        <v>0.6071408451538215</v>
      </c>
      <c r="G136" s="119">
        <f t="shared" si="26"/>
        <v>0.65610179489904541</v>
      </c>
      <c r="H136" s="119">
        <f t="shared" si="26"/>
        <v>0.69084263067525464</v>
      </c>
      <c r="I136" s="119">
        <f t="shared" si="26"/>
        <v>0.78395762545461467</v>
      </c>
      <c r="J136" s="119">
        <f t="shared" si="26"/>
        <v>0.86219632018706049</v>
      </c>
      <c r="K136" s="119">
        <f t="shared" si="26"/>
        <v>0.84692925747602243</v>
      </c>
      <c r="L136" s="119">
        <f t="shared" si="26"/>
        <v>0.93178246479127103</v>
      </c>
      <c r="M136" s="119">
        <f t="shared" si="26"/>
        <v>0.87020914447378983</v>
      </c>
      <c r="N136" s="119">
        <f t="shared" si="26"/>
        <v>0.96499626188608389</v>
      </c>
      <c r="O136" s="119">
        <f t="shared" si="26"/>
        <v>1.0023704549318899</v>
      </c>
      <c r="P136" s="119">
        <f t="shared" si="26"/>
        <v>1.000319018476937</v>
      </c>
      <c r="Q136" s="119">
        <f t="shared" si="26"/>
        <v>0.96619113162389947</v>
      </c>
      <c r="R136" s="119">
        <f t="shared" ref="R136:V136" si="27">IF(R117=0,"",R117/R98)</f>
        <v>0.99756960099999203</v>
      </c>
      <c r="S136" s="119">
        <f t="shared" si="27"/>
        <v>0.96484366643974107</v>
      </c>
      <c r="T136" s="119">
        <f t="shared" si="27"/>
        <v>1.0532560204861652</v>
      </c>
      <c r="U136" s="119">
        <f t="shared" si="27"/>
        <v>0.98620168182724988</v>
      </c>
      <c r="V136" s="119">
        <f t="shared" si="27"/>
        <v>0.98664488739518919</v>
      </c>
      <c r="W136" s="119">
        <f t="shared" ref="W136" si="28">IF(W117=0,"",W117/W98)</f>
        <v>1.0569118355952947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0.33849947850913548</v>
      </c>
      <c r="C137" s="124">
        <f t="shared" si="29"/>
        <v>0.3431414707828232</v>
      </c>
      <c r="D137" s="124">
        <f t="shared" si="29"/>
        <v>0.34743012223968334</v>
      </c>
      <c r="E137" s="124">
        <f t="shared" si="29"/>
        <v>0.3522000829693212</v>
      </c>
      <c r="F137" s="124">
        <f t="shared" si="29"/>
        <v>0.35790257643892875</v>
      </c>
      <c r="G137" s="124">
        <f t="shared" si="29"/>
        <v>0.36437198173759688</v>
      </c>
      <c r="H137" s="124">
        <f t="shared" si="29"/>
        <v>0.37197274193103202</v>
      </c>
      <c r="I137" s="124">
        <f t="shared" si="29"/>
        <v>0.37941038608689215</v>
      </c>
      <c r="J137" s="124">
        <f t="shared" si="29"/>
        <v>0.3893999464773793</v>
      </c>
      <c r="K137" s="124">
        <f t="shared" si="29"/>
        <v>0.39780511024337112</v>
      </c>
      <c r="L137" s="124">
        <f t="shared" si="29"/>
        <v>0.40706828050892369</v>
      </c>
      <c r="M137" s="124">
        <f t="shared" si="29"/>
        <v>0.41783928287750094</v>
      </c>
      <c r="N137" s="124">
        <f t="shared" si="29"/>
        <v>0.43012505804457407</v>
      </c>
      <c r="O137" s="124">
        <f t="shared" si="29"/>
        <v>0.44236172405220109</v>
      </c>
      <c r="P137" s="124">
        <f t="shared" si="29"/>
        <v>0.44791380282917886</v>
      </c>
      <c r="Q137" s="124">
        <f t="shared" si="29"/>
        <v>0.45215806345245213</v>
      </c>
      <c r="R137" s="124">
        <f t="shared" ref="R137:V137" si="30">IF(R118=0,"",R118/R99)</f>
        <v>0.45822963354407192</v>
      </c>
      <c r="S137" s="124">
        <f t="shared" si="30"/>
        <v>0.46723436471832436</v>
      </c>
      <c r="T137" s="124">
        <f t="shared" si="30"/>
        <v>0.47191742557475552</v>
      </c>
      <c r="U137" s="124">
        <f t="shared" si="30"/>
        <v>0.48133067420157533</v>
      </c>
      <c r="V137" s="124">
        <f t="shared" si="30"/>
        <v>0.49663210768860572</v>
      </c>
      <c r="W137" s="124">
        <f t="shared" ref="W137" si="31">IF(W118=0,"",W118/W99)</f>
        <v>0.51684545249265357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0.33653941571192753</v>
      </c>
      <c r="C138" s="111">
        <f t="shared" si="32"/>
        <v>0.34081577546865788</v>
      </c>
      <c r="D138" s="111">
        <f t="shared" si="32"/>
        <v>0.34490958447687364</v>
      </c>
      <c r="E138" s="111">
        <f t="shared" si="32"/>
        <v>0.34980564802730807</v>
      </c>
      <c r="F138" s="111">
        <f t="shared" si="32"/>
        <v>0.35528322776439036</v>
      </c>
      <c r="G138" s="111">
        <f t="shared" si="32"/>
        <v>0.36177855061593028</v>
      </c>
      <c r="H138" s="111">
        <f t="shared" si="32"/>
        <v>0.36962129941177402</v>
      </c>
      <c r="I138" s="111">
        <f t="shared" si="32"/>
        <v>0.37729489057167975</v>
      </c>
      <c r="J138" s="111">
        <f t="shared" si="32"/>
        <v>0.38740541063848544</v>
      </c>
      <c r="K138" s="111">
        <f t="shared" si="32"/>
        <v>0.39568913457822541</v>
      </c>
      <c r="L138" s="111">
        <f t="shared" si="32"/>
        <v>0.40502530077591786</v>
      </c>
      <c r="M138" s="111">
        <f t="shared" si="32"/>
        <v>0.41549096842605937</v>
      </c>
      <c r="N138" s="111">
        <f t="shared" si="32"/>
        <v>0.42829004786678959</v>
      </c>
      <c r="O138" s="111">
        <f t="shared" si="32"/>
        <v>0.44020997467699841</v>
      </c>
      <c r="P138" s="111">
        <f t="shared" si="32"/>
        <v>0.44515741226518002</v>
      </c>
      <c r="Q138" s="111">
        <f t="shared" si="32"/>
        <v>0.4496622068640902</v>
      </c>
      <c r="R138" s="111">
        <f t="shared" ref="R138:V138" si="33">IF(R119=0,"",R119/R100)</f>
        <v>0.45574301618561081</v>
      </c>
      <c r="S138" s="111">
        <f t="shared" si="33"/>
        <v>0.46446886301889567</v>
      </c>
      <c r="T138" s="111">
        <f t="shared" si="33"/>
        <v>0.46944300922921511</v>
      </c>
      <c r="U138" s="111">
        <f t="shared" si="33"/>
        <v>0.47885922122438102</v>
      </c>
      <c r="V138" s="111">
        <f t="shared" si="33"/>
        <v>0.49416186248859612</v>
      </c>
      <c r="W138" s="111">
        <f t="shared" ref="W138" si="34">IF(W119=0,"",W119/W100)</f>
        <v>0.51437963792712127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1.8018528038532917</v>
      </c>
      <c r="C140" s="124">
        <f t="shared" si="38"/>
        <v>1.9018498095430754</v>
      </c>
      <c r="D140" s="124">
        <f t="shared" si="38"/>
        <v>2.0073983759988665</v>
      </c>
      <c r="E140" s="124">
        <f t="shared" si="38"/>
        <v>2.1693450756736326</v>
      </c>
      <c r="F140" s="124">
        <f t="shared" si="38"/>
        <v>2.3460100515576214</v>
      </c>
      <c r="G140" s="124">
        <f t="shared" si="38"/>
        <v>2.5453543077323597</v>
      </c>
      <c r="H140" s="124">
        <f t="shared" si="38"/>
        <v>2.7322453147682717</v>
      </c>
      <c r="I140" s="124">
        <f t="shared" si="38"/>
        <v>2.8416552758253957</v>
      </c>
      <c r="J140" s="124">
        <f t="shared" si="38"/>
        <v>2.8981872965409932</v>
      </c>
      <c r="K140" s="124">
        <f t="shared" si="38"/>
        <v>2.9639935055055866</v>
      </c>
      <c r="L140" s="124">
        <f t="shared" si="38"/>
        <v>3.0302612144822083</v>
      </c>
      <c r="M140" s="124">
        <f t="shared" si="38"/>
        <v>3.1225362144114475</v>
      </c>
      <c r="N140" s="124">
        <f t="shared" si="38"/>
        <v>3.2307552605593006</v>
      </c>
      <c r="O140" s="124">
        <f t="shared" si="38"/>
        <v>3.3488729760999094</v>
      </c>
      <c r="P140" s="124">
        <f t="shared" si="38"/>
        <v>3.4395038434294993</v>
      </c>
      <c r="Q140" s="124">
        <f t="shared" si="38"/>
        <v>3.5477615074824933</v>
      </c>
      <c r="R140" s="124">
        <f t="shared" ref="R140:V140" si="39">IF(R121=0,"",R121/R102)</f>
        <v>3.6678964145810951</v>
      </c>
      <c r="S140" s="124">
        <f t="shared" si="39"/>
        <v>3.800039241037017</v>
      </c>
      <c r="T140" s="124">
        <f t="shared" si="39"/>
        <v>3.9184513879264071</v>
      </c>
      <c r="U140" s="124">
        <f t="shared" si="39"/>
        <v>4.0447222406316037</v>
      </c>
      <c r="V140" s="124">
        <f t="shared" si="39"/>
        <v>4.1906190395947283</v>
      </c>
      <c r="W140" s="124">
        <f t="shared" ref="W140" si="40">IF(W121=0,"",W121/W102)</f>
        <v>4.3072480042740997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1.8018528038532917</v>
      </c>
      <c r="C141" s="111">
        <f t="shared" si="41"/>
        <v>1.9018498095430754</v>
      </c>
      <c r="D141" s="111">
        <f t="shared" si="41"/>
        <v>2.0073983759988665</v>
      </c>
      <c r="E141" s="111">
        <f t="shared" si="41"/>
        <v>2.1693450756736326</v>
      </c>
      <c r="F141" s="111">
        <f t="shared" si="41"/>
        <v>2.3460100515576214</v>
      </c>
      <c r="G141" s="111">
        <f t="shared" si="41"/>
        <v>2.5453543077323597</v>
      </c>
      <c r="H141" s="111">
        <f t="shared" si="41"/>
        <v>2.7322453147682717</v>
      </c>
      <c r="I141" s="111">
        <f t="shared" si="41"/>
        <v>2.8416552758253957</v>
      </c>
      <c r="J141" s="111">
        <f t="shared" si="41"/>
        <v>2.8981872965409932</v>
      </c>
      <c r="K141" s="111">
        <f t="shared" si="41"/>
        <v>2.9639935055055866</v>
      </c>
      <c r="L141" s="111">
        <f t="shared" si="41"/>
        <v>3.0302612144822083</v>
      </c>
      <c r="M141" s="111">
        <f t="shared" si="41"/>
        <v>3.1225362144114475</v>
      </c>
      <c r="N141" s="111">
        <f t="shared" si="41"/>
        <v>3.2307552605593006</v>
      </c>
      <c r="O141" s="111">
        <f t="shared" si="41"/>
        <v>3.3488729760999094</v>
      </c>
      <c r="P141" s="111">
        <f t="shared" si="41"/>
        <v>3.4395038434294993</v>
      </c>
      <c r="Q141" s="111">
        <f t="shared" si="41"/>
        <v>3.5477615074824933</v>
      </c>
      <c r="R141" s="111">
        <f t="shared" ref="R141:V141" si="42">IF(R122=0,"",R122/R103)</f>
        <v>3.6678964145810951</v>
      </c>
      <c r="S141" s="111">
        <f t="shared" si="42"/>
        <v>3.800039241037017</v>
      </c>
      <c r="T141" s="111">
        <f t="shared" si="42"/>
        <v>3.9184513879264071</v>
      </c>
      <c r="U141" s="111">
        <f t="shared" si="42"/>
        <v>4.0447222406316037</v>
      </c>
      <c r="V141" s="111">
        <f t="shared" si="42"/>
        <v>4.1906190395947283</v>
      </c>
      <c r="W141" s="111">
        <f t="shared" ref="W141" si="43">IF(W122=0,"",W122/W103)</f>
        <v>4.3072480042740997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0.82052940117458806</v>
      </c>
      <c r="C142" s="124">
        <f t="shared" si="44"/>
        <v>0.83269493909589454</v>
      </c>
      <c r="D142" s="124">
        <f t="shared" si="44"/>
        <v>0.78908612197486483</v>
      </c>
      <c r="E142" s="124">
        <f t="shared" si="44"/>
        <v>0.75857223021826703</v>
      </c>
      <c r="F142" s="124">
        <f t="shared" si="44"/>
        <v>0.76881775487754</v>
      </c>
      <c r="G142" s="124">
        <f t="shared" si="44"/>
        <v>0.74358329938793677</v>
      </c>
      <c r="H142" s="124">
        <f t="shared" si="44"/>
        <v>0.75724100259350302</v>
      </c>
      <c r="I142" s="124">
        <f t="shared" si="44"/>
        <v>0.78642524172807249</v>
      </c>
      <c r="J142" s="124">
        <f t="shared" si="44"/>
        <v>0.79398363145287043</v>
      </c>
      <c r="K142" s="124">
        <f t="shared" si="44"/>
        <v>0.7953642595425845</v>
      </c>
      <c r="L142" s="124">
        <f t="shared" si="44"/>
        <v>0.81143141983444445</v>
      </c>
      <c r="M142" s="124">
        <f t="shared" si="44"/>
        <v>0.812004212047997</v>
      </c>
      <c r="N142" s="124">
        <f t="shared" si="44"/>
        <v>0.84642740051634757</v>
      </c>
      <c r="O142" s="124">
        <f t="shared" si="44"/>
        <v>0.90937010727797229</v>
      </c>
      <c r="P142" s="124">
        <f t="shared" si="44"/>
        <v>0.91694584343901764</v>
      </c>
      <c r="Q142" s="124">
        <f t="shared" si="44"/>
        <v>0.89690855512688061</v>
      </c>
      <c r="R142" s="124">
        <f t="shared" ref="R142:V142" si="45">IF(R123=0,"",R123/R104)</f>
        <v>0.88439422304577298</v>
      </c>
      <c r="S142" s="124">
        <f t="shared" si="45"/>
        <v>0.86186635739627304</v>
      </c>
      <c r="T142" s="124">
        <f t="shared" si="45"/>
        <v>0.87205089425169213</v>
      </c>
      <c r="U142" s="124">
        <f t="shared" si="45"/>
        <v>0.86036574812802702</v>
      </c>
      <c r="V142" s="124">
        <f t="shared" si="45"/>
        <v>0.8587805102490067</v>
      </c>
      <c r="W142" s="124">
        <f t="shared" ref="W142" si="46">IF(W123=0,"",W123/W104)</f>
        <v>0.87474964457873694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0.41191759104126385</v>
      </c>
      <c r="C143" s="111">
        <f t="shared" si="47"/>
        <v>0.41283581158350791</v>
      </c>
      <c r="D143" s="111">
        <f t="shared" si="47"/>
        <v>0.41410691501237978</v>
      </c>
      <c r="E143" s="111">
        <f t="shared" si="47"/>
        <v>0.41548562466639966</v>
      </c>
      <c r="F143" s="111">
        <f t="shared" si="47"/>
        <v>0.41719503726728752</v>
      </c>
      <c r="G143" s="111">
        <f t="shared" si="47"/>
        <v>0.41934761353890876</v>
      </c>
      <c r="H143" s="111">
        <f t="shared" si="47"/>
        <v>0.42224247337249532</v>
      </c>
      <c r="I143" s="111">
        <f t="shared" si="47"/>
        <v>0.42452175950750926</v>
      </c>
      <c r="J143" s="111">
        <f t="shared" si="47"/>
        <v>0.42773527113646415</v>
      </c>
      <c r="K143" s="111">
        <f t="shared" si="47"/>
        <v>0.43029023059768923</v>
      </c>
      <c r="L143" s="111">
        <f t="shared" si="47"/>
        <v>0.43347850205347599</v>
      </c>
      <c r="M143" s="111">
        <f t="shared" si="47"/>
        <v>0.43869775243068126</v>
      </c>
      <c r="N143" s="111">
        <f t="shared" si="47"/>
        <v>0.44745252537300062</v>
      </c>
      <c r="O143" s="111">
        <f t="shared" si="47"/>
        <v>0.45451307691793158</v>
      </c>
      <c r="P143" s="111">
        <f t="shared" si="47"/>
        <v>0.45473106125908846</v>
      </c>
      <c r="Q143" s="111">
        <f t="shared" si="47"/>
        <v>0.46396643341609917</v>
      </c>
      <c r="R143" s="111">
        <f t="shared" ref="R143:V143" si="48">IF(R124=0,"",R124/R105)</f>
        <v>0.47247315457215633</v>
      </c>
      <c r="S143" s="111">
        <f t="shared" si="48"/>
        <v>0.48529098546657173</v>
      </c>
      <c r="T143" s="111">
        <f t="shared" si="48"/>
        <v>0.5078728528194083</v>
      </c>
      <c r="U143" s="111">
        <f t="shared" si="48"/>
        <v>0.52901007410734702</v>
      </c>
      <c r="V143" s="111">
        <f t="shared" si="48"/>
        <v>0.54237470066539484</v>
      </c>
      <c r="W143" s="111">
        <f t="shared" ref="W143" si="49">IF(W124=0,"",W124/W105)</f>
        <v>0.55519739392909917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0.83085715994474663</v>
      </c>
      <c r="C144" s="111">
        <f t="shared" si="50"/>
        <v>0.84673732568350868</v>
      </c>
      <c r="D144" s="111">
        <f t="shared" si="50"/>
        <v>0.74894201152298145</v>
      </c>
      <c r="E144" s="111">
        <f t="shared" si="50"/>
        <v>0.70583907766952558</v>
      </c>
      <c r="F144" s="111">
        <f t="shared" si="50"/>
        <v>0.72633752349587977</v>
      </c>
      <c r="G144" s="111">
        <f t="shared" si="50"/>
        <v>0.69421394646120971</v>
      </c>
      <c r="H144" s="111">
        <f t="shared" si="50"/>
        <v>0.73173848008241893</v>
      </c>
      <c r="I144" s="111">
        <f t="shared" si="50"/>
        <v>0.77427261742773978</v>
      </c>
      <c r="J144" s="111">
        <f t="shared" si="50"/>
        <v>0.78477139473695456</v>
      </c>
      <c r="K144" s="111">
        <f t="shared" si="50"/>
        <v>0.78682188303301626</v>
      </c>
      <c r="L144" s="111">
        <f t="shared" si="50"/>
        <v>0.80998903240907827</v>
      </c>
      <c r="M144" s="111">
        <f t="shared" si="50"/>
        <v>0.81612529160399883</v>
      </c>
      <c r="N144" s="111">
        <f t="shared" si="50"/>
        <v>0.87061231451198939</v>
      </c>
      <c r="O144" s="111">
        <f t="shared" si="50"/>
        <v>0.91368286409319466</v>
      </c>
      <c r="P144" s="111">
        <f t="shared" si="50"/>
        <v>0.98988589476895006</v>
      </c>
      <c r="Q144" s="111">
        <f t="shared" si="50"/>
        <v>0.83759632065907064</v>
      </c>
      <c r="R144" s="111">
        <f t="shared" ref="R144:V144" si="51">IF(R125=0,"",R125/R106)</f>
        <v>0.79679757323561862</v>
      </c>
      <c r="S144" s="111">
        <f t="shared" si="51"/>
        <v>0.74516347369776825</v>
      </c>
      <c r="T144" s="111">
        <f t="shared" si="51"/>
        <v>0.8157447286750199</v>
      </c>
      <c r="U144" s="111">
        <f t="shared" si="51"/>
        <v>0.88942279025178672</v>
      </c>
      <c r="V144" s="111">
        <f t="shared" si="51"/>
        <v>0.8718420568801698</v>
      </c>
      <c r="W144" s="111">
        <f t="shared" ref="W144" si="52">IF(W125=0,"",W125/W106)</f>
        <v>0.90397755482020714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0.41191759104126385</v>
      </c>
      <c r="C145" s="112">
        <f t="shared" si="53"/>
        <v>0.41383330653371231</v>
      </c>
      <c r="D145" s="112">
        <f t="shared" si="53"/>
        <v>0.41398439930118164</v>
      </c>
      <c r="E145" s="112">
        <f t="shared" si="53"/>
        <v>0.41416136618220334</v>
      </c>
      <c r="F145" s="112">
        <f t="shared" si="53"/>
        <v>0.41437805870529953</v>
      </c>
      <c r="G145" s="112">
        <f t="shared" si="53"/>
        <v>0.41459954210700489</v>
      </c>
      <c r="H145" s="112">
        <f t="shared" si="53"/>
        <v>0.41487398432860345</v>
      </c>
      <c r="I145" s="112">
        <f t="shared" si="53"/>
        <v>0.42087345650361663</v>
      </c>
      <c r="J145" s="112">
        <f t="shared" si="53"/>
        <v>0.42576994487882752</v>
      </c>
      <c r="K145" s="112">
        <f t="shared" si="53"/>
        <v>0.42908598798579284</v>
      </c>
      <c r="L145" s="112">
        <f t="shared" si="53"/>
        <v>0.43475454413992948</v>
      </c>
      <c r="M145" s="112">
        <f t="shared" si="53"/>
        <v>0.43897471921290027</v>
      </c>
      <c r="N145" s="112">
        <f t="shared" si="53"/>
        <v>0.45410845973400554</v>
      </c>
      <c r="O145" s="112">
        <f t="shared" si="53"/>
        <v>0.48247246000182803</v>
      </c>
      <c r="P145" s="112">
        <f t="shared" si="53"/>
        <v>0.48400044399002073</v>
      </c>
      <c r="Q145" s="112">
        <f t="shared" si="53"/>
        <v>0.48398281613268135</v>
      </c>
      <c r="R145" s="112">
        <f t="shared" ref="R145:V145" si="54">IF(R126=0,"",R126/R107)</f>
        <v>0.48429027514002482</v>
      </c>
      <c r="S145" s="112">
        <f t="shared" si="54"/>
        <v>0.48507183922781283</v>
      </c>
      <c r="T145" s="112">
        <f t="shared" si="54"/>
        <v>0.4859360325369238</v>
      </c>
      <c r="U145" s="112">
        <f t="shared" si="54"/>
        <v>0.49234698326351778</v>
      </c>
      <c r="V145" s="112">
        <f t="shared" si="54"/>
        <v>0.49380979268593878</v>
      </c>
      <c r="W145" s="112">
        <f t="shared" ref="W145" si="55">IF(W126=0,"",W126/W107)</f>
        <v>0.49520537390417102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0.46465974084486522</v>
      </c>
      <c r="C147" s="112">
        <f t="shared" si="59"/>
        <v>0.47174732936305869</v>
      </c>
      <c r="D147" s="112">
        <f t="shared" si="59"/>
        <v>0.47263700403669995</v>
      </c>
      <c r="E147" s="112">
        <f t="shared" si="59"/>
        <v>0.47369721371347545</v>
      </c>
      <c r="F147" s="112">
        <f t="shared" si="59"/>
        <v>0.47503582329978444</v>
      </c>
      <c r="G147" s="112">
        <f t="shared" si="59"/>
        <v>0.47689692132931644</v>
      </c>
      <c r="H147" s="112">
        <f t="shared" si="59"/>
        <v>0.48777851057180149</v>
      </c>
      <c r="I147" s="112">
        <f t="shared" si="59"/>
        <v>0.48950582411860921</v>
      </c>
      <c r="J147" s="112">
        <f t="shared" si="59"/>
        <v>0.49047868333668387</v>
      </c>
      <c r="K147" s="112">
        <f t="shared" si="59"/>
        <v>0.4933165496629105</v>
      </c>
      <c r="L147" s="112">
        <f t="shared" si="59"/>
        <v>0.4933939511095099</v>
      </c>
      <c r="M147" s="112">
        <f t="shared" si="59"/>
        <v>0.49356055811261379</v>
      </c>
      <c r="N147" s="112">
        <f t="shared" si="59"/>
        <v>0.4939217049588101</v>
      </c>
      <c r="O147" s="112">
        <f t="shared" si="59"/>
        <v>0.53309632100988613</v>
      </c>
      <c r="P147" s="112">
        <f t="shared" si="59"/>
        <v>0.54308071630972843</v>
      </c>
      <c r="Q147" s="112">
        <f t="shared" si="59"/>
        <v>0.54324779639436049</v>
      </c>
      <c r="R147" s="112">
        <f t="shared" ref="R147:V147" si="60">IF(R128=0,"",R128/R109)</f>
        <v>0.54348437269889327</v>
      </c>
      <c r="S147" s="112">
        <f t="shared" si="60"/>
        <v>0.54370670101434371</v>
      </c>
      <c r="T147" s="112">
        <f t="shared" si="60"/>
        <v>0.54402048553145987</v>
      </c>
      <c r="U147" s="112">
        <f t="shared" si="60"/>
        <v>0.55066314808114869</v>
      </c>
      <c r="V147" s="112">
        <f t="shared" si="60"/>
        <v>0.55694803683665151</v>
      </c>
      <c r="W147" s="112">
        <f t="shared" ref="W147" si="61">IF(W128=0,"",W128/W109)</f>
        <v>0.5988955112211396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0.85963579169768212</v>
      </c>
      <c r="C148" s="113">
        <f t="shared" si="62"/>
        <v>0.87237674440583335</v>
      </c>
      <c r="D148" s="113">
        <f t="shared" si="62"/>
        <v>0.82258571900840904</v>
      </c>
      <c r="E148" s="113">
        <f t="shared" si="62"/>
        <v>0.78796574671356068</v>
      </c>
      <c r="F148" s="113">
        <f t="shared" si="62"/>
        <v>0.79767405607660025</v>
      </c>
      <c r="G148" s="113">
        <f t="shared" si="62"/>
        <v>0.76804375470704267</v>
      </c>
      <c r="H148" s="113">
        <f t="shared" si="62"/>
        <v>0.78815810265468211</v>
      </c>
      <c r="I148" s="113">
        <f t="shared" si="62"/>
        <v>0.81924512258390414</v>
      </c>
      <c r="J148" s="113">
        <f t="shared" si="62"/>
        <v>0.82597751360577065</v>
      </c>
      <c r="K148" s="113">
        <f t="shared" si="62"/>
        <v>0.82705417638408951</v>
      </c>
      <c r="L148" s="113">
        <f t="shared" si="62"/>
        <v>0.84433987953807643</v>
      </c>
      <c r="M148" s="113">
        <f t="shared" si="62"/>
        <v>0.84384991329347669</v>
      </c>
      <c r="N148" s="113">
        <f t="shared" si="62"/>
        <v>0.88351157175225437</v>
      </c>
      <c r="O148" s="113">
        <f t="shared" si="62"/>
        <v>0.96865858424511109</v>
      </c>
      <c r="P148" s="113">
        <f t="shared" si="62"/>
        <v>0.9878596334688059</v>
      </c>
      <c r="Q148" s="113">
        <f t="shared" si="62"/>
        <v>0.96339412849845751</v>
      </c>
      <c r="R148" s="113">
        <f t="shared" ref="R148:V148" si="63">IF(R129=0,"",R129/R110)</f>
        <v>0.94890931077686236</v>
      </c>
      <c r="S148" s="113">
        <f t="shared" si="63"/>
        <v>0.92124944640318818</v>
      </c>
      <c r="T148" s="113">
        <f t="shared" si="63"/>
        <v>0.93941575350030337</v>
      </c>
      <c r="U148" s="113">
        <f t="shared" si="63"/>
        <v>0.95300838025688128</v>
      </c>
      <c r="V148" s="113">
        <f t="shared" si="63"/>
        <v>0.94534499555616358</v>
      </c>
      <c r="W148" s="113">
        <f t="shared" ref="W148" si="64">IF(W129=0,"",W129/W110)</f>
        <v>0.94605743744172432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0.46465974084486517</v>
      </c>
      <c r="C149" s="111">
        <f t="shared" si="65"/>
        <v>0.46761783887431529</v>
      </c>
      <c r="D149" s="111">
        <f t="shared" si="65"/>
        <v>0.47059632048407962</v>
      </c>
      <c r="E149" s="111">
        <f t="shared" si="65"/>
        <v>0.47396460999477624</v>
      </c>
      <c r="F149" s="111">
        <f t="shared" si="65"/>
        <v>0.47764829710023188</v>
      </c>
      <c r="G149" s="111">
        <f t="shared" si="65"/>
        <v>0.48178669592142365</v>
      </c>
      <c r="H149" s="111">
        <f t="shared" si="65"/>
        <v>0.48644195084784952</v>
      </c>
      <c r="I149" s="111">
        <f t="shared" si="65"/>
        <v>0.48900120189726282</v>
      </c>
      <c r="J149" s="111">
        <f t="shared" si="65"/>
        <v>0.49089542869449382</v>
      </c>
      <c r="K149" s="111">
        <f t="shared" si="65"/>
        <v>0.49313560981017918</v>
      </c>
      <c r="L149" s="111">
        <f t="shared" si="65"/>
        <v>0.49560552843416744</v>
      </c>
      <c r="M149" s="111">
        <f t="shared" si="65"/>
        <v>0.49874788393880876</v>
      </c>
      <c r="N149" s="111">
        <f t="shared" si="65"/>
        <v>0.50327741936670656</v>
      </c>
      <c r="O149" s="111">
        <f t="shared" si="65"/>
        <v>0.50886094572952389</v>
      </c>
      <c r="P149" s="111">
        <f t="shared" si="65"/>
        <v>0.51591960719983909</v>
      </c>
      <c r="Q149" s="111">
        <f t="shared" si="65"/>
        <v>0.52496247968671905</v>
      </c>
      <c r="R149" s="111">
        <f t="shared" ref="R149:V149" si="66">IF(R130=0,"",R130/R111)</f>
        <v>0.53669862012685787</v>
      </c>
      <c r="S149" s="111">
        <f t="shared" si="66"/>
        <v>0.54964167268493858</v>
      </c>
      <c r="T149" s="111">
        <f t="shared" si="66"/>
        <v>0.56167256080853345</v>
      </c>
      <c r="U149" s="111">
        <f t="shared" si="66"/>
        <v>0.57718356663274084</v>
      </c>
      <c r="V149" s="111">
        <f t="shared" si="66"/>
        <v>0.59518346875482586</v>
      </c>
      <c r="W149" s="111">
        <f t="shared" ref="W149" si="67">IF(W130=0,"",W130/W111)</f>
        <v>0.61100028631497882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0.58340757533839849</v>
      </c>
      <c r="C151" s="124">
        <f t="shared" si="71"/>
        <v>0.59301488673726044</v>
      </c>
      <c r="D151" s="124">
        <f t="shared" si="71"/>
        <v>0.59811945723750271</v>
      </c>
      <c r="E151" s="124">
        <f t="shared" si="71"/>
        <v>0.59880621921287547</v>
      </c>
      <c r="F151" s="124">
        <f t="shared" si="71"/>
        <v>0.60426464892748033</v>
      </c>
      <c r="G151" s="124">
        <f t="shared" si="71"/>
        <v>0.60834146897446817</v>
      </c>
      <c r="H151" s="124">
        <f t="shared" si="71"/>
        <v>0.61273418919426337</v>
      </c>
      <c r="I151" s="124">
        <f t="shared" si="71"/>
        <v>0.60934934648689887</v>
      </c>
      <c r="J151" s="124">
        <f t="shared" si="71"/>
        <v>0.60962450361392184</v>
      </c>
      <c r="K151" s="124">
        <f t="shared" si="71"/>
        <v>0.61349673736135368</v>
      </c>
      <c r="L151" s="124">
        <f t="shared" si="71"/>
        <v>0.61398117374293271</v>
      </c>
      <c r="M151" s="124">
        <f t="shared" si="71"/>
        <v>0.61833941261225733</v>
      </c>
      <c r="N151" s="124">
        <f t="shared" si="71"/>
        <v>0.60971562600244467</v>
      </c>
      <c r="O151" s="124">
        <f t="shared" si="71"/>
        <v>0.61704475293977723</v>
      </c>
      <c r="P151" s="124">
        <f t="shared" si="71"/>
        <v>0.6311053673271938</v>
      </c>
      <c r="Q151" s="124">
        <f t="shared" si="71"/>
        <v>0.62812180534489992</v>
      </c>
      <c r="R151" s="124">
        <f t="shared" ref="R151:V151" si="72">IF(R132=0,"",R132/R113)</f>
        <v>0.63147877899788685</v>
      </c>
      <c r="S151" s="124">
        <f t="shared" si="72"/>
        <v>0.64069625743824576</v>
      </c>
      <c r="T151" s="124">
        <f t="shared" si="72"/>
        <v>0.63821219030788534</v>
      </c>
      <c r="U151" s="124">
        <f t="shared" si="72"/>
        <v>0.65206120006209611</v>
      </c>
      <c r="V151" s="124">
        <f t="shared" si="72"/>
        <v>0.67294537759399509</v>
      </c>
      <c r="W151" s="124">
        <f t="shared" ref="W151" si="73">IF(W132=0,"",W132/W113)</f>
        <v>0.67710595261550977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0.54745511488497667</v>
      </c>
      <c r="C152" s="111">
        <f t="shared" si="74"/>
        <v>0.54836072977493211</v>
      </c>
      <c r="D152" s="111">
        <f t="shared" si="74"/>
        <v>0.5494199271898712</v>
      </c>
      <c r="E152" s="111">
        <f t="shared" si="74"/>
        <v>0.55074687391346155</v>
      </c>
      <c r="F152" s="111">
        <f t="shared" si="74"/>
        <v>0.55224424694912011</v>
      </c>
      <c r="G152" s="111">
        <f t="shared" si="74"/>
        <v>0.55405329118177737</v>
      </c>
      <c r="H152" s="111">
        <f t="shared" si="74"/>
        <v>0.55619052765614552</v>
      </c>
      <c r="I152" s="111">
        <f t="shared" si="74"/>
        <v>0.55733909229620893</v>
      </c>
      <c r="J152" s="111">
        <f t="shared" si="74"/>
        <v>0.55812240702002536</v>
      </c>
      <c r="K152" s="111">
        <f t="shared" si="74"/>
        <v>0.5589034429505485</v>
      </c>
      <c r="L152" s="111">
        <f t="shared" si="74"/>
        <v>0.55972821395604555</v>
      </c>
      <c r="M152" s="111">
        <f t="shared" si="74"/>
        <v>0.56053003971549364</v>
      </c>
      <c r="N152" s="111">
        <f t="shared" si="74"/>
        <v>0.56125522178136</v>
      </c>
      <c r="O152" s="111">
        <f t="shared" si="74"/>
        <v>0.561800372616299</v>
      </c>
      <c r="P152" s="111">
        <f t="shared" si="74"/>
        <v>0.56212718651983096</v>
      </c>
      <c r="Q152" s="111">
        <f t="shared" si="74"/>
        <v>0.56239063501529873</v>
      </c>
      <c r="R152" s="111">
        <f t="shared" ref="R152:V152" si="75">IF(R133=0,"",R133/R114)</f>
        <v>0.56295130185157727</v>
      </c>
      <c r="S152" s="111">
        <f t="shared" si="75"/>
        <v>0.56398676339283038</v>
      </c>
      <c r="T152" s="111">
        <f t="shared" si="75"/>
        <v>0.56527580821313661</v>
      </c>
      <c r="U152" s="111">
        <f t="shared" si="75"/>
        <v>0.56808891949532969</v>
      </c>
      <c r="V152" s="111">
        <f t="shared" si="75"/>
        <v>0.5719191426006297</v>
      </c>
      <c r="W152" s="111">
        <f t="shared" ref="W152" si="76">IF(W133=0,"",W133/W114)</f>
        <v>0.57592787632858644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0.71422998999290666</v>
      </c>
      <c r="C153" s="45">
        <f t="shared" si="77"/>
        <v>0.71764043732404725</v>
      </c>
      <c r="D153" s="45">
        <f t="shared" si="77"/>
        <v>0.72044869350455432</v>
      </c>
      <c r="E153" s="45">
        <f t="shared" si="77"/>
        <v>0.72320916067813734</v>
      </c>
      <c r="F153" s="45">
        <f t="shared" si="77"/>
        <v>0.72615393445735466</v>
      </c>
      <c r="G153" s="45">
        <f t="shared" si="77"/>
        <v>0.72914084149620284</v>
      </c>
      <c r="H153" s="45">
        <f t="shared" si="77"/>
        <v>0.73225292315040391</v>
      </c>
      <c r="I153" s="45">
        <f t="shared" si="77"/>
        <v>0.7340632533096918</v>
      </c>
      <c r="J153" s="45">
        <f t="shared" si="77"/>
        <v>0.73564487810337009</v>
      </c>
      <c r="K153" s="45">
        <f t="shared" si="77"/>
        <v>0.73782514858306314</v>
      </c>
      <c r="L153" s="45">
        <f t="shared" si="77"/>
        <v>0.73989885734380312</v>
      </c>
      <c r="M153" s="45">
        <f t="shared" si="77"/>
        <v>0.7421475051740215</v>
      </c>
      <c r="N153" s="45">
        <f t="shared" si="77"/>
        <v>0.74477539396404191</v>
      </c>
      <c r="O153" s="45">
        <f t="shared" si="77"/>
        <v>0.7484074306901416</v>
      </c>
      <c r="P153" s="45">
        <f t="shared" si="77"/>
        <v>0.75249729032854129</v>
      </c>
      <c r="Q153" s="45">
        <f t="shared" si="77"/>
        <v>0.75694369101356029</v>
      </c>
      <c r="R153" s="45">
        <f t="shared" ref="R153:V153" si="78">IF(R134=0,"",R134/R115)</f>
        <v>0.763205368081046</v>
      </c>
      <c r="S153" s="45">
        <f t="shared" si="78"/>
        <v>0.77136957399131556</v>
      </c>
      <c r="T153" s="45">
        <f t="shared" si="78"/>
        <v>0.77998510175217439</v>
      </c>
      <c r="U153" s="45">
        <f t="shared" si="78"/>
        <v>0.79136321508162633</v>
      </c>
      <c r="V153" s="45">
        <f t="shared" si="78"/>
        <v>0.80739434806946375</v>
      </c>
      <c r="W153" s="45">
        <f t="shared" ref="W153" si="79">IF(W134=0,"",W134/W115)</f>
        <v>0.82622390303842463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428.31360278791681</v>
      </c>
      <c r="C155" s="117">
        <f t="shared" si="80"/>
        <v>431.60928821427314</v>
      </c>
      <c r="D155" s="117">
        <f t="shared" si="80"/>
        <v>439.57234362951391</v>
      </c>
      <c r="E155" s="117">
        <f t="shared" si="80"/>
        <v>448.92939608554695</v>
      </c>
      <c r="F155" s="117">
        <f t="shared" si="80"/>
        <v>395.08111305142762</v>
      </c>
      <c r="G155" s="117">
        <f t="shared" si="80"/>
        <v>335.73792947003056</v>
      </c>
      <c r="H155" s="117">
        <f t="shared" si="80"/>
        <v>391.02801091213581</v>
      </c>
      <c r="I155" s="117">
        <f t="shared" si="80"/>
        <v>363.66102017668572</v>
      </c>
      <c r="J155" s="117">
        <f t="shared" si="80"/>
        <v>321.72765741908916</v>
      </c>
      <c r="K155" s="117">
        <f t="shared" si="80"/>
        <v>352.9254608182012</v>
      </c>
      <c r="L155" s="117">
        <f t="shared" si="80"/>
        <v>295.71622319702794</v>
      </c>
      <c r="M155" s="117">
        <f t="shared" si="80"/>
        <v>334.63261582258883</v>
      </c>
      <c r="N155" s="117">
        <f t="shared" si="80"/>
        <v>323.5483469593745</v>
      </c>
      <c r="O155" s="117">
        <f t="shared" si="80"/>
        <v>261.40126082968476</v>
      </c>
      <c r="P155" s="117">
        <f t="shared" si="80"/>
        <v>235.54223286977293</v>
      </c>
      <c r="Q155" s="117">
        <f t="shared" si="80"/>
        <v>277.00014885377823</v>
      </c>
      <c r="R155" s="117">
        <f t="shared" ref="R155:V155" si="81">R156+R159+R161+R170</f>
        <v>275.47422872005359</v>
      </c>
      <c r="S155" s="117">
        <f t="shared" si="81"/>
        <v>274.86103696742452</v>
      </c>
      <c r="T155" s="117">
        <f t="shared" si="81"/>
        <v>219.85092992858668</v>
      </c>
      <c r="U155" s="117">
        <f t="shared" si="81"/>
        <v>252.20632523366891</v>
      </c>
      <c r="V155" s="117">
        <f t="shared" si="81"/>
        <v>247.97079987718817</v>
      </c>
      <c r="W155" s="117">
        <f t="shared" ref="W155" si="82">W156+W159+W161+W170</f>
        <v>211.66164933846628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389.04775320211183</v>
      </c>
      <c r="C156" s="122">
        <f t="shared" si="83"/>
        <v>393.15829201636183</v>
      </c>
      <c r="D156" s="122">
        <f t="shared" si="83"/>
        <v>401.03423566984986</v>
      </c>
      <c r="E156" s="122">
        <f t="shared" si="83"/>
        <v>408.70884448836995</v>
      </c>
      <c r="F156" s="122">
        <f t="shared" si="83"/>
        <v>354.5421145848598</v>
      </c>
      <c r="G156" s="122">
        <f t="shared" si="83"/>
        <v>295.69884296328689</v>
      </c>
      <c r="H156" s="122">
        <f t="shared" si="83"/>
        <v>350.82318186657119</v>
      </c>
      <c r="I156" s="122">
        <f t="shared" si="83"/>
        <v>320.94161136156561</v>
      </c>
      <c r="J156" s="122">
        <f t="shared" si="83"/>
        <v>279.58474101457944</v>
      </c>
      <c r="K156" s="122">
        <f t="shared" si="83"/>
        <v>310.89767937901905</v>
      </c>
      <c r="L156" s="122">
        <f t="shared" si="83"/>
        <v>254.06876484602716</v>
      </c>
      <c r="M156" s="122">
        <f t="shared" si="83"/>
        <v>292.05861841301737</v>
      </c>
      <c r="N156" s="122">
        <f t="shared" si="83"/>
        <v>282.08226369142687</v>
      </c>
      <c r="O156" s="122">
        <f t="shared" si="83"/>
        <v>221.45616640617021</v>
      </c>
      <c r="P156" s="122">
        <f t="shared" si="83"/>
        <v>196.24349904643384</v>
      </c>
      <c r="Q156" s="122">
        <f t="shared" si="83"/>
        <v>237.42922431481659</v>
      </c>
      <c r="R156" s="122">
        <f t="shared" ref="R156:V156" si="84">SUM(R157:R158)</f>
        <v>236.92176777899908</v>
      </c>
      <c r="S156" s="122">
        <f t="shared" si="84"/>
        <v>237.09943277875715</v>
      </c>
      <c r="T156" s="122">
        <f t="shared" si="84"/>
        <v>184.57229461817153</v>
      </c>
      <c r="U156" s="122">
        <f t="shared" si="84"/>
        <v>210.23376558231013</v>
      </c>
      <c r="V156" s="122">
        <f t="shared" si="84"/>
        <v>208.74157629001974</v>
      </c>
      <c r="W156" s="122">
        <f t="shared" ref="W156" si="85">SUM(W157:W158)</f>
        <v>175.71936423488924</v>
      </c>
      <c r="DA156" s="130" t="s">
        <v>2114</v>
      </c>
    </row>
    <row r="157" spans="1:105" ht="12" customHeight="1" x14ac:dyDescent="0.25">
      <c r="A157" s="97" t="s">
        <v>216</v>
      </c>
      <c r="B157" s="98">
        <v>389.04775320211183</v>
      </c>
      <c r="C157" s="98">
        <v>393.15829201636183</v>
      </c>
      <c r="D157" s="98">
        <v>401.03423566984986</v>
      </c>
      <c r="E157" s="98">
        <v>408.70884448836995</v>
      </c>
      <c r="F157" s="98">
        <v>354.5421145848598</v>
      </c>
      <c r="G157" s="98">
        <v>295.69884296328689</v>
      </c>
      <c r="H157" s="98">
        <v>350.82318186657119</v>
      </c>
      <c r="I157" s="98">
        <v>320.94161136156561</v>
      </c>
      <c r="J157" s="98">
        <v>279.58474101457944</v>
      </c>
      <c r="K157" s="98">
        <v>310.89767937901905</v>
      </c>
      <c r="L157" s="98">
        <v>254.06876484602716</v>
      </c>
      <c r="M157" s="98">
        <v>292.05861841301737</v>
      </c>
      <c r="N157" s="98">
        <v>282.08226369142687</v>
      </c>
      <c r="O157" s="98">
        <v>221.45616640617021</v>
      </c>
      <c r="P157" s="98">
        <v>196.24349904643384</v>
      </c>
      <c r="Q157" s="98">
        <v>237.42922431481659</v>
      </c>
      <c r="R157" s="98">
        <v>236.92176777899908</v>
      </c>
      <c r="S157" s="98">
        <v>237.09943277875715</v>
      </c>
      <c r="T157" s="98">
        <v>184.57229461817153</v>
      </c>
      <c r="U157" s="98">
        <v>210.23376558231013</v>
      </c>
      <c r="V157" s="98">
        <v>208.74157629001974</v>
      </c>
      <c r="W157" s="98">
        <v>175.71936423488924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8.2686607825399641</v>
      </c>
      <c r="C161" s="122">
        <v>7.5270917563267234</v>
      </c>
      <c r="D161" s="122">
        <v>8.2198952306918027</v>
      </c>
      <c r="E161" s="122">
        <v>8.9676403692702902</v>
      </c>
      <c r="F161" s="122">
        <v>9.0847425454109558</v>
      </c>
      <c r="G161" s="122">
        <v>9.704032956713089</v>
      </c>
      <c r="H161" s="122">
        <v>11.821942973428603</v>
      </c>
      <c r="I161" s="122">
        <v>13.026813478434427</v>
      </c>
      <c r="J161" s="122">
        <v>12.931705225420567</v>
      </c>
      <c r="K161" s="122">
        <v>13.056129380980972</v>
      </c>
      <c r="L161" s="122">
        <v>12.978236873972808</v>
      </c>
      <c r="M161" s="122">
        <v>12.900990226982705</v>
      </c>
      <c r="N161" s="122">
        <v>12.807900868573265</v>
      </c>
      <c r="O161" s="122">
        <v>12.548191033829879</v>
      </c>
      <c r="P161" s="122">
        <v>12.8950039135661</v>
      </c>
      <c r="Q161" s="122">
        <v>13.494803005183389</v>
      </c>
      <c r="R161" s="122">
        <v>13.901157501000791</v>
      </c>
      <c r="S161" s="122">
        <v>14.411382301242627</v>
      </c>
      <c r="T161" s="122">
        <v>14.494148141828587</v>
      </c>
      <c r="U161" s="122">
        <v>21.182259537689646</v>
      </c>
      <c r="V161" s="122">
        <v>20.986766309979988</v>
      </c>
      <c r="W161" s="122">
        <v>17.528565925110758</v>
      </c>
      <c r="DA161" s="130" t="s">
        <v>2119</v>
      </c>
    </row>
    <row r="162" spans="1:105" ht="12" customHeight="1" x14ac:dyDescent="0.25">
      <c r="A162" s="97" t="s">
        <v>138</v>
      </c>
      <c r="B162" s="98">
        <v>8.186492337021269</v>
      </c>
      <c r="C162" s="98">
        <v>7.4546411797450896</v>
      </c>
      <c r="D162" s="98">
        <v>8.0850409387432638</v>
      </c>
      <c r="E162" s="98">
        <v>8.7992405312190201</v>
      </c>
      <c r="F162" s="98">
        <v>8.9451309596878783</v>
      </c>
      <c r="G162" s="98">
        <v>9.5515223720947837</v>
      </c>
      <c r="H162" s="98">
        <v>11.693447680242956</v>
      </c>
      <c r="I162" s="98">
        <v>12.895594663882466</v>
      </c>
      <c r="J162" s="98">
        <v>12.802682098996241</v>
      </c>
      <c r="K162" s="98">
        <v>12.92597357530266</v>
      </c>
      <c r="L162" s="98">
        <v>12.850941108992178</v>
      </c>
      <c r="M162" s="98">
        <v>12.784815557178153</v>
      </c>
      <c r="N162" s="98">
        <v>12.697236335628025</v>
      </c>
      <c r="O162" s="98">
        <v>12.294962868608209</v>
      </c>
      <c r="P162" s="98">
        <v>12.863451332956762</v>
      </c>
      <c r="Q162" s="98">
        <v>12.962697201494645</v>
      </c>
      <c r="R162" s="98">
        <v>13.234936610339725</v>
      </c>
      <c r="S162" s="98">
        <v>13.543681777627818</v>
      </c>
      <c r="T162" s="98">
        <v>13.991296813620757</v>
      </c>
      <c r="U162" s="98">
        <v>20.804049107576812</v>
      </c>
      <c r="V162" s="98">
        <v>20.574348567522737</v>
      </c>
      <c r="W162" s="98">
        <v>17.312741050989516</v>
      </c>
      <c r="DA162" s="63" t="s">
        <v>2120</v>
      </c>
    </row>
    <row r="163" spans="1:105" ht="12" customHeight="1" x14ac:dyDescent="0.25">
      <c r="A163" s="97" t="s">
        <v>137</v>
      </c>
      <c r="B163" s="98">
        <v>8.2168445518695232E-2</v>
      </c>
      <c r="C163" s="98">
        <v>7.2450576581634105E-2</v>
      </c>
      <c r="D163" s="98">
        <v>0.1348542919485381</v>
      </c>
      <c r="E163" s="98">
        <v>0.16839983805127096</v>
      </c>
      <c r="F163" s="98">
        <v>0.13961158572307772</v>
      </c>
      <c r="G163" s="98">
        <v>0.1525105846183045</v>
      </c>
      <c r="H163" s="98">
        <v>0.12849529318564742</v>
      </c>
      <c r="I163" s="98">
        <v>0.13121881455196019</v>
      </c>
      <c r="J163" s="98">
        <v>0.12902312642432617</v>
      </c>
      <c r="K163" s="98">
        <v>0.13015580567831128</v>
      </c>
      <c r="L163" s="98">
        <v>0.12729576498063028</v>
      </c>
      <c r="M163" s="98">
        <v>0.11617466980455171</v>
      </c>
      <c r="N163" s="98">
        <v>0.1106645329452394</v>
      </c>
      <c r="O163" s="98">
        <v>0.25322816522166919</v>
      </c>
      <c r="P163" s="98">
        <v>3.1552580609338667E-2</v>
      </c>
      <c r="Q163" s="98">
        <v>0.53210580368874272</v>
      </c>
      <c r="R163" s="98">
        <v>0.66622089066106638</v>
      </c>
      <c r="S163" s="98">
        <v>0.86770052361480876</v>
      </c>
      <c r="T163" s="98">
        <v>0.50285132820783118</v>
      </c>
      <c r="U163" s="98">
        <v>0.37821043011283284</v>
      </c>
      <c r="V163" s="98">
        <v>0.41241774245725155</v>
      </c>
      <c r="W163" s="98">
        <v>0.21582487412124149</v>
      </c>
      <c r="DA163" s="63" t="s">
        <v>2121</v>
      </c>
    </row>
    <row r="164" spans="1:105" ht="12" customHeight="1" x14ac:dyDescent="0.25">
      <c r="A164" s="100" t="s">
        <v>216</v>
      </c>
      <c r="B164" s="101">
        <v>8.2168445518695232E-2</v>
      </c>
      <c r="C164" s="101">
        <v>7.2450576581634105E-2</v>
      </c>
      <c r="D164" s="101">
        <v>0.1348542919485381</v>
      </c>
      <c r="E164" s="101">
        <v>0.16839983805127096</v>
      </c>
      <c r="F164" s="101">
        <v>0.13961158572307772</v>
      </c>
      <c r="G164" s="101">
        <v>0.1525105846183045</v>
      </c>
      <c r="H164" s="101">
        <v>0.12849529318564742</v>
      </c>
      <c r="I164" s="101">
        <v>0.13121881455196019</v>
      </c>
      <c r="J164" s="101">
        <v>0.12902312642432617</v>
      </c>
      <c r="K164" s="101">
        <v>0.13015580567831128</v>
      </c>
      <c r="L164" s="101">
        <v>0.12729576498063028</v>
      </c>
      <c r="M164" s="101">
        <v>0.11617466980455171</v>
      </c>
      <c r="N164" s="101">
        <v>0.1106645329452394</v>
      </c>
      <c r="O164" s="101">
        <v>0.25322816522166919</v>
      </c>
      <c r="P164" s="101">
        <v>3.1552580609338667E-2</v>
      </c>
      <c r="Q164" s="101">
        <v>0.53210580368874272</v>
      </c>
      <c r="R164" s="101">
        <v>0.66622089066106638</v>
      </c>
      <c r="S164" s="101">
        <v>0.86770052361480876</v>
      </c>
      <c r="T164" s="101">
        <v>0.50285132820783118</v>
      </c>
      <c r="U164" s="101">
        <v>0.37821043011283284</v>
      </c>
      <c r="V164" s="101">
        <v>0.41241774245725155</v>
      </c>
      <c r="W164" s="101">
        <v>0.21582487412124149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30.99718880326505</v>
      </c>
      <c r="C170" s="122">
        <v>30.923904441584575</v>
      </c>
      <c r="D170" s="122">
        <v>30.318212728972256</v>
      </c>
      <c r="E170" s="122">
        <v>31.252911227906765</v>
      </c>
      <c r="F170" s="122">
        <v>31.454255921156882</v>
      </c>
      <c r="G170" s="122">
        <v>30.335053550030601</v>
      </c>
      <c r="H170" s="122">
        <v>28.382886072136024</v>
      </c>
      <c r="I170" s="122">
        <v>29.69259533668572</v>
      </c>
      <c r="J170" s="122">
        <v>29.211211179089183</v>
      </c>
      <c r="K170" s="122">
        <v>28.971652058201204</v>
      </c>
      <c r="L170" s="122">
        <v>28.669221477027968</v>
      </c>
      <c r="M170" s="122">
        <v>29.673007182588762</v>
      </c>
      <c r="N170" s="122">
        <v>28.658182399374361</v>
      </c>
      <c r="O170" s="122">
        <v>27.396903389684653</v>
      </c>
      <c r="P170" s="122">
        <v>26.403729909773013</v>
      </c>
      <c r="Q170" s="122">
        <v>26.076121533778224</v>
      </c>
      <c r="R170" s="122">
        <v>24.651303440053706</v>
      </c>
      <c r="S170" s="122">
        <v>23.350221887424716</v>
      </c>
      <c r="T170" s="122">
        <v>20.784487168586569</v>
      </c>
      <c r="U170" s="122">
        <v>20.790300113669147</v>
      </c>
      <c r="V170" s="122">
        <v>18.242457277188446</v>
      </c>
      <c r="W170" s="122">
        <v>18.413719178466259</v>
      </c>
      <c r="DA170" s="130" t="s">
        <v>2128</v>
      </c>
    </row>
    <row r="171" spans="1:105" ht="12" customHeight="1" x14ac:dyDescent="0.25">
      <c r="A171" s="97" t="s">
        <v>50</v>
      </c>
      <c r="B171" s="98">
        <v>30.99718880326505</v>
      </c>
      <c r="C171" s="98">
        <v>30.923904441584575</v>
      </c>
      <c r="D171" s="98">
        <v>30.318212728972256</v>
      </c>
      <c r="E171" s="98">
        <v>31.252911227906765</v>
      </c>
      <c r="F171" s="98">
        <v>31.454255921156882</v>
      </c>
      <c r="G171" s="98">
        <v>30.335053550030601</v>
      </c>
      <c r="H171" s="98">
        <v>28.382886072136024</v>
      </c>
      <c r="I171" s="98">
        <v>29.69259533668572</v>
      </c>
      <c r="J171" s="98">
        <v>29.211211179089183</v>
      </c>
      <c r="K171" s="98">
        <v>28.971652058201204</v>
      </c>
      <c r="L171" s="98">
        <v>28.669221477027968</v>
      </c>
      <c r="M171" s="98">
        <v>29.673007182588762</v>
      </c>
      <c r="N171" s="98">
        <v>28.658182399374361</v>
      </c>
      <c r="O171" s="98">
        <v>27.396903389684653</v>
      </c>
      <c r="P171" s="98">
        <v>26.403729909773013</v>
      </c>
      <c r="Q171" s="98">
        <v>26.076121533778224</v>
      </c>
      <c r="R171" s="98">
        <v>24.651303440053706</v>
      </c>
      <c r="S171" s="98">
        <v>23.350221887424716</v>
      </c>
      <c r="T171" s="98">
        <v>20.784487168586569</v>
      </c>
      <c r="U171" s="98">
        <v>20.790300113669147</v>
      </c>
      <c r="V171" s="98">
        <v>18.242457277188446</v>
      </c>
      <c r="W171" s="98">
        <v>18.413719178466259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14355.977733676842</v>
      </c>
      <c r="C174" s="117">
        <f t="shared" si="87"/>
        <v>13922.049770604977</v>
      </c>
      <c r="D174" s="117">
        <f t="shared" si="87"/>
        <v>14319.443777714954</v>
      </c>
      <c r="E174" s="117">
        <f t="shared" si="87"/>
        <v>14783.086771261866</v>
      </c>
      <c r="F174" s="117">
        <f t="shared" si="87"/>
        <v>13361.439916909138</v>
      </c>
      <c r="G174" s="117">
        <f t="shared" si="87"/>
        <v>12085.984806333612</v>
      </c>
      <c r="H174" s="117">
        <f t="shared" si="87"/>
        <v>13108.373622986293</v>
      </c>
      <c r="I174" s="117">
        <f t="shared" si="87"/>
        <v>12824.036087748536</v>
      </c>
      <c r="J174" s="117">
        <f t="shared" si="87"/>
        <v>11415.224772079702</v>
      </c>
      <c r="K174" s="117">
        <f t="shared" si="87"/>
        <v>11914.689217683535</v>
      </c>
      <c r="L174" s="117">
        <f t="shared" si="87"/>
        <v>10657.597421326604</v>
      </c>
      <c r="M174" s="117">
        <f t="shared" si="87"/>
        <v>11181.096706866361</v>
      </c>
      <c r="N174" s="117">
        <f t="shared" si="87"/>
        <v>10787.540330698035</v>
      </c>
      <c r="O174" s="117">
        <f t="shared" si="87"/>
        <v>9032.4435155033298</v>
      </c>
      <c r="P174" s="117">
        <f t="shared" si="87"/>
        <v>8444.500539686931</v>
      </c>
      <c r="Q174" s="117">
        <f t="shared" si="87"/>
        <v>9627.8482055188815</v>
      </c>
      <c r="R174" s="117">
        <f t="shared" ref="R174:V174" si="88">R175+R178+R180+R189</f>
        <v>10086.505712713562</v>
      </c>
      <c r="S174" s="117">
        <f t="shared" si="88"/>
        <v>10536.899015319595</v>
      </c>
      <c r="T174" s="117">
        <f t="shared" si="88"/>
        <v>9741.9709450342052</v>
      </c>
      <c r="U174" s="117">
        <f t="shared" si="88"/>
        <v>10920.31247165919</v>
      </c>
      <c r="V174" s="117">
        <f t="shared" si="88"/>
        <v>11127.110574405533</v>
      </c>
      <c r="W174" s="117">
        <f t="shared" ref="W174" si="89">W175+W178+W180+W189</f>
        <v>10119.333565821702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9595.0311527223839</v>
      </c>
      <c r="C175" s="122">
        <f t="shared" si="90"/>
        <v>9504.4095753892052</v>
      </c>
      <c r="D175" s="122">
        <f t="shared" si="90"/>
        <v>9663.4964492386844</v>
      </c>
      <c r="E175" s="122">
        <f t="shared" si="90"/>
        <v>9729.8813888298719</v>
      </c>
      <c r="F175" s="122">
        <f t="shared" si="90"/>
        <v>8325.0273440623496</v>
      </c>
      <c r="G175" s="122">
        <f t="shared" si="90"/>
        <v>6767.6184842291668</v>
      </c>
      <c r="H175" s="122">
        <f t="shared" si="90"/>
        <v>7711.6012353990291</v>
      </c>
      <c r="I175" s="122">
        <f t="shared" si="90"/>
        <v>6874.5706387127038</v>
      </c>
      <c r="J175" s="122">
        <f t="shared" si="90"/>
        <v>5610.103626422665</v>
      </c>
      <c r="K175" s="122">
        <f t="shared" si="90"/>
        <v>6157.9554774219978</v>
      </c>
      <c r="L175" s="122">
        <f t="shared" si="90"/>
        <v>4949.6757631834862</v>
      </c>
      <c r="M175" s="122">
        <f t="shared" si="90"/>
        <v>5651.030572682972</v>
      </c>
      <c r="N175" s="122">
        <f t="shared" si="90"/>
        <v>5425.756867687538</v>
      </c>
      <c r="O175" s="122">
        <f t="shared" si="90"/>
        <v>4351.554613658408</v>
      </c>
      <c r="P175" s="122">
        <f t="shared" si="90"/>
        <v>3893.6084801780116</v>
      </c>
      <c r="Q175" s="122">
        <f t="shared" si="90"/>
        <v>4865.8372013948483</v>
      </c>
      <c r="R175" s="122">
        <f t="shared" ref="R175:V175" si="91">SUM(R176:R177)</f>
        <v>5078.6174104510283</v>
      </c>
      <c r="S175" s="122">
        <f t="shared" si="91"/>
        <v>5376.4852144563019</v>
      </c>
      <c r="T175" s="122">
        <f t="shared" si="91"/>
        <v>4654.1428219331465</v>
      </c>
      <c r="U175" s="122">
        <f t="shared" si="91"/>
        <v>5690.4012668435298</v>
      </c>
      <c r="V175" s="122">
        <f t="shared" si="91"/>
        <v>5899.6194752313277</v>
      </c>
      <c r="W175" s="122">
        <f t="shared" ref="W175" si="92">SUM(W176:W177)</f>
        <v>5037.4526668791223</v>
      </c>
      <c r="DA175" s="130" t="s">
        <v>2282</v>
      </c>
    </row>
    <row r="176" spans="1:105" ht="12" customHeight="1" x14ac:dyDescent="0.25">
      <c r="A176" s="97" t="s">
        <v>216</v>
      </c>
      <c r="B176" s="98">
        <v>9566.6845349339528</v>
      </c>
      <c r="C176" s="98">
        <v>9470.8766721570228</v>
      </c>
      <c r="D176" s="98">
        <v>9626.3150050534059</v>
      </c>
      <c r="E176" s="98">
        <v>9694.049690340993</v>
      </c>
      <c r="F176" s="98">
        <v>8291.2045085503305</v>
      </c>
      <c r="G176" s="98">
        <v>6740.1180728695917</v>
      </c>
      <c r="H176" s="98">
        <v>7682.8353728793099</v>
      </c>
      <c r="I176" s="98">
        <v>6851.2158867843655</v>
      </c>
      <c r="J176" s="98">
        <v>5591.83778970597</v>
      </c>
      <c r="K176" s="98">
        <v>6136.3935881976804</v>
      </c>
      <c r="L176" s="98">
        <v>4932.6799358275975</v>
      </c>
      <c r="M176" s="98">
        <v>5628.327079592992</v>
      </c>
      <c r="N176" s="98">
        <v>5408.3418847276635</v>
      </c>
      <c r="O176" s="98">
        <v>4334.8278866759165</v>
      </c>
      <c r="P176" s="98">
        <v>3874.2655063113448</v>
      </c>
      <c r="Q176" s="98">
        <v>4843.7699692540255</v>
      </c>
      <c r="R176" s="98">
        <v>5055.4140734514676</v>
      </c>
      <c r="S176" s="98">
        <v>5348.720854980681</v>
      </c>
      <c r="T176" s="98">
        <v>4632.4367898321652</v>
      </c>
      <c r="U176" s="98">
        <v>5663.4151630398474</v>
      </c>
      <c r="V176" s="98">
        <v>5870.8088624881466</v>
      </c>
      <c r="W176" s="98">
        <v>5011.8742003870066</v>
      </c>
      <c r="DA176" s="63" t="s">
        <v>2283</v>
      </c>
    </row>
    <row r="177" spans="1:105" ht="12" customHeight="1" x14ac:dyDescent="0.25">
      <c r="A177" s="97" t="s">
        <v>53</v>
      </c>
      <c r="B177" s="98">
        <v>28.346617788430631</v>
      </c>
      <c r="C177" s="98">
        <v>33.532903232182036</v>
      </c>
      <c r="D177" s="98">
        <v>37.181444185277591</v>
      </c>
      <c r="E177" s="98">
        <v>35.831698488878587</v>
      </c>
      <c r="F177" s="98">
        <v>33.82283551201995</v>
      </c>
      <c r="G177" s="98">
        <v>27.50041135957531</v>
      </c>
      <c r="H177" s="98">
        <v>28.765862519718898</v>
      </c>
      <c r="I177" s="98">
        <v>23.354751928338768</v>
      </c>
      <c r="J177" s="98">
        <v>18.265836716695421</v>
      </c>
      <c r="K177" s="98">
        <v>21.561889224317007</v>
      </c>
      <c r="L177" s="98">
        <v>16.995827355888586</v>
      </c>
      <c r="M177" s="98">
        <v>22.70349308997972</v>
      </c>
      <c r="N177" s="98">
        <v>17.414982959874507</v>
      </c>
      <c r="O177" s="98">
        <v>16.726726982491453</v>
      </c>
      <c r="P177" s="98">
        <v>19.342973866666995</v>
      </c>
      <c r="Q177" s="98">
        <v>22.067232140822487</v>
      </c>
      <c r="R177" s="98">
        <v>23.203336999561049</v>
      </c>
      <c r="S177" s="98">
        <v>27.764359475621259</v>
      </c>
      <c r="T177" s="98">
        <v>21.706032100981382</v>
      </c>
      <c r="U177" s="98">
        <v>26.986103803682273</v>
      </c>
      <c r="V177" s="98">
        <v>28.810612743181458</v>
      </c>
      <c r="W177" s="98">
        <v>25.578466492115698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1215.3833038907903</v>
      </c>
      <c r="C178" s="122">
        <f t="shared" si="93"/>
        <v>1021.3896226440291</v>
      </c>
      <c r="D178" s="122">
        <f t="shared" si="93"/>
        <v>958.12768015719496</v>
      </c>
      <c r="E178" s="122">
        <f t="shared" si="93"/>
        <v>1067.2633774231599</v>
      </c>
      <c r="F178" s="122">
        <f t="shared" si="93"/>
        <v>927.0707460512233</v>
      </c>
      <c r="G178" s="122">
        <f t="shared" si="93"/>
        <v>925.51951378776414</v>
      </c>
      <c r="H178" s="122">
        <f t="shared" si="93"/>
        <v>1141.9638957561704</v>
      </c>
      <c r="I178" s="122">
        <f t="shared" si="93"/>
        <v>1436.4934365187901</v>
      </c>
      <c r="J178" s="122">
        <f t="shared" si="93"/>
        <v>1533.0173365474379</v>
      </c>
      <c r="K178" s="122">
        <f t="shared" si="93"/>
        <v>1492.7857942368689</v>
      </c>
      <c r="L178" s="122">
        <f t="shared" si="93"/>
        <v>1562.9225467884476</v>
      </c>
      <c r="M178" s="122">
        <f t="shared" si="93"/>
        <v>1327.8532042013842</v>
      </c>
      <c r="N178" s="122">
        <f t="shared" si="93"/>
        <v>1570.3444243811634</v>
      </c>
      <c r="O178" s="122">
        <f t="shared" si="93"/>
        <v>1284.0575924449824</v>
      </c>
      <c r="P178" s="122">
        <f t="shared" si="93"/>
        <v>1111.3864499383203</v>
      </c>
      <c r="Q178" s="122">
        <f t="shared" si="93"/>
        <v>1163.1586823014734</v>
      </c>
      <c r="R178" s="122">
        <f t="shared" si="93"/>
        <v>1272.5337665853049</v>
      </c>
      <c r="S178" s="122">
        <f t="shared" si="93"/>
        <v>1164.9217386207654</v>
      </c>
      <c r="T178" s="122">
        <f t="shared" si="93"/>
        <v>1261.667333799797</v>
      </c>
      <c r="U178" s="122">
        <f t="shared" si="93"/>
        <v>1177.4667192127049</v>
      </c>
      <c r="V178" s="122">
        <f t="shared" si="93"/>
        <v>1126.8108373943419</v>
      </c>
      <c r="W178" s="122">
        <f t="shared" si="93"/>
        <v>1121.5530888413546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1215.3833038907903</v>
      </c>
      <c r="C179" s="98">
        <f>RES_hhdet_fech!C48</f>
        <v>1021.3896226440291</v>
      </c>
      <c r="D179" s="98">
        <f>RES_hhdet_fech!D48</f>
        <v>958.12768015719496</v>
      </c>
      <c r="E179" s="98">
        <f>RES_hhdet_fech!E48</f>
        <v>1067.2633774231599</v>
      </c>
      <c r="F179" s="98">
        <f>RES_hhdet_fech!F48</f>
        <v>927.0707460512233</v>
      </c>
      <c r="G179" s="98">
        <f>RES_hhdet_fech!G48</f>
        <v>925.51951378776414</v>
      </c>
      <c r="H179" s="98">
        <f>RES_hhdet_fech!H48</f>
        <v>1141.9638957561704</v>
      </c>
      <c r="I179" s="98">
        <f>RES_hhdet_fech!I48</f>
        <v>1436.4934365187901</v>
      </c>
      <c r="J179" s="98">
        <f>RES_hhdet_fech!J48</f>
        <v>1533.0173365474379</v>
      </c>
      <c r="K179" s="98">
        <f>RES_hhdet_fech!K48</f>
        <v>1492.7857942368689</v>
      </c>
      <c r="L179" s="98">
        <f>RES_hhdet_fech!L48</f>
        <v>1562.9225467884476</v>
      </c>
      <c r="M179" s="98">
        <f>RES_hhdet_fech!M48</f>
        <v>1327.8532042013842</v>
      </c>
      <c r="N179" s="98">
        <f>RES_hhdet_fech!N48</f>
        <v>1570.3444243811634</v>
      </c>
      <c r="O179" s="98">
        <f>RES_hhdet_fech!O48</f>
        <v>1284.0575924449824</v>
      </c>
      <c r="P179" s="98">
        <f>RES_hhdet_fech!P48</f>
        <v>1111.3864499383203</v>
      </c>
      <c r="Q179" s="98">
        <f>RES_hhdet_fech!Q48</f>
        <v>1163.1586823014734</v>
      </c>
      <c r="R179" s="98">
        <f>RES_hhdet_fech!R48</f>
        <v>1272.5337665853049</v>
      </c>
      <c r="S179" s="98">
        <f>RES_hhdet_fech!S48</f>
        <v>1164.9217386207654</v>
      </c>
      <c r="T179" s="98">
        <f>RES_hhdet_fech!T48</f>
        <v>1261.667333799797</v>
      </c>
      <c r="U179" s="98">
        <f>RES_hhdet_fech!U48</f>
        <v>1177.4667192127049</v>
      </c>
      <c r="V179" s="98">
        <f>RES_hhdet_fech!V48</f>
        <v>1126.8108373943419</v>
      </c>
      <c r="W179" s="98">
        <f>RES_hhdet_fech!W48</f>
        <v>1121.5530888413546</v>
      </c>
      <c r="DA179" s="63" t="s">
        <v>2286</v>
      </c>
    </row>
    <row r="180" spans="1:105" ht="12" customHeight="1" x14ac:dyDescent="0.25">
      <c r="A180" s="121" t="s">
        <v>55</v>
      </c>
      <c r="B180" s="122">
        <v>2411.0812649298914</v>
      </c>
      <c r="C180" s="122">
        <v>2214.8306041093115</v>
      </c>
      <c r="D180" s="122">
        <v>2511.6370656867757</v>
      </c>
      <c r="E180" s="122">
        <v>2787.7151034292519</v>
      </c>
      <c r="F180" s="122">
        <v>2884.66085453902</v>
      </c>
      <c r="G180" s="122">
        <v>3220.7476253656396</v>
      </c>
      <c r="H180" s="122">
        <v>3184.1109447436556</v>
      </c>
      <c r="I180" s="122">
        <v>3463.0443625979656</v>
      </c>
      <c r="J180" s="122">
        <v>3310.06234251864</v>
      </c>
      <c r="K180" s="122">
        <v>3302.9931623976008</v>
      </c>
      <c r="L180" s="122">
        <v>3214.4371062525815</v>
      </c>
      <c r="M180" s="122">
        <v>3222.0953267320206</v>
      </c>
      <c r="N180" s="122">
        <v>2919.5166610993078</v>
      </c>
      <c r="O180" s="122">
        <v>2506.6269364613477</v>
      </c>
      <c r="P180" s="122">
        <v>2483.5009467836617</v>
      </c>
      <c r="Q180" s="122">
        <v>2660.4243311835589</v>
      </c>
      <c r="R180" s="122">
        <v>2801.328823062524</v>
      </c>
      <c r="S180" s="122">
        <v>3019.1083468336819</v>
      </c>
      <c r="T180" s="122">
        <v>2902.5728674857414</v>
      </c>
      <c r="U180" s="122">
        <v>3003.7664175897226</v>
      </c>
      <c r="V180" s="122">
        <v>3051.0782364482779</v>
      </c>
      <c r="W180" s="122">
        <v>2930.9818448966676</v>
      </c>
      <c r="DA180" s="130" t="s">
        <v>2287</v>
      </c>
    </row>
    <row r="181" spans="1:105" ht="12" customHeight="1" x14ac:dyDescent="0.25">
      <c r="A181" s="97" t="s">
        <v>138</v>
      </c>
      <c r="B181" s="98">
        <v>4828.2860783284041</v>
      </c>
      <c r="C181" s="98">
        <v>4454.265418652305</v>
      </c>
      <c r="D181" s="98">
        <v>4819.9427070007068</v>
      </c>
      <c r="E181" s="98">
        <v>5234.2075603963913</v>
      </c>
      <c r="F181" s="98">
        <v>5233.5249658426019</v>
      </c>
      <c r="G181" s="98">
        <v>5367.6533921902956</v>
      </c>
      <c r="H181" s="98">
        <v>6036.1234879662634</v>
      </c>
      <c r="I181" s="98">
        <v>6424.7557721679459</v>
      </c>
      <c r="J181" s="98">
        <v>6163.1851195907539</v>
      </c>
      <c r="K181" s="98">
        <v>6131.0128430379837</v>
      </c>
      <c r="L181" s="98">
        <v>5991.5269060295768</v>
      </c>
      <c r="M181" s="98">
        <v>5672.8985574996941</v>
      </c>
      <c r="N181" s="98">
        <v>5281.6579266798472</v>
      </c>
      <c r="O181" s="98">
        <v>5623.8137965867363</v>
      </c>
      <c r="P181" s="98">
        <v>6063.2387496444007</v>
      </c>
      <c r="Q181" s="98">
        <v>5515.2807604543332</v>
      </c>
      <c r="R181" s="98">
        <v>5249.4729316726189</v>
      </c>
      <c r="S181" s="98">
        <v>5151.18290940104</v>
      </c>
      <c r="T181" s="98">
        <v>4521.9374594142</v>
      </c>
      <c r="U181" s="98">
        <v>5755.919815324829</v>
      </c>
      <c r="V181" s="98">
        <v>5495.8309260616961</v>
      </c>
      <c r="W181" s="98">
        <v>4529.8607197256924</v>
      </c>
      <c r="DA181" s="63" t="s">
        <v>2288</v>
      </c>
    </row>
    <row r="182" spans="1:105" ht="12" customHeight="1" x14ac:dyDescent="0.25">
      <c r="A182" s="97" t="s">
        <v>137</v>
      </c>
      <c r="B182" s="98">
        <v>2393.7399424654041</v>
      </c>
      <c r="C182" s="98">
        <v>2172.0019722905754</v>
      </c>
      <c r="D182" s="98">
        <v>2665.0340306411231</v>
      </c>
      <c r="E182" s="98">
        <v>3080.8256869352695</v>
      </c>
      <c r="F182" s="98">
        <v>3005.5565602149677</v>
      </c>
      <c r="G182" s="98">
        <v>3241.8482486491566</v>
      </c>
      <c r="H182" s="98">
        <v>3482.2293450288371</v>
      </c>
      <c r="I182" s="98">
        <v>3521.7816711369628</v>
      </c>
      <c r="J182" s="98">
        <v>3358.4877301317511</v>
      </c>
      <c r="K182" s="98">
        <v>3352.2189650727942</v>
      </c>
      <c r="L182" s="98">
        <v>3206.1219819694306</v>
      </c>
      <c r="M182" s="98">
        <v>3049.0683686520238</v>
      </c>
      <c r="N182" s="98">
        <v>2716.0139370260463</v>
      </c>
      <c r="O182" s="98">
        <v>2823.1181916152036</v>
      </c>
      <c r="P182" s="98">
        <v>2899.258416424098</v>
      </c>
      <c r="Q182" s="98">
        <v>3069.3532345983335</v>
      </c>
      <c r="R182" s="98">
        <v>3119.1421831911234</v>
      </c>
      <c r="S182" s="98">
        <v>3354.5362160823779</v>
      </c>
      <c r="T182" s="98">
        <v>2805.5389846123817</v>
      </c>
      <c r="U182" s="98">
        <v>3400.7425135472004</v>
      </c>
      <c r="V182" s="98">
        <v>3393.6768668847635</v>
      </c>
      <c r="W182" s="98">
        <v>2757.9381183315018</v>
      </c>
      <c r="DA182" s="63" t="s">
        <v>2289</v>
      </c>
    </row>
    <row r="183" spans="1:105" ht="12" customHeight="1" x14ac:dyDescent="0.25">
      <c r="A183" s="100" t="s">
        <v>216</v>
      </c>
      <c r="B183" s="101">
        <v>688.48169245393365</v>
      </c>
      <c r="C183" s="101">
        <v>567.90471823881069</v>
      </c>
      <c r="D183" s="101">
        <v>1141.7410767865081</v>
      </c>
      <c r="E183" s="101">
        <v>1546.942235103864</v>
      </c>
      <c r="F183" s="101">
        <v>1404.5034749265403</v>
      </c>
      <c r="G183" s="101">
        <v>1693.3911970175907</v>
      </c>
      <c r="H183" s="101">
        <v>1596.4905196142415</v>
      </c>
      <c r="I183" s="101">
        <v>1372.6923200881947</v>
      </c>
      <c r="J183" s="101">
        <v>1258.8031983048609</v>
      </c>
      <c r="K183" s="101">
        <v>1251.7116616458977</v>
      </c>
      <c r="L183" s="101">
        <v>1077.7589340927764</v>
      </c>
      <c r="M183" s="101">
        <v>999.32494375083081</v>
      </c>
      <c r="N183" s="101">
        <v>643.75197478558653</v>
      </c>
      <c r="O183" s="101">
        <v>470.86088718580032</v>
      </c>
      <c r="P183" s="101">
        <v>56.828352610352688</v>
      </c>
      <c r="Q183" s="101">
        <v>966.00321477651107</v>
      </c>
      <c r="R183" s="101">
        <v>1229.0194085823769</v>
      </c>
      <c r="S183" s="101">
        <v>1660.1507196256628</v>
      </c>
      <c r="T183" s="101">
        <v>1005.5856460308969</v>
      </c>
      <c r="U183" s="101">
        <v>740.75127266578636</v>
      </c>
      <c r="V183" s="101">
        <v>859.21584532640759</v>
      </c>
      <c r="W183" s="101">
        <v>524.61723656795414</v>
      </c>
      <c r="DA183" s="131" t="s">
        <v>2290</v>
      </c>
    </row>
    <row r="184" spans="1:105" ht="12" customHeight="1" x14ac:dyDescent="0.25">
      <c r="A184" s="103" t="s">
        <v>52</v>
      </c>
      <c r="B184" s="104">
        <v>1705.2582500114706</v>
      </c>
      <c r="C184" s="104">
        <v>1604.097254051765</v>
      </c>
      <c r="D184" s="104">
        <v>1523.2929538546155</v>
      </c>
      <c r="E184" s="104">
        <v>1533.8834518314052</v>
      </c>
      <c r="F184" s="104">
        <v>1601.0530852884274</v>
      </c>
      <c r="G184" s="104">
        <v>1548.4570516315659</v>
      </c>
      <c r="H184" s="104">
        <v>1885.7388254145956</v>
      </c>
      <c r="I184" s="104">
        <v>2149.0893510487685</v>
      </c>
      <c r="J184" s="104">
        <v>2099.6845318268906</v>
      </c>
      <c r="K184" s="104">
        <v>2100.5073034268962</v>
      </c>
      <c r="L184" s="104">
        <v>2128.363047876654</v>
      </c>
      <c r="M184" s="104">
        <v>2049.7434249011935</v>
      </c>
      <c r="N184" s="104">
        <v>2072.26196224046</v>
      </c>
      <c r="O184" s="104">
        <v>2352.2573044294031</v>
      </c>
      <c r="P184" s="104">
        <v>2842.4300638137456</v>
      </c>
      <c r="Q184" s="104">
        <v>2103.3500198218221</v>
      </c>
      <c r="R184" s="104">
        <v>1890.1227746087466</v>
      </c>
      <c r="S184" s="104">
        <v>1694.3854964567147</v>
      </c>
      <c r="T184" s="104">
        <v>1799.9533385814846</v>
      </c>
      <c r="U184" s="104">
        <v>2659.9912408814139</v>
      </c>
      <c r="V184" s="104">
        <v>2534.4610215583552</v>
      </c>
      <c r="W184" s="104">
        <v>2233.3208817635477</v>
      </c>
      <c r="DA184" s="132" t="s">
        <v>2291</v>
      </c>
    </row>
    <row r="185" spans="1:105" ht="12" customHeight="1" x14ac:dyDescent="0.25">
      <c r="A185" s="106" t="s">
        <v>122</v>
      </c>
      <c r="B185" s="101">
        <v>4256.6048732228201</v>
      </c>
      <c r="C185" s="101">
        <v>3910.1792348120102</v>
      </c>
      <c r="D185" s="101">
        <v>4192.1386735575388</v>
      </c>
      <c r="E185" s="101">
        <v>4459.6859416830484</v>
      </c>
      <c r="F185" s="101">
        <v>4674.5049983707086</v>
      </c>
      <c r="G185" s="101">
        <v>5040.66239823457</v>
      </c>
      <c r="H185" s="101">
        <v>4930.1055378557212</v>
      </c>
      <c r="I185" s="101">
        <v>5566.9940786404213</v>
      </c>
      <c r="J185" s="101">
        <v>5367.9237150683248</v>
      </c>
      <c r="K185" s="101">
        <v>5334.1779314826554</v>
      </c>
      <c r="L185" s="101">
        <v>5302.5566994364954</v>
      </c>
      <c r="M185" s="101">
        <v>5334.0067881733194</v>
      </c>
      <c r="N185" s="101">
        <v>5038.4020461955042</v>
      </c>
      <c r="O185" s="101">
        <v>4297.313728748225</v>
      </c>
      <c r="P185" s="101">
        <v>4266.9524287806898</v>
      </c>
      <c r="Q185" s="101">
        <v>4413.0295772089185</v>
      </c>
      <c r="R185" s="101">
        <v>4564.2897555872678</v>
      </c>
      <c r="S185" s="101">
        <v>4789.0740613682938</v>
      </c>
      <c r="T185" s="101">
        <v>4663.7294932679461</v>
      </c>
      <c r="U185" s="101">
        <v>4548.6951598150663</v>
      </c>
      <c r="V185" s="101">
        <v>4597.3107386416305</v>
      </c>
      <c r="W185" s="101">
        <v>4283.2206191606501</v>
      </c>
      <c r="DA185" s="131" t="s">
        <v>2292</v>
      </c>
    </row>
    <row r="186" spans="1:105" ht="12" customHeight="1" x14ac:dyDescent="0.25">
      <c r="A186" s="107" t="s">
        <v>121</v>
      </c>
      <c r="B186" s="104">
        <v>2300.8266249182484</v>
      </c>
      <c r="C186" s="104">
        <v>2114.3640041482095</v>
      </c>
      <c r="D186" s="104">
        <v>2408.5803736232019</v>
      </c>
      <c r="E186" s="104">
        <v>2680.3444782885922</v>
      </c>
      <c r="F186" s="104">
        <v>2782.2075977778704</v>
      </c>
      <c r="G186" s="104">
        <v>3126.5136334259023</v>
      </c>
      <c r="H186" s="104">
        <v>3051.139958379295</v>
      </c>
      <c r="I186" s="104">
        <v>3324.0757619688793</v>
      </c>
      <c r="J186" s="104">
        <v>3181.3912118393273</v>
      </c>
      <c r="K186" s="104">
        <v>3175.8149760436418</v>
      </c>
      <c r="L186" s="104">
        <v>3089.7429867856545</v>
      </c>
      <c r="M186" s="104">
        <v>3107.7214540913437</v>
      </c>
      <c r="N186" s="104">
        <v>2803.2976126970357</v>
      </c>
      <c r="O186" s="104">
        <v>2336.4763091380096</v>
      </c>
      <c r="P186" s="104">
        <v>2275.1942238074002</v>
      </c>
      <c r="Q186" s="104">
        <v>2464.8469484080651</v>
      </c>
      <c r="R186" s="104">
        <v>2610.5144315894167</v>
      </c>
      <c r="S186" s="104">
        <v>2833.1527583816251</v>
      </c>
      <c r="T186" s="104">
        <v>2719.7597743298707</v>
      </c>
      <c r="U186" s="104">
        <v>2652.2308827355869</v>
      </c>
      <c r="V186" s="104">
        <v>2720.848512382172</v>
      </c>
      <c r="W186" s="104">
        <v>2717.5385444309018</v>
      </c>
      <c r="DA186" s="132" t="s">
        <v>2293</v>
      </c>
    </row>
    <row r="187" spans="1:105" ht="12" customHeight="1" x14ac:dyDescent="0.25">
      <c r="A187" s="108" t="s">
        <v>53</v>
      </c>
      <c r="B187" s="98">
        <v>603.26811242857798</v>
      </c>
      <c r="C187" s="98">
        <v>506.85773758825883</v>
      </c>
      <c r="D187" s="98">
        <v>807.16582020652095</v>
      </c>
      <c r="E187" s="98">
        <v>1080.3927849772786</v>
      </c>
      <c r="F187" s="98">
        <v>1077.6508917006001</v>
      </c>
      <c r="G187" s="98">
        <v>1399.4514566857786</v>
      </c>
      <c r="H187" s="98">
        <v>1258.5904921873569</v>
      </c>
      <c r="I187" s="98">
        <v>1175.8205872642775</v>
      </c>
      <c r="J187" s="98">
        <v>1087.4654051079087</v>
      </c>
      <c r="K187" s="98">
        <v>1083.611213006933</v>
      </c>
      <c r="L187" s="98">
        <v>953.51910584266977</v>
      </c>
      <c r="M187" s="98">
        <v>968.11755794532257</v>
      </c>
      <c r="N187" s="98">
        <v>657.41269985632664</v>
      </c>
      <c r="O187" s="98">
        <v>149.09927192598053</v>
      </c>
      <c r="P187" s="98">
        <v>57.06013343548144</v>
      </c>
      <c r="Q187" s="98">
        <v>189.93840866483657</v>
      </c>
      <c r="R187" s="98">
        <v>287.87520894794147</v>
      </c>
      <c r="S187" s="98">
        <v>495.41073099954588</v>
      </c>
      <c r="T187" s="98">
        <v>375.91668204003207</v>
      </c>
      <c r="U187" s="98">
        <v>294.76769415017156</v>
      </c>
      <c r="V187" s="98">
        <v>367.34662756444885</v>
      </c>
      <c r="W187" s="98">
        <v>376.84087617654671</v>
      </c>
      <c r="DA187" s="63" t="s">
        <v>2294</v>
      </c>
    </row>
    <row r="188" spans="1:105" ht="12" customHeight="1" x14ac:dyDescent="0.25">
      <c r="A188" s="108" t="s">
        <v>52</v>
      </c>
      <c r="B188" s="98">
        <v>1697.5585124896702</v>
      </c>
      <c r="C188" s="98">
        <v>1607.5062665599507</v>
      </c>
      <c r="D188" s="98">
        <v>1601.414553416681</v>
      </c>
      <c r="E188" s="98">
        <v>1599.9516933113139</v>
      </c>
      <c r="F188" s="98">
        <v>1704.5567060772701</v>
      </c>
      <c r="G188" s="98">
        <v>1727.0621767401235</v>
      </c>
      <c r="H188" s="98">
        <v>1792.5494661919374</v>
      </c>
      <c r="I188" s="98">
        <v>2148.2551747046027</v>
      </c>
      <c r="J188" s="98">
        <v>2093.925806731419</v>
      </c>
      <c r="K188" s="98">
        <v>2092.203763036709</v>
      </c>
      <c r="L188" s="98">
        <v>2136.2238809429846</v>
      </c>
      <c r="M188" s="98">
        <v>2139.6038961460213</v>
      </c>
      <c r="N188" s="98">
        <v>2145.8849128407087</v>
      </c>
      <c r="O188" s="98">
        <v>2187.3770372120289</v>
      </c>
      <c r="P188" s="98">
        <v>2218.1340903719188</v>
      </c>
      <c r="Q188" s="98">
        <v>2274.9085397432286</v>
      </c>
      <c r="R188" s="98">
        <v>2322.639222641475</v>
      </c>
      <c r="S188" s="98">
        <v>2337.742027382079</v>
      </c>
      <c r="T188" s="98">
        <v>2343.8430922898383</v>
      </c>
      <c r="U188" s="98">
        <v>2357.4631885854155</v>
      </c>
      <c r="V188" s="98">
        <v>2353.5018848177233</v>
      </c>
      <c r="W188" s="98">
        <v>2340.6976682543545</v>
      </c>
      <c r="DA188" s="63" t="s">
        <v>2295</v>
      </c>
    </row>
    <row r="189" spans="1:105" ht="12" customHeight="1" x14ac:dyDescent="0.25">
      <c r="A189" s="121" t="s">
        <v>54</v>
      </c>
      <c r="B189" s="122">
        <v>1134.4820121337762</v>
      </c>
      <c r="C189" s="122">
        <v>1181.419968462433</v>
      </c>
      <c r="D189" s="122">
        <v>1186.1825826322995</v>
      </c>
      <c r="E189" s="122">
        <v>1198.2269015795812</v>
      </c>
      <c r="F189" s="122">
        <v>1224.6809722565458</v>
      </c>
      <c r="G189" s="122">
        <v>1172.0991829510403</v>
      </c>
      <c r="H189" s="122">
        <v>1070.6975470874384</v>
      </c>
      <c r="I189" s="122">
        <v>1049.927649919076</v>
      </c>
      <c r="J189" s="122">
        <v>962.04146659095841</v>
      </c>
      <c r="K189" s="122">
        <v>960.95478362706888</v>
      </c>
      <c r="L189" s="122">
        <v>930.56200510208691</v>
      </c>
      <c r="M189" s="122">
        <v>980.11760324998352</v>
      </c>
      <c r="N189" s="122">
        <v>871.92237753002564</v>
      </c>
      <c r="O189" s="122">
        <v>890.20437293859186</v>
      </c>
      <c r="P189" s="122">
        <v>956.00466278693648</v>
      </c>
      <c r="Q189" s="122">
        <v>938.42799063900179</v>
      </c>
      <c r="R189" s="122">
        <v>934.0257126147053</v>
      </c>
      <c r="S189" s="122">
        <v>976.38371540884634</v>
      </c>
      <c r="T189" s="122">
        <v>923.58792181551973</v>
      </c>
      <c r="U189" s="122">
        <v>1048.6780680132322</v>
      </c>
      <c r="V189" s="122">
        <v>1049.602025331586</v>
      </c>
      <c r="W189" s="122">
        <v>1029.3459652045588</v>
      </c>
      <c r="DA189" s="130" t="s">
        <v>2296</v>
      </c>
    </row>
    <row r="190" spans="1:105" ht="12" customHeight="1" x14ac:dyDescent="0.25">
      <c r="A190" s="97" t="s">
        <v>50</v>
      </c>
      <c r="B190" s="98">
        <v>1244.5646479820562</v>
      </c>
      <c r="C190" s="98">
        <v>1264.6566586418944</v>
      </c>
      <c r="D190" s="98">
        <v>1268.3417623449006</v>
      </c>
      <c r="E190" s="98">
        <v>1318.9631828529673</v>
      </c>
      <c r="F190" s="98">
        <v>1346.2651151294558</v>
      </c>
      <c r="G190" s="98">
        <v>1291.3315704417712</v>
      </c>
      <c r="H190" s="98">
        <v>1158.5764037910226</v>
      </c>
      <c r="I190" s="98">
        <v>1171.0993393252295</v>
      </c>
      <c r="J190" s="98">
        <v>1060.5879846200937</v>
      </c>
      <c r="K190" s="98">
        <v>1045.449187386721</v>
      </c>
      <c r="L190" s="98">
        <v>1019.6499556199429</v>
      </c>
      <c r="M190" s="98">
        <v>1045.9704697149959</v>
      </c>
      <c r="N190" s="98">
        <v>993.83632720353637</v>
      </c>
      <c r="O190" s="98">
        <v>998.23038890600822</v>
      </c>
      <c r="P190" s="98">
        <v>1013.8695762411965</v>
      </c>
      <c r="Q190" s="98">
        <v>1057.6776574364847</v>
      </c>
      <c r="R190" s="98">
        <v>1066.8039089930808</v>
      </c>
      <c r="S190" s="98">
        <v>1084.2576380467378</v>
      </c>
      <c r="T190" s="98">
        <v>1106.093085387442</v>
      </c>
      <c r="U190" s="98">
        <v>1204.1195106720968</v>
      </c>
      <c r="V190" s="98">
        <v>1141.0435367307509</v>
      </c>
      <c r="W190" s="98">
        <v>1221.859009800487</v>
      </c>
      <c r="DA190" s="63" t="s">
        <v>2297</v>
      </c>
    </row>
    <row r="191" spans="1:105" ht="12" customHeight="1" x14ac:dyDescent="0.25">
      <c r="A191" s="109" t="s">
        <v>120</v>
      </c>
      <c r="B191" s="33">
        <v>858.25254637094258</v>
      </c>
      <c r="C191" s="33">
        <v>998.08158214584489</v>
      </c>
      <c r="D191" s="33">
        <v>1020.1841892914656</v>
      </c>
      <c r="E191" s="33">
        <v>968.69417759425448</v>
      </c>
      <c r="F191" s="33">
        <v>1010.787294895605</v>
      </c>
      <c r="G191" s="33">
        <v>972.32958884231152</v>
      </c>
      <c r="H191" s="33">
        <v>922.75350554516456</v>
      </c>
      <c r="I191" s="33">
        <v>841.21824554155296</v>
      </c>
      <c r="J191" s="33">
        <v>783.83111159403711</v>
      </c>
      <c r="K191" s="33">
        <v>811.57705314007478</v>
      </c>
      <c r="L191" s="33">
        <v>773.67417590172226</v>
      </c>
      <c r="M191" s="33">
        <v>863.66449116599915</v>
      </c>
      <c r="N191" s="33">
        <v>649.775263692301</v>
      </c>
      <c r="O191" s="33">
        <v>708.01470754894922</v>
      </c>
      <c r="P191" s="33">
        <v>868.74681497105507</v>
      </c>
      <c r="Q191" s="33">
        <v>768.59575952028035</v>
      </c>
      <c r="R191" s="33">
        <v>753.70277163245009</v>
      </c>
      <c r="S191" s="33">
        <v>834.88613167755682</v>
      </c>
      <c r="T191" s="33">
        <v>699.30384712106707</v>
      </c>
      <c r="U191" s="33">
        <v>863.71355593334317</v>
      </c>
      <c r="V191" s="33">
        <v>948.44908422108767</v>
      </c>
      <c r="W191" s="33">
        <v>835.3650963621667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8078.0833218077205</v>
      </c>
      <c r="C193" s="117">
        <f t="shared" si="94"/>
        <v>7748.7646036996339</v>
      </c>
      <c r="D193" s="117">
        <f t="shared" si="94"/>
        <v>7972.1105362485723</v>
      </c>
      <c r="E193" s="117">
        <f t="shared" si="94"/>
        <v>8574.3165686027787</v>
      </c>
      <c r="F193" s="117">
        <f t="shared" si="94"/>
        <v>8112.2759236242218</v>
      </c>
      <c r="G193" s="117">
        <f t="shared" si="94"/>
        <v>7929.6363245580724</v>
      </c>
      <c r="H193" s="117">
        <f t="shared" si="94"/>
        <v>9055.8233175779696</v>
      </c>
      <c r="I193" s="117">
        <f t="shared" si="94"/>
        <v>10053.500880095629</v>
      </c>
      <c r="J193" s="117">
        <f t="shared" si="94"/>
        <v>9842.1647925952984</v>
      </c>
      <c r="K193" s="117">
        <f t="shared" si="94"/>
        <v>10090.898892190286</v>
      </c>
      <c r="L193" s="117">
        <f t="shared" si="94"/>
        <v>9930.5623939967954</v>
      </c>
      <c r="M193" s="117">
        <f t="shared" si="94"/>
        <v>9729.8925995608824</v>
      </c>
      <c r="N193" s="117">
        <f t="shared" si="94"/>
        <v>10409.936094068971</v>
      </c>
      <c r="O193" s="117">
        <f t="shared" si="94"/>
        <v>9053.8545157816698</v>
      </c>
      <c r="P193" s="117">
        <f t="shared" si="94"/>
        <v>8447.1944913875977</v>
      </c>
      <c r="Q193" s="117">
        <f t="shared" si="94"/>
        <v>9302.3415527934194</v>
      </c>
      <c r="R193" s="117">
        <f t="shared" ref="R193:V193" si="95">R194+R197+R199+R208</f>
        <v>10061.991479315811</v>
      </c>
      <c r="S193" s="117">
        <f t="shared" si="95"/>
        <v>10166.460278846256</v>
      </c>
      <c r="T193" s="117">
        <f t="shared" si="95"/>
        <v>10260.78954925857</v>
      </c>
      <c r="U193" s="117">
        <f t="shared" si="95"/>
        <v>10769.630525629384</v>
      </c>
      <c r="V193" s="117">
        <f t="shared" si="95"/>
        <v>10978.506759718166</v>
      </c>
      <c r="W193" s="117">
        <f t="shared" ref="W193" si="96">W194+W197+W199+W208</f>
        <v>10695.243414053697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3247.9130414754363</v>
      </c>
      <c r="C194" s="122">
        <f t="shared" si="97"/>
        <v>3261.3570806213997</v>
      </c>
      <c r="D194" s="122">
        <f t="shared" si="97"/>
        <v>3357.3897526217411</v>
      </c>
      <c r="E194" s="122">
        <f t="shared" si="97"/>
        <v>3426.8650324275345</v>
      </c>
      <c r="F194" s="122">
        <f t="shared" si="97"/>
        <v>2979.5487353644471</v>
      </c>
      <c r="G194" s="122">
        <f t="shared" si="97"/>
        <v>2465.9305587425733</v>
      </c>
      <c r="H194" s="122">
        <f t="shared" si="97"/>
        <v>2868.5054562101109</v>
      </c>
      <c r="I194" s="122">
        <f t="shared" si="97"/>
        <v>2608.2835002155998</v>
      </c>
      <c r="J194" s="122">
        <f t="shared" si="97"/>
        <v>2184.5740518615376</v>
      </c>
      <c r="K194" s="122">
        <f t="shared" si="97"/>
        <v>2449.6661575696289</v>
      </c>
      <c r="L194" s="122">
        <f t="shared" si="97"/>
        <v>2014.8560019957963</v>
      </c>
      <c r="M194" s="122">
        <f t="shared" si="97"/>
        <v>2361.2225620086865</v>
      </c>
      <c r="N194" s="122">
        <f t="shared" si="97"/>
        <v>2333.7539876498481</v>
      </c>
      <c r="O194" s="122">
        <f t="shared" si="97"/>
        <v>1924.9612012052435</v>
      </c>
      <c r="P194" s="122">
        <f t="shared" si="97"/>
        <v>1744.0009810844733</v>
      </c>
      <c r="Q194" s="122">
        <f t="shared" si="97"/>
        <v>2200.1275260575935</v>
      </c>
      <c r="R194" s="122">
        <f t="shared" ref="R194:V194" si="98">SUM(R195:R196)</f>
        <v>2327.1729949015185</v>
      </c>
      <c r="S194" s="122">
        <f t="shared" si="98"/>
        <v>2512.0786535939542</v>
      </c>
      <c r="T194" s="122">
        <f t="shared" si="98"/>
        <v>2196.3710987839181</v>
      </c>
      <c r="U194" s="122">
        <f t="shared" si="98"/>
        <v>2738.9646782472946</v>
      </c>
      <c r="V194" s="122">
        <f t="shared" si="98"/>
        <v>2929.9404545448801</v>
      </c>
      <c r="W194" s="122">
        <f t="shared" ref="W194" si="99">SUM(W195:W196)</f>
        <v>2603.584503023465</v>
      </c>
      <c r="DA194" s="130" t="s">
        <v>2450</v>
      </c>
    </row>
    <row r="195" spans="1:105" ht="12" customHeight="1" x14ac:dyDescent="0.25">
      <c r="A195" s="97" t="s">
        <v>216</v>
      </c>
      <c r="B195" s="98">
        <v>3219.5664236870057</v>
      </c>
      <c r="C195" s="98">
        <v>3227.8241773892178</v>
      </c>
      <c r="D195" s="98">
        <v>3320.2083084364635</v>
      </c>
      <c r="E195" s="98">
        <v>3391.0333339386561</v>
      </c>
      <c r="F195" s="98">
        <v>2945.7258998524271</v>
      </c>
      <c r="G195" s="98">
        <v>2438.4301473829983</v>
      </c>
      <c r="H195" s="98">
        <v>2839.7395936903918</v>
      </c>
      <c r="I195" s="98">
        <v>2584.928748287261</v>
      </c>
      <c r="J195" s="98">
        <v>2166.3082151448421</v>
      </c>
      <c r="K195" s="98">
        <v>2428.104268345312</v>
      </c>
      <c r="L195" s="98">
        <v>1997.8601746399077</v>
      </c>
      <c r="M195" s="98">
        <v>2338.5190689187066</v>
      </c>
      <c r="N195" s="98">
        <v>2316.3390046899735</v>
      </c>
      <c r="O195" s="98">
        <v>1908.2344742227519</v>
      </c>
      <c r="P195" s="98">
        <v>1724.6580072178062</v>
      </c>
      <c r="Q195" s="98">
        <v>2178.0602939167711</v>
      </c>
      <c r="R195" s="98">
        <v>2303.9696579019574</v>
      </c>
      <c r="S195" s="98">
        <v>2484.3142941183328</v>
      </c>
      <c r="T195" s="98">
        <v>2174.6650666829369</v>
      </c>
      <c r="U195" s="98">
        <v>2711.9785744436122</v>
      </c>
      <c r="V195" s="98">
        <v>2901.1298418016986</v>
      </c>
      <c r="W195" s="98">
        <v>2578.0060365313493</v>
      </c>
      <c r="DA195" s="63" t="s">
        <v>2451</v>
      </c>
    </row>
    <row r="196" spans="1:105" ht="12" customHeight="1" x14ac:dyDescent="0.25">
      <c r="A196" s="97" t="s">
        <v>53</v>
      </c>
      <c r="B196" s="98">
        <v>28.346617788430631</v>
      </c>
      <c r="C196" s="98">
        <v>33.532903232182036</v>
      </c>
      <c r="D196" s="98">
        <v>37.181444185277591</v>
      </c>
      <c r="E196" s="98">
        <v>35.831698488878587</v>
      </c>
      <c r="F196" s="98">
        <v>33.82283551201995</v>
      </c>
      <c r="G196" s="98">
        <v>27.50041135957531</v>
      </c>
      <c r="H196" s="98">
        <v>28.765862519718898</v>
      </c>
      <c r="I196" s="98">
        <v>23.354751928338768</v>
      </c>
      <c r="J196" s="98">
        <v>18.265836716695421</v>
      </c>
      <c r="K196" s="98">
        <v>21.561889224317007</v>
      </c>
      <c r="L196" s="98">
        <v>16.995827355888586</v>
      </c>
      <c r="M196" s="98">
        <v>22.70349308997972</v>
      </c>
      <c r="N196" s="98">
        <v>17.414982959874507</v>
      </c>
      <c r="O196" s="98">
        <v>16.726726982491453</v>
      </c>
      <c r="P196" s="98">
        <v>19.342973866666995</v>
      </c>
      <c r="Q196" s="98">
        <v>22.067232140822487</v>
      </c>
      <c r="R196" s="98">
        <v>23.203336999561049</v>
      </c>
      <c r="S196" s="98">
        <v>27.764359475621259</v>
      </c>
      <c r="T196" s="98">
        <v>21.706032100981382</v>
      </c>
      <c r="U196" s="98">
        <v>26.986103803682273</v>
      </c>
      <c r="V196" s="98">
        <v>28.810612743181458</v>
      </c>
      <c r="W196" s="98">
        <v>25.578466492115698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2189.9418138720976</v>
      </c>
      <c r="C197" s="122">
        <f t="shared" si="100"/>
        <v>1942.5296592948205</v>
      </c>
      <c r="D197" s="122">
        <f t="shared" si="100"/>
        <v>1923.3439491471145</v>
      </c>
      <c r="E197" s="122">
        <f t="shared" si="100"/>
        <v>2315.2625522597418</v>
      </c>
      <c r="F197" s="122">
        <f t="shared" si="100"/>
        <v>2174.9172887411928</v>
      </c>
      <c r="G197" s="122">
        <f t="shared" si="100"/>
        <v>2355.7750813100442</v>
      </c>
      <c r="H197" s="122">
        <f t="shared" si="100"/>
        <v>3120.1255038143195</v>
      </c>
      <c r="I197" s="122">
        <f t="shared" si="100"/>
        <v>4082.0191525721721</v>
      </c>
      <c r="J197" s="122">
        <f t="shared" si="100"/>
        <v>4442.9713701588935</v>
      </c>
      <c r="K197" s="122">
        <f t="shared" si="100"/>
        <v>4424.6073992290776</v>
      </c>
      <c r="L197" s="122">
        <f t="shared" si="100"/>
        <v>4736.0635747727865</v>
      </c>
      <c r="M197" s="122">
        <f t="shared" si="100"/>
        <v>4146.2697175411004</v>
      </c>
      <c r="N197" s="122">
        <f t="shared" si="100"/>
        <v>5073.3985099594111</v>
      </c>
      <c r="O197" s="122">
        <f t="shared" si="100"/>
        <v>4300.1457710949135</v>
      </c>
      <c r="P197" s="122">
        <f t="shared" si="100"/>
        <v>3822.6179660983203</v>
      </c>
      <c r="Q197" s="122">
        <f t="shared" si="100"/>
        <v>4126.6096001632259</v>
      </c>
      <c r="R197" s="122">
        <f t="shared" si="100"/>
        <v>4667.5220398916163</v>
      </c>
      <c r="S197" s="122">
        <f t="shared" si="100"/>
        <v>4426.748319495975</v>
      </c>
      <c r="T197" s="122">
        <f t="shared" si="100"/>
        <v>4943.7821152292236</v>
      </c>
      <c r="U197" s="122">
        <f t="shared" si="100"/>
        <v>4762.5258268031548</v>
      </c>
      <c r="V197" s="122">
        <f t="shared" si="100"/>
        <v>4722.0349492064088</v>
      </c>
      <c r="W197" s="122">
        <f t="shared" si="100"/>
        <v>4830.8073035993757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2189.9418138720976</v>
      </c>
      <c r="C198" s="98">
        <f>RES_hhdet_tesh!C48</f>
        <v>1942.5296592948205</v>
      </c>
      <c r="D198" s="98">
        <f>RES_hhdet_tesh!D48</f>
        <v>1923.3439491471145</v>
      </c>
      <c r="E198" s="98">
        <f>RES_hhdet_tesh!E48</f>
        <v>2315.2625522597418</v>
      </c>
      <c r="F198" s="98">
        <f>RES_hhdet_tesh!F48</f>
        <v>2174.9172887411928</v>
      </c>
      <c r="G198" s="98">
        <f>RES_hhdet_tesh!G48</f>
        <v>2355.7750813100442</v>
      </c>
      <c r="H198" s="98">
        <f>RES_hhdet_tesh!H48</f>
        <v>3120.1255038143195</v>
      </c>
      <c r="I198" s="98">
        <f>RES_hhdet_tesh!I48</f>
        <v>4082.0191525721721</v>
      </c>
      <c r="J198" s="98">
        <f>RES_hhdet_tesh!J48</f>
        <v>4442.9713701588935</v>
      </c>
      <c r="K198" s="98">
        <f>RES_hhdet_tesh!K48</f>
        <v>4424.6073992290776</v>
      </c>
      <c r="L198" s="98">
        <f>RES_hhdet_tesh!L48</f>
        <v>4736.0635747727865</v>
      </c>
      <c r="M198" s="98">
        <f>RES_hhdet_tesh!M48</f>
        <v>4146.2697175411004</v>
      </c>
      <c r="N198" s="98">
        <f>RES_hhdet_tesh!N48</f>
        <v>5073.3985099594111</v>
      </c>
      <c r="O198" s="98">
        <f>RES_hhdet_tesh!O48</f>
        <v>4300.1457710949135</v>
      </c>
      <c r="P198" s="98">
        <f>RES_hhdet_tesh!P48</f>
        <v>3822.6179660983203</v>
      </c>
      <c r="Q198" s="98">
        <f>RES_hhdet_tesh!Q48</f>
        <v>4126.6096001632259</v>
      </c>
      <c r="R198" s="98">
        <f>RES_hhdet_tesh!R48</f>
        <v>4667.5220398916163</v>
      </c>
      <c r="S198" s="98">
        <f>RES_hhdet_tesh!S48</f>
        <v>4426.748319495975</v>
      </c>
      <c r="T198" s="98">
        <f>RES_hhdet_tesh!T48</f>
        <v>4943.7821152292236</v>
      </c>
      <c r="U198" s="98">
        <f>RES_hhdet_tesh!U48</f>
        <v>4762.5258268031548</v>
      </c>
      <c r="V198" s="98">
        <f>RES_hhdet_tesh!V48</f>
        <v>4722.0349492064088</v>
      </c>
      <c r="W198" s="98">
        <f>RES_hhdet_tesh!W48</f>
        <v>4830.8073035993757</v>
      </c>
      <c r="DA198" s="63" t="s">
        <v>2454</v>
      </c>
    </row>
    <row r="199" spans="1:105" ht="12" customHeight="1" x14ac:dyDescent="0.25">
      <c r="A199" s="121" t="s">
        <v>55</v>
      </c>
      <c r="B199" s="122">
        <v>1978.3630664961925</v>
      </c>
      <c r="C199" s="122">
        <v>1844.2782349965266</v>
      </c>
      <c r="D199" s="122">
        <v>1981.8979519711065</v>
      </c>
      <c r="E199" s="122">
        <v>2114.6832632214746</v>
      </c>
      <c r="F199" s="122">
        <v>2217.7784817698152</v>
      </c>
      <c r="G199" s="122">
        <v>2394.8941457652445</v>
      </c>
      <c r="H199" s="122">
        <v>2411.1393641666323</v>
      </c>
      <c r="I199" s="122">
        <v>2723.4254999711429</v>
      </c>
      <c r="J199" s="122">
        <v>2628.1353190483451</v>
      </c>
      <c r="K199" s="122">
        <v>2627.082710884587</v>
      </c>
      <c r="L199" s="122">
        <v>2608.2952650950556</v>
      </c>
      <c r="M199" s="122">
        <v>2616.3549769265678</v>
      </c>
      <c r="N199" s="122">
        <v>2471.1588982184535</v>
      </c>
      <c r="O199" s="122">
        <v>2279.4516061157105</v>
      </c>
      <c r="P199" s="122">
        <v>2277.2358703301438</v>
      </c>
      <c r="Q199" s="122">
        <v>2386.1573429062437</v>
      </c>
      <c r="R199" s="122">
        <v>2477.4790279681101</v>
      </c>
      <c r="S199" s="122">
        <v>2602.0679134702295</v>
      </c>
      <c r="T199" s="122">
        <v>2531.1912647216386</v>
      </c>
      <c r="U199" s="122">
        <v>2584.3377410714252</v>
      </c>
      <c r="V199" s="122">
        <v>2620.2065247066917</v>
      </c>
      <c r="W199" s="122">
        <v>2563.8753270900907</v>
      </c>
      <c r="DA199" s="130" t="s">
        <v>2455</v>
      </c>
    </row>
    <row r="200" spans="1:105" ht="12" customHeight="1" x14ac:dyDescent="0.25">
      <c r="A200" s="97" t="s">
        <v>138</v>
      </c>
      <c r="B200" s="98">
        <v>1988.8559702431071</v>
      </c>
      <c r="C200" s="98">
        <v>1838.8802791176779</v>
      </c>
      <c r="D200" s="98">
        <v>1995.9716049324816</v>
      </c>
      <c r="E200" s="98">
        <v>2174.7379978648864</v>
      </c>
      <c r="F200" s="98">
        <v>2183.4006431639841</v>
      </c>
      <c r="G200" s="98">
        <v>2250.9126403190289</v>
      </c>
      <c r="H200" s="98">
        <v>2548.7077111406879</v>
      </c>
      <c r="I200" s="98">
        <v>2727.4486248067628</v>
      </c>
      <c r="J200" s="98">
        <v>2636.2116581923724</v>
      </c>
      <c r="K200" s="98">
        <v>2638.1149300282086</v>
      </c>
      <c r="L200" s="98">
        <v>2597.1981082387988</v>
      </c>
      <c r="M200" s="98">
        <v>2488.68784694237</v>
      </c>
      <c r="N200" s="98">
        <v>2363.2911774492245</v>
      </c>
      <c r="O200" s="98">
        <v>2556.0969127001517</v>
      </c>
      <c r="P200" s="98">
        <v>2757.1429912930266</v>
      </c>
      <c r="Q200" s="98">
        <v>2558.9051437164285</v>
      </c>
      <c r="R200" s="98">
        <v>2480.235035868508</v>
      </c>
      <c r="S200" s="98">
        <v>2499.8226304217933</v>
      </c>
      <c r="T200" s="98">
        <v>2296.5692777836371</v>
      </c>
      <c r="U200" s="98">
        <v>3044.939568060935</v>
      </c>
      <c r="V200" s="98">
        <v>2980.7996534303315</v>
      </c>
      <c r="W200" s="98">
        <v>2514.9668664534979</v>
      </c>
      <c r="DA200" s="63" t="s">
        <v>2456</v>
      </c>
    </row>
    <row r="201" spans="1:105" ht="12" customHeight="1" x14ac:dyDescent="0.25">
      <c r="A201" s="97" t="s">
        <v>137</v>
      </c>
      <c r="B201" s="98">
        <v>1988.8559702431071</v>
      </c>
      <c r="C201" s="98">
        <v>1839.1151413966281</v>
      </c>
      <c r="D201" s="98">
        <v>1995.955947685562</v>
      </c>
      <c r="E201" s="98">
        <v>2174.5671613269728</v>
      </c>
      <c r="F201" s="98">
        <v>2183.0485086733347</v>
      </c>
      <c r="G201" s="98">
        <v>2250.5362665230919</v>
      </c>
      <c r="H201" s="98">
        <v>2548.0812082297989</v>
      </c>
      <c r="I201" s="98">
        <v>2726.8191125202561</v>
      </c>
      <c r="J201" s="98">
        <v>2635.645100182443</v>
      </c>
      <c r="K201" s="98">
        <v>2637.5992384375645</v>
      </c>
      <c r="L201" s="98">
        <v>2596.9236419608951</v>
      </c>
      <c r="M201" s="98">
        <v>2488.4218114866617</v>
      </c>
      <c r="N201" s="98">
        <v>2364.5951799610671</v>
      </c>
      <c r="O201" s="98">
        <v>2579.4347149885793</v>
      </c>
      <c r="P201" s="98">
        <v>2869.9350117083777</v>
      </c>
      <c r="Q201" s="98">
        <v>2570.8789761025814</v>
      </c>
      <c r="R201" s="98">
        <v>2485.3249221435362</v>
      </c>
      <c r="S201" s="98">
        <v>2499.6778594209118</v>
      </c>
      <c r="T201" s="98">
        <v>2288.6036377898181</v>
      </c>
      <c r="U201" s="98">
        <v>3024.6978953270254</v>
      </c>
      <c r="V201" s="98">
        <v>2958.7502200114623</v>
      </c>
      <c r="W201" s="98">
        <v>2493.1141565547546</v>
      </c>
      <c r="DA201" s="63" t="s">
        <v>2457</v>
      </c>
    </row>
    <row r="202" spans="1:105" ht="12" customHeight="1" x14ac:dyDescent="0.25">
      <c r="A202" s="100" t="s">
        <v>216</v>
      </c>
      <c r="B202" s="101">
        <v>283.59772023163663</v>
      </c>
      <c r="C202" s="101">
        <v>235.01788734486325</v>
      </c>
      <c r="D202" s="101">
        <v>472.66299383094679</v>
      </c>
      <c r="E202" s="101">
        <v>640.68370949556765</v>
      </c>
      <c r="F202" s="101">
        <v>581.99542338490699</v>
      </c>
      <c r="G202" s="101">
        <v>702.07921489152591</v>
      </c>
      <c r="H202" s="101">
        <v>662.34238281520288</v>
      </c>
      <c r="I202" s="101">
        <v>577.72976147148745</v>
      </c>
      <c r="J202" s="101">
        <v>535.96056835555248</v>
      </c>
      <c r="K202" s="101">
        <v>537.09193501066841</v>
      </c>
      <c r="L202" s="101">
        <v>468.56059408424136</v>
      </c>
      <c r="M202" s="101">
        <v>438.67838658546833</v>
      </c>
      <c r="N202" s="101">
        <v>292.33321772060702</v>
      </c>
      <c r="O202" s="101">
        <v>227.17741055917628</v>
      </c>
      <c r="P202" s="101">
        <v>27.504947894632153</v>
      </c>
      <c r="Q202" s="101">
        <v>467.52895628075919</v>
      </c>
      <c r="R202" s="101">
        <v>595.2021475347899</v>
      </c>
      <c r="S202" s="101">
        <v>805.29236296419742</v>
      </c>
      <c r="T202" s="101">
        <v>488.65029920833348</v>
      </c>
      <c r="U202" s="101">
        <v>364.70665444561143</v>
      </c>
      <c r="V202" s="101">
        <v>424.28919845310696</v>
      </c>
      <c r="W202" s="101">
        <v>259.79327479120673</v>
      </c>
      <c r="DA202" s="131" t="s">
        <v>2458</v>
      </c>
    </row>
    <row r="203" spans="1:105" ht="12" customHeight="1" x14ac:dyDescent="0.25">
      <c r="A203" s="103" t="s">
        <v>52</v>
      </c>
      <c r="B203" s="104">
        <v>1705.2582500114706</v>
      </c>
      <c r="C203" s="104">
        <v>1604.097254051765</v>
      </c>
      <c r="D203" s="104">
        <v>1523.2929538546155</v>
      </c>
      <c r="E203" s="104">
        <v>1533.8834518314052</v>
      </c>
      <c r="F203" s="104">
        <v>1601.0530852884274</v>
      </c>
      <c r="G203" s="104">
        <v>1548.4570516315659</v>
      </c>
      <c r="H203" s="104">
        <v>1885.7388254145956</v>
      </c>
      <c r="I203" s="104">
        <v>2149.0893510487685</v>
      </c>
      <c r="J203" s="104">
        <v>2099.6845318268906</v>
      </c>
      <c r="K203" s="104">
        <v>2100.5073034268962</v>
      </c>
      <c r="L203" s="104">
        <v>2128.363047876654</v>
      </c>
      <c r="M203" s="104">
        <v>2049.7434249011935</v>
      </c>
      <c r="N203" s="104">
        <v>2072.26196224046</v>
      </c>
      <c r="O203" s="104">
        <v>2352.2573044294031</v>
      </c>
      <c r="P203" s="104">
        <v>2842.4300638137456</v>
      </c>
      <c r="Q203" s="104">
        <v>2103.3500198218221</v>
      </c>
      <c r="R203" s="104">
        <v>1890.1227746087466</v>
      </c>
      <c r="S203" s="104">
        <v>1694.3854964567147</v>
      </c>
      <c r="T203" s="104">
        <v>1799.9533385814846</v>
      </c>
      <c r="U203" s="104">
        <v>2659.9912408814139</v>
      </c>
      <c r="V203" s="104">
        <v>2534.4610215583552</v>
      </c>
      <c r="W203" s="104">
        <v>2233.3208817635477</v>
      </c>
      <c r="DA203" s="132" t="s">
        <v>2459</v>
      </c>
    </row>
    <row r="204" spans="1:105" ht="12" customHeight="1" x14ac:dyDescent="0.25">
      <c r="A204" s="106" t="s">
        <v>122</v>
      </c>
      <c r="B204" s="101">
        <v>1977.8729172707062</v>
      </c>
      <c r="C204" s="101">
        <v>1844.6166113534541</v>
      </c>
      <c r="D204" s="101">
        <v>1981.3598631766204</v>
      </c>
      <c r="E204" s="101">
        <v>2112.5408046124176</v>
      </c>
      <c r="F204" s="101">
        <v>2220.557330419987</v>
      </c>
      <c r="G204" s="101">
        <v>2403.876379178515</v>
      </c>
      <c r="H204" s="101">
        <v>2404.7995362170532</v>
      </c>
      <c r="I204" s="101">
        <v>2725.0760243282966</v>
      </c>
      <c r="J204" s="101">
        <v>2632.8521560184722</v>
      </c>
      <c r="K204" s="101">
        <v>2631.4382524470648</v>
      </c>
      <c r="L204" s="101">
        <v>2616.2494009171751</v>
      </c>
      <c r="M204" s="101">
        <v>2632.6553673472931</v>
      </c>
      <c r="N204" s="101">
        <v>2488.5761289248408</v>
      </c>
      <c r="O204" s="101">
        <v>2290.8821390209546</v>
      </c>
      <c r="P204" s="101">
        <v>2317.2995814817523</v>
      </c>
      <c r="Q204" s="101">
        <v>2397.3685932418816</v>
      </c>
      <c r="R204" s="101">
        <v>2480.6201546313309</v>
      </c>
      <c r="S204" s="101">
        <v>2603.8516588199195</v>
      </c>
      <c r="T204" s="101">
        <v>2537.1643833150174</v>
      </c>
      <c r="U204" s="101">
        <v>2504.7987963652477</v>
      </c>
      <c r="V204" s="101">
        <v>2560.4631906145128</v>
      </c>
      <c r="W204" s="101">
        <v>2565.2016023851434</v>
      </c>
      <c r="DA204" s="131" t="s">
        <v>2460</v>
      </c>
    </row>
    <row r="205" spans="1:105" ht="12" customHeight="1" x14ac:dyDescent="0.25">
      <c r="A205" s="107" t="s">
        <v>121</v>
      </c>
      <c r="B205" s="104">
        <v>1977.8729172707042</v>
      </c>
      <c r="C205" s="104">
        <v>1844.5219864276974</v>
      </c>
      <c r="D205" s="104">
        <v>1981.2638184263838</v>
      </c>
      <c r="E205" s="104">
        <v>2112.01963828424</v>
      </c>
      <c r="F205" s="104">
        <v>2219.2948193666084</v>
      </c>
      <c r="G205" s="104">
        <v>2401.2992701591879</v>
      </c>
      <c r="H205" s="104">
        <v>2404.7806805301107</v>
      </c>
      <c r="I205" s="104">
        <v>2723.2328550923794</v>
      </c>
      <c r="J205" s="104">
        <v>2627.7576029622974</v>
      </c>
      <c r="K205" s="104">
        <v>2626.5710393600311</v>
      </c>
      <c r="L205" s="104">
        <v>2608.7932212662158</v>
      </c>
      <c r="M205" s="104">
        <v>2622.4504795752573</v>
      </c>
      <c r="N205" s="104">
        <v>2476.7458798833004</v>
      </c>
      <c r="O205" s="104">
        <v>2263.2478337318666</v>
      </c>
      <c r="P205" s="104">
        <v>2247.5725320007232</v>
      </c>
      <c r="Q205" s="104">
        <v>2374.6190777436705</v>
      </c>
      <c r="R205" s="104">
        <v>2477.1414500525657</v>
      </c>
      <c r="S205" s="104">
        <v>2610.0404102347375</v>
      </c>
      <c r="T205" s="104">
        <v>2554.9851777419103</v>
      </c>
      <c r="U205" s="104">
        <v>2527.5982576231204</v>
      </c>
      <c r="V205" s="104">
        <v>2572.1405248469191</v>
      </c>
      <c r="W205" s="104">
        <v>2570.9475514934124</v>
      </c>
      <c r="DA205" s="132" t="s">
        <v>2461</v>
      </c>
    </row>
    <row r="206" spans="1:105" ht="12" customHeight="1" x14ac:dyDescent="0.25">
      <c r="A206" s="108" t="s">
        <v>53</v>
      </c>
      <c r="B206" s="98">
        <v>280.31440478103406</v>
      </c>
      <c r="C206" s="98">
        <v>237.01571986774644</v>
      </c>
      <c r="D206" s="98">
        <v>379.84926500970283</v>
      </c>
      <c r="E206" s="98">
        <v>512.06794497292583</v>
      </c>
      <c r="F206" s="98">
        <v>514.73811328933812</v>
      </c>
      <c r="G206" s="98">
        <v>674.23709341906454</v>
      </c>
      <c r="H206" s="98">
        <v>612.23121433817312</v>
      </c>
      <c r="I206" s="98">
        <v>574.97768038777713</v>
      </c>
      <c r="J206" s="98">
        <v>533.83179623087835</v>
      </c>
      <c r="K206" s="98">
        <v>534.3672763233219</v>
      </c>
      <c r="L206" s="98">
        <v>472.56934032323124</v>
      </c>
      <c r="M206" s="98">
        <v>482.84658342923672</v>
      </c>
      <c r="N206" s="98">
        <v>330.86096704259137</v>
      </c>
      <c r="O206" s="98">
        <v>75.870796519837896</v>
      </c>
      <c r="P206" s="98">
        <v>29.438441628803993</v>
      </c>
      <c r="Q206" s="98">
        <v>99.710538000442014</v>
      </c>
      <c r="R206" s="98">
        <v>154.50222741109104</v>
      </c>
      <c r="S206" s="98">
        <v>272.29838285265862</v>
      </c>
      <c r="T206" s="98">
        <v>211.14208545207202</v>
      </c>
      <c r="U206" s="98">
        <v>170.13506903770497</v>
      </c>
      <c r="V206" s="98">
        <v>218.63864002919578</v>
      </c>
      <c r="W206" s="98">
        <v>230.24988323905748</v>
      </c>
      <c r="DA206" s="63" t="s">
        <v>2462</v>
      </c>
    </row>
    <row r="207" spans="1:105" ht="12" customHeight="1" x14ac:dyDescent="0.25">
      <c r="A207" s="108" t="s">
        <v>52</v>
      </c>
      <c r="B207" s="98">
        <v>1697.5585124896702</v>
      </c>
      <c r="C207" s="98">
        <v>1607.5062665599507</v>
      </c>
      <c r="D207" s="98">
        <v>1601.414553416681</v>
      </c>
      <c r="E207" s="98">
        <v>1599.9516933113139</v>
      </c>
      <c r="F207" s="98">
        <v>1704.5567060772701</v>
      </c>
      <c r="G207" s="98">
        <v>1727.0621767401235</v>
      </c>
      <c r="H207" s="98">
        <v>1792.5494661919374</v>
      </c>
      <c r="I207" s="98">
        <v>2148.2551747046027</v>
      </c>
      <c r="J207" s="98">
        <v>2093.925806731419</v>
      </c>
      <c r="K207" s="98">
        <v>2092.203763036709</v>
      </c>
      <c r="L207" s="98">
        <v>2136.2238809429846</v>
      </c>
      <c r="M207" s="98">
        <v>2139.6038961460213</v>
      </c>
      <c r="N207" s="98">
        <v>2145.8849128407087</v>
      </c>
      <c r="O207" s="98">
        <v>2187.3770372120289</v>
      </c>
      <c r="P207" s="98">
        <v>2218.1340903719188</v>
      </c>
      <c r="Q207" s="98">
        <v>2274.9085397432286</v>
      </c>
      <c r="R207" s="98">
        <v>2322.639222641475</v>
      </c>
      <c r="S207" s="98">
        <v>2337.742027382079</v>
      </c>
      <c r="T207" s="98">
        <v>2343.8430922898383</v>
      </c>
      <c r="U207" s="98">
        <v>2357.4631885854155</v>
      </c>
      <c r="V207" s="98">
        <v>2353.5018848177233</v>
      </c>
      <c r="W207" s="98">
        <v>2340.6976682543545</v>
      </c>
      <c r="DA207" s="63" t="s">
        <v>2463</v>
      </c>
    </row>
    <row r="208" spans="1:105" ht="12" customHeight="1" x14ac:dyDescent="0.25">
      <c r="A208" s="121" t="s">
        <v>54</v>
      </c>
      <c r="B208" s="122">
        <v>661.86539996399404</v>
      </c>
      <c r="C208" s="122">
        <v>700.59962878688748</v>
      </c>
      <c r="D208" s="122">
        <v>709.47888250861024</v>
      </c>
      <c r="E208" s="122">
        <v>717.50572069402733</v>
      </c>
      <c r="F208" s="122">
        <v>740.0314177487669</v>
      </c>
      <c r="G208" s="122">
        <v>713.03653874020983</v>
      </c>
      <c r="H208" s="122">
        <v>656.05299338690816</v>
      </c>
      <c r="I208" s="122">
        <v>639.7727273367143</v>
      </c>
      <c r="J208" s="122">
        <v>586.48405152652242</v>
      </c>
      <c r="K208" s="122">
        <v>589.5426245069923</v>
      </c>
      <c r="L208" s="122">
        <v>571.34755213315634</v>
      </c>
      <c r="M208" s="122">
        <v>606.04534308452833</v>
      </c>
      <c r="N208" s="122">
        <v>531.62469824125958</v>
      </c>
      <c r="O208" s="122">
        <v>549.29593736580284</v>
      </c>
      <c r="P208" s="122">
        <v>603.33967387465952</v>
      </c>
      <c r="Q208" s="122">
        <v>589.44708366635655</v>
      </c>
      <c r="R208" s="122">
        <v>589.81741655456528</v>
      </c>
      <c r="S208" s="122">
        <v>625.56539228609711</v>
      </c>
      <c r="T208" s="122">
        <v>589.44507052379083</v>
      </c>
      <c r="U208" s="122">
        <v>683.80227950750862</v>
      </c>
      <c r="V208" s="122">
        <v>706.3248312601861</v>
      </c>
      <c r="W208" s="122">
        <v>696.97628034076411</v>
      </c>
      <c r="DA208" s="130" t="s">
        <v>2464</v>
      </c>
    </row>
    <row r="209" spans="1:105" ht="12" customHeight="1" x14ac:dyDescent="0.25">
      <c r="A209" s="97" t="s">
        <v>50</v>
      </c>
      <c r="B209" s="98">
        <v>681.34328234279712</v>
      </c>
      <c r="C209" s="98">
        <v>693.48804824759657</v>
      </c>
      <c r="D209" s="98">
        <v>696.85223871940832</v>
      </c>
      <c r="E209" s="98">
        <v>726.41484976322113</v>
      </c>
      <c r="F209" s="98">
        <v>743.46716469853675</v>
      </c>
      <c r="G209" s="98">
        <v>715.46650661019657</v>
      </c>
      <c r="H209" s="98">
        <v>644.38922135448843</v>
      </c>
      <c r="I209" s="98">
        <v>652.69944276821343</v>
      </c>
      <c r="J209" s="98">
        <v>591.93791883268443</v>
      </c>
      <c r="K209" s="98">
        <v>584.3051502602915</v>
      </c>
      <c r="L209" s="98">
        <v>570.7268485195118</v>
      </c>
      <c r="M209" s="98">
        <v>586.29786893058019</v>
      </c>
      <c r="N209" s="98">
        <v>557.79582823899295</v>
      </c>
      <c r="O209" s="98">
        <v>560.80620444430849</v>
      </c>
      <c r="P209" s="98">
        <v>569.92365239051708</v>
      </c>
      <c r="Q209" s="98">
        <v>594.82800940719824</v>
      </c>
      <c r="R209" s="98">
        <v>600.55864938800642</v>
      </c>
      <c r="S209" s="98">
        <v>611.50695596593482</v>
      </c>
      <c r="T209" s="98">
        <v>625.24766280134827</v>
      </c>
      <c r="U209" s="98">
        <v>684.04695176095663</v>
      </c>
      <c r="V209" s="98">
        <v>652.58464119704115</v>
      </c>
      <c r="W209" s="98">
        <v>703.70266468734394</v>
      </c>
      <c r="DA209" s="63" t="s">
        <v>2465</v>
      </c>
    </row>
    <row r="210" spans="1:105" ht="12" customHeight="1" x14ac:dyDescent="0.25">
      <c r="A210" s="109" t="s">
        <v>120</v>
      </c>
      <c r="B210" s="33">
        <v>612.98970760590498</v>
      </c>
      <c r="C210" s="33">
        <v>716.26370309622109</v>
      </c>
      <c r="D210" s="33">
        <v>734.99036630903925</v>
      </c>
      <c r="E210" s="33">
        <v>700.56850313173936</v>
      </c>
      <c r="F210" s="33">
        <v>733.98717108794995</v>
      </c>
      <c r="G210" s="33">
        <v>708.96521462014005</v>
      </c>
      <c r="H210" s="33">
        <v>675.6889517827293</v>
      </c>
      <c r="I210" s="33">
        <v>617.50740206570356</v>
      </c>
      <c r="J210" s="33">
        <v>576.62134254222462</v>
      </c>
      <c r="K210" s="33">
        <v>598.80195981968029</v>
      </c>
      <c r="L210" s="33">
        <v>572.44063870609284</v>
      </c>
      <c r="M210" s="33">
        <v>640.96644742623698</v>
      </c>
      <c r="N210" s="33">
        <v>483.93662800452267</v>
      </c>
      <c r="O210" s="33">
        <v>529.88346816754108</v>
      </c>
      <c r="P210" s="33">
        <v>653.7296242472695</v>
      </c>
      <c r="Q210" s="33">
        <v>581.7837111086518</v>
      </c>
      <c r="R210" s="33">
        <v>575.23000124744851</v>
      </c>
      <c r="S210" s="33">
        <v>644.00575972337447</v>
      </c>
      <c r="T210" s="33">
        <v>545.44658235241252</v>
      </c>
      <c r="U210" s="33">
        <v>683.51113653299467</v>
      </c>
      <c r="V210" s="33">
        <v>765.772430031765</v>
      </c>
      <c r="W210" s="33">
        <v>690.19861037841906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2793.31922123401</v>
      </c>
      <c r="C212" s="117">
        <f t="shared" si="101"/>
        <v>2757.6225167828843</v>
      </c>
      <c r="D212" s="117">
        <f t="shared" si="101"/>
        <v>2794.2886615018269</v>
      </c>
      <c r="E212" s="117">
        <f t="shared" si="101"/>
        <v>2820.2980065432848</v>
      </c>
      <c r="F212" s="117">
        <f t="shared" si="101"/>
        <v>2449.0826383381127</v>
      </c>
      <c r="G212" s="117">
        <f t="shared" si="101"/>
        <v>2033.1118749509828</v>
      </c>
      <c r="H212" s="117">
        <f t="shared" si="101"/>
        <v>2274.6750293018576</v>
      </c>
      <c r="I212" s="117">
        <f t="shared" si="101"/>
        <v>2061.3834356106349</v>
      </c>
      <c r="J212" s="117">
        <f t="shared" si="101"/>
        <v>1708.6452962871317</v>
      </c>
      <c r="K212" s="117">
        <f t="shared" si="101"/>
        <v>1847.7869560479439</v>
      </c>
      <c r="L212" s="117">
        <f t="shared" si="101"/>
        <v>1523.8391383954856</v>
      </c>
      <c r="M212" s="117">
        <f t="shared" si="101"/>
        <v>1711.6232536218267</v>
      </c>
      <c r="N212" s="117">
        <f t="shared" si="101"/>
        <v>1645.6687331992641</v>
      </c>
      <c r="O212" s="117">
        <f t="shared" si="101"/>
        <v>1358.2249676796223</v>
      </c>
      <c r="P212" s="117">
        <f t="shared" si="101"/>
        <v>1235.3397643560756</v>
      </c>
      <c r="Q212" s="117">
        <f t="shared" si="101"/>
        <v>1499.4134906748343</v>
      </c>
      <c r="R212" s="117">
        <f t="shared" ref="R212:V212" si="102">R213+R216+R218+R227</f>
        <v>1559.6382700269698</v>
      </c>
      <c r="S212" s="117">
        <f t="shared" si="102"/>
        <v>1645.0864075139125</v>
      </c>
      <c r="T212" s="117">
        <f t="shared" si="102"/>
        <v>1465.3504890829797</v>
      </c>
      <c r="U212" s="117">
        <f t="shared" si="102"/>
        <v>1802.9676391414951</v>
      </c>
      <c r="V212" s="117">
        <f t="shared" si="102"/>
        <v>1850.4869284806175</v>
      </c>
      <c r="W212" s="117">
        <f t="shared" ref="W212" si="103">W213+W216+W218+W227</f>
        <v>1601.2895049134243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2537.2403769661973</v>
      </c>
      <c r="C213" s="122">
        <f t="shared" si="104"/>
        <v>2511.9527969610699</v>
      </c>
      <c r="D213" s="122">
        <f t="shared" si="104"/>
        <v>2549.3082853064939</v>
      </c>
      <c r="E213" s="122">
        <f t="shared" si="104"/>
        <v>2567.6214331651981</v>
      </c>
      <c r="F213" s="122">
        <f t="shared" si="104"/>
        <v>2197.7839706967593</v>
      </c>
      <c r="G213" s="122">
        <f t="shared" si="104"/>
        <v>1790.6491232221326</v>
      </c>
      <c r="H213" s="122">
        <f t="shared" si="104"/>
        <v>2040.7968463196021</v>
      </c>
      <c r="I213" s="122">
        <f t="shared" si="104"/>
        <v>1819.2318801104525</v>
      </c>
      <c r="J213" s="122">
        <f t="shared" si="104"/>
        <v>1484.8308550170448</v>
      </c>
      <c r="K213" s="122">
        <f t="shared" si="104"/>
        <v>1627.745063476872</v>
      </c>
      <c r="L213" s="122">
        <f t="shared" si="104"/>
        <v>1309.2278926415911</v>
      </c>
      <c r="M213" s="122">
        <f t="shared" si="104"/>
        <v>1493.8601291674802</v>
      </c>
      <c r="N213" s="122">
        <f t="shared" si="104"/>
        <v>1434.7591817718019</v>
      </c>
      <c r="O213" s="122">
        <f t="shared" si="104"/>
        <v>1150.6726995301324</v>
      </c>
      <c r="P213" s="122">
        <f t="shared" si="104"/>
        <v>1029.2311273217279</v>
      </c>
      <c r="Q213" s="122">
        <f t="shared" si="104"/>
        <v>1285.2144068919752</v>
      </c>
      <c r="R213" s="122">
        <f t="shared" ref="R213:V213" si="105">SUM(R214:R215)</f>
        <v>1341.3677851008006</v>
      </c>
      <c r="S213" s="122">
        <f t="shared" si="105"/>
        <v>1419.0772850057288</v>
      </c>
      <c r="T213" s="122">
        <f t="shared" si="105"/>
        <v>1230.2113176312646</v>
      </c>
      <c r="U213" s="122">
        <f t="shared" si="105"/>
        <v>1502.9150266099778</v>
      </c>
      <c r="V213" s="122">
        <f t="shared" si="105"/>
        <v>1557.7380826550134</v>
      </c>
      <c r="W213" s="122">
        <f t="shared" ref="W213" si="106">SUM(W214:W215)</f>
        <v>1329.3743795289013</v>
      </c>
      <c r="DA213" s="130" t="s">
        <v>2618</v>
      </c>
    </row>
    <row r="214" spans="1:105" ht="12" customHeight="1" x14ac:dyDescent="0.25">
      <c r="A214" s="97" t="s">
        <v>216</v>
      </c>
      <c r="B214" s="98">
        <v>2537.2403769661973</v>
      </c>
      <c r="C214" s="98">
        <v>2511.9527969610699</v>
      </c>
      <c r="D214" s="98">
        <v>2549.3082853064939</v>
      </c>
      <c r="E214" s="98">
        <v>2567.6214331651981</v>
      </c>
      <c r="F214" s="98">
        <v>2197.7839706967593</v>
      </c>
      <c r="G214" s="98">
        <v>1790.6491232221326</v>
      </c>
      <c r="H214" s="98">
        <v>2040.7968463196021</v>
      </c>
      <c r="I214" s="98">
        <v>1819.2318801104525</v>
      </c>
      <c r="J214" s="98">
        <v>1484.8308550170448</v>
      </c>
      <c r="K214" s="98">
        <v>1627.745063476872</v>
      </c>
      <c r="L214" s="98">
        <v>1309.2278926415911</v>
      </c>
      <c r="M214" s="98">
        <v>1493.8601291674802</v>
      </c>
      <c r="N214" s="98">
        <v>1434.7591817718019</v>
      </c>
      <c r="O214" s="98">
        <v>1150.6726995301324</v>
      </c>
      <c r="P214" s="98">
        <v>1029.2311273217279</v>
      </c>
      <c r="Q214" s="98">
        <v>1285.2144068919752</v>
      </c>
      <c r="R214" s="98">
        <v>1341.3677851008006</v>
      </c>
      <c r="S214" s="98">
        <v>1419.0772850057288</v>
      </c>
      <c r="T214" s="98">
        <v>1230.2113176312646</v>
      </c>
      <c r="U214" s="98">
        <v>1502.9150266099778</v>
      </c>
      <c r="V214" s="98">
        <v>1557.7380826550134</v>
      </c>
      <c r="W214" s="98">
        <v>1329.3743795289013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53.92546243545155</v>
      </c>
      <c r="C218" s="122">
        <v>48.091823507821765</v>
      </c>
      <c r="D218" s="122">
        <v>52.252514005325772</v>
      </c>
      <c r="E218" s="122">
        <v>56.337184593789907</v>
      </c>
      <c r="F218" s="122">
        <v>56.315740000563828</v>
      </c>
      <c r="G218" s="122">
        <v>58.764241116135828</v>
      </c>
      <c r="H218" s="122">
        <v>68.770210135997232</v>
      </c>
      <c r="I218" s="122">
        <v>73.841451333407548</v>
      </c>
      <c r="J218" s="122">
        <v>68.678264976157323</v>
      </c>
      <c r="K218" s="122">
        <v>68.357056220090016</v>
      </c>
      <c r="L218" s="122">
        <v>66.877444470642104</v>
      </c>
      <c r="M218" s="122">
        <v>65.987694633324324</v>
      </c>
      <c r="N218" s="122">
        <v>65.145015251687468</v>
      </c>
      <c r="O218" s="122">
        <v>65.199633342494877</v>
      </c>
      <c r="P218" s="122">
        <v>67.629957064908481</v>
      </c>
      <c r="Q218" s="122">
        <v>73.047937929637968</v>
      </c>
      <c r="R218" s="122">
        <v>78.703468331573262</v>
      </c>
      <c r="S218" s="122">
        <v>86.254382937770089</v>
      </c>
      <c r="T218" s="122">
        <v>96.606400870665709</v>
      </c>
      <c r="U218" s="122">
        <v>151.42732219331478</v>
      </c>
      <c r="V218" s="122">
        <v>156.6141527426997</v>
      </c>
      <c r="W218" s="122">
        <v>132.60932596806492</v>
      </c>
      <c r="DA218" s="130" t="s">
        <v>2623</v>
      </c>
    </row>
    <row r="219" spans="1:105" ht="12" customHeight="1" x14ac:dyDescent="0.25">
      <c r="A219" s="97" t="s">
        <v>138</v>
      </c>
      <c r="B219" s="98">
        <v>1280.540018304594</v>
      </c>
      <c r="C219" s="98">
        <v>1181.4011378359887</v>
      </c>
      <c r="D219" s="98">
        <v>1276.4510481122929</v>
      </c>
      <c r="E219" s="98">
        <v>1386.3621445122137</v>
      </c>
      <c r="F219" s="98">
        <v>1387.2721711674749</v>
      </c>
      <c r="G219" s="98">
        <v>1426.0260334569698</v>
      </c>
      <c r="H219" s="98">
        <v>1603.3796353000077</v>
      </c>
      <c r="I219" s="98">
        <v>1705.9921502688803</v>
      </c>
      <c r="J219" s="98">
        <v>1636.5437938126347</v>
      </c>
      <c r="K219" s="98">
        <v>1626.3177623682261</v>
      </c>
      <c r="L219" s="98">
        <v>1590.2661934156883</v>
      </c>
      <c r="M219" s="98">
        <v>1505.6902081236783</v>
      </c>
      <c r="N219" s="98">
        <v>1401.1516591953239</v>
      </c>
      <c r="O219" s="98">
        <v>1492.8318198892921</v>
      </c>
      <c r="P219" s="98">
        <v>1610.7502295212576</v>
      </c>
      <c r="Q219" s="98">
        <v>1463.3887109386594</v>
      </c>
      <c r="R219" s="98">
        <v>1392.8579888802069</v>
      </c>
      <c r="S219" s="98">
        <v>1366.6681914861572</v>
      </c>
      <c r="T219" s="98">
        <v>1200.8666048940654</v>
      </c>
      <c r="U219" s="98">
        <v>1527.4632237574754</v>
      </c>
      <c r="V219" s="98">
        <v>1458.2428639536988</v>
      </c>
      <c r="W219" s="98">
        <v>1201.5227323887511</v>
      </c>
      <c r="DA219" s="63" t="s">
        <v>2624</v>
      </c>
    </row>
    <row r="220" spans="1:105" ht="12" customHeight="1" x14ac:dyDescent="0.25">
      <c r="A220" s="97" t="s">
        <v>137</v>
      </c>
      <c r="B220" s="98">
        <v>182.59654559710049</v>
      </c>
      <c r="C220" s="98">
        <v>150.62489933811662</v>
      </c>
      <c r="D220" s="98">
        <v>302.3638832926863</v>
      </c>
      <c r="E220" s="98">
        <v>409.7319660614865</v>
      </c>
      <c r="F220" s="98">
        <v>372.2975619282073</v>
      </c>
      <c r="G220" s="98">
        <v>449.8837304374764</v>
      </c>
      <c r="H220" s="98">
        <v>424.07687520015656</v>
      </c>
      <c r="I220" s="98">
        <v>364.49670708877829</v>
      </c>
      <c r="J220" s="98">
        <v>334.25680420809886</v>
      </c>
      <c r="K220" s="98">
        <v>332.03011652630431</v>
      </c>
      <c r="L220" s="98">
        <v>286.05789883287702</v>
      </c>
      <c r="M220" s="98">
        <v>265.23897215651078</v>
      </c>
      <c r="N220" s="98">
        <v>170.77860022413486</v>
      </c>
      <c r="O220" s="98">
        <v>124.98922271553266</v>
      </c>
      <c r="P220" s="98">
        <v>15.096928521214673</v>
      </c>
      <c r="Q220" s="98">
        <v>256.31300755719781</v>
      </c>
      <c r="R220" s="98">
        <v>326.09931016204916</v>
      </c>
      <c r="S220" s="98">
        <v>440.45711858619734</v>
      </c>
      <c r="T220" s="98">
        <v>267.04797037059541</v>
      </c>
      <c r="U220" s="98">
        <v>196.5750676262125</v>
      </c>
      <c r="V220" s="98">
        <v>227.98106271821533</v>
      </c>
      <c r="W220" s="98">
        <v>139.1520787370996</v>
      </c>
      <c r="DA220" s="63" t="s">
        <v>2625</v>
      </c>
    </row>
    <row r="221" spans="1:105" ht="12" customHeight="1" x14ac:dyDescent="0.25">
      <c r="A221" s="100" t="s">
        <v>216</v>
      </c>
      <c r="B221" s="101">
        <v>182.59654559710049</v>
      </c>
      <c r="C221" s="101">
        <v>150.62489933811662</v>
      </c>
      <c r="D221" s="101">
        <v>302.3638832926863</v>
      </c>
      <c r="E221" s="101">
        <v>409.7319660614865</v>
      </c>
      <c r="F221" s="101">
        <v>372.2975619282073</v>
      </c>
      <c r="G221" s="101">
        <v>449.8837304374764</v>
      </c>
      <c r="H221" s="101">
        <v>424.07687520015656</v>
      </c>
      <c r="I221" s="101">
        <v>364.49670708877829</v>
      </c>
      <c r="J221" s="101">
        <v>334.25680420809886</v>
      </c>
      <c r="K221" s="101">
        <v>332.03011652630431</v>
      </c>
      <c r="L221" s="101">
        <v>286.05789883287702</v>
      </c>
      <c r="M221" s="101">
        <v>265.23897215651078</v>
      </c>
      <c r="N221" s="101">
        <v>170.77860022413486</v>
      </c>
      <c r="O221" s="101">
        <v>124.98922271553266</v>
      </c>
      <c r="P221" s="101">
        <v>15.096928521214673</v>
      </c>
      <c r="Q221" s="101">
        <v>256.31300755719781</v>
      </c>
      <c r="R221" s="101">
        <v>326.09931016204916</v>
      </c>
      <c r="S221" s="101">
        <v>440.45711858619734</v>
      </c>
      <c r="T221" s="101">
        <v>267.04797037059541</v>
      </c>
      <c r="U221" s="101">
        <v>196.5750676262125</v>
      </c>
      <c r="V221" s="101">
        <v>227.98106271821533</v>
      </c>
      <c r="W221" s="101">
        <v>139.1520787370996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202.15338183236085</v>
      </c>
      <c r="C227" s="122">
        <v>197.57789631399277</v>
      </c>
      <c r="D227" s="122">
        <v>192.72786219000741</v>
      </c>
      <c r="E227" s="122">
        <v>196.3393887842966</v>
      </c>
      <c r="F227" s="122">
        <v>194.98292764078951</v>
      </c>
      <c r="G227" s="122">
        <v>183.69851061271444</v>
      </c>
      <c r="H227" s="122">
        <v>165.10797284625826</v>
      </c>
      <c r="I227" s="122">
        <v>168.31010416677466</v>
      </c>
      <c r="J227" s="122">
        <v>155.13617629392962</v>
      </c>
      <c r="K227" s="122">
        <v>151.68483635098198</v>
      </c>
      <c r="L227" s="122">
        <v>147.73380128325243</v>
      </c>
      <c r="M227" s="122">
        <v>151.77542982102219</v>
      </c>
      <c r="N227" s="122">
        <v>145.76453617577471</v>
      </c>
      <c r="O227" s="122">
        <v>142.35263480699504</v>
      </c>
      <c r="P227" s="122">
        <v>138.47867996943941</v>
      </c>
      <c r="Q227" s="122">
        <v>141.15114585322115</v>
      </c>
      <c r="R227" s="122">
        <v>139.567016594596</v>
      </c>
      <c r="S227" s="122">
        <v>139.75473957041368</v>
      </c>
      <c r="T227" s="122">
        <v>138.53277058104931</v>
      </c>
      <c r="U227" s="122">
        <v>148.62529033820269</v>
      </c>
      <c r="V227" s="122">
        <v>136.13469308290445</v>
      </c>
      <c r="W227" s="122">
        <v>139.30579941645806</v>
      </c>
      <c r="DA227" s="130" t="s">
        <v>2632</v>
      </c>
    </row>
    <row r="228" spans="1:105" ht="12" customHeight="1" x14ac:dyDescent="0.25">
      <c r="A228" s="97" t="s">
        <v>50</v>
      </c>
      <c r="B228" s="98">
        <v>282.71530543560391</v>
      </c>
      <c r="C228" s="98">
        <v>287.2794065770928</v>
      </c>
      <c r="D228" s="98">
        <v>288.1165147342677</v>
      </c>
      <c r="E228" s="98">
        <v>299.61567661688008</v>
      </c>
      <c r="F228" s="98">
        <v>305.81758355280726</v>
      </c>
      <c r="G228" s="98">
        <v>293.33887954155279</v>
      </c>
      <c r="H228" s="98">
        <v>263.18221588516877</v>
      </c>
      <c r="I228" s="98">
        <v>266.02692592111919</v>
      </c>
      <c r="J228" s="98">
        <v>240.92316658630057</v>
      </c>
      <c r="K228" s="98">
        <v>237.48423740676759</v>
      </c>
      <c r="L228" s="98">
        <v>231.62368391862628</v>
      </c>
      <c r="M228" s="98">
        <v>237.60265190045854</v>
      </c>
      <c r="N228" s="98">
        <v>225.75986008755532</v>
      </c>
      <c r="O228" s="98">
        <v>226.75801514388885</v>
      </c>
      <c r="P228" s="98">
        <v>230.31061293895027</v>
      </c>
      <c r="Q228" s="98">
        <v>240.26205666327189</v>
      </c>
      <c r="R228" s="98">
        <v>242.33517596686823</v>
      </c>
      <c r="S228" s="98">
        <v>246.29996505869704</v>
      </c>
      <c r="T228" s="98">
        <v>251.2601052766114</v>
      </c>
      <c r="U228" s="98">
        <v>273.52778804427356</v>
      </c>
      <c r="V228" s="98">
        <v>259.19944980375743</v>
      </c>
      <c r="W228" s="98">
        <v>277.55749266627868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105.78439159754896</v>
      </c>
      <c r="C231" s="118">
        <f t="shared" si="108"/>
        <v>102.535941013453</v>
      </c>
      <c r="D231" s="118">
        <f t="shared" si="108"/>
        <v>105.35234127634897</v>
      </c>
      <c r="E231" s="118">
        <f t="shared" si="108"/>
        <v>108.62723617019167</v>
      </c>
      <c r="F231" s="118">
        <f t="shared" si="108"/>
        <v>98.011330773140728</v>
      </c>
      <c r="G231" s="118">
        <f t="shared" si="108"/>
        <v>88.438215976841718</v>
      </c>
      <c r="H231" s="118">
        <f t="shared" si="108"/>
        <v>95.703959739442809</v>
      </c>
      <c r="I231" s="118">
        <f t="shared" si="108"/>
        <v>93.225918898230347</v>
      </c>
      <c r="J231" s="118">
        <f t="shared" si="108"/>
        <v>82.393576718749273</v>
      </c>
      <c r="K231" s="118">
        <f t="shared" si="108"/>
        <v>85.578252033426267</v>
      </c>
      <c r="L231" s="118">
        <f t="shared" si="108"/>
        <v>76.187024025667228</v>
      </c>
      <c r="M231" s="118">
        <f t="shared" si="108"/>
        <v>79.502697591153122</v>
      </c>
      <c r="N231" s="118">
        <f t="shared" si="108"/>
        <v>76.29095000493659</v>
      </c>
      <c r="O231" s="118">
        <f t="shared" si="108"/>
        <v>63.630563933176788</v>
      </c>
      <c r="P231" s="118">
        <f t="shared" si="108"/>
        <v>59.252709136641158</v>
      </c>
      <c r="Q231" s="118">
        <f t="shared" si="108"/>
        <v>67.326077809610766</v>
      </c>
      <c r="R231" s="118">
        <f t="shared" ref="R231:V231" si="109">R232+R235+R237+R246</f>
        <v>70.282427768011701</v>
      </c>
      <c r="S231" s="118">
        <f t="shared" si="109"/>
        <v>73.065201603928131</v>
      </c>
      <c r="T231" s="118">
        <f t="shared" si="109"/>
        <v>67.1648228385436</v>
      </c>
      <c r="U231" s="118">
        <f t="shared" si="109"/>
        <v>74.9036071067639</v>
      </c>
      <c r="V231" s="118">
        <f t="shared" si="109"/>
        <v>75.928610719821407</v>
      </c>
      <c r="W231" s="118">
        <f t="shared" ref="W231" si="110">W232+W235+W237+W246</f>
        <v>68.675882994814884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70.702570850972194</v>
      </c>
      <c r="C232" s="123">
        <f t="shared" si="111"/>
        <v>70.000006870213682</v>
      </c>
      <c r="D232" s="123">
        <f t="shared" si="111"/>
        <v>71.097173301338984</v>
      </c>
      <c r="E232" s="123">
        <f t="shared" si="111"/>
        <v>71.495902032249035</v>
      </c>
      <c r="F232" s="123">
        <f t="shared" si="111"/>
        <v>61.067296173800919</v>
      </c>
      <c r="G232" s="123">
        <f t="shared" si="111"/>
        <v>49.521500709108565</v>
      </c>
      <c r="H232" s="123">
        <f t="shared" si="111"/>
        <v>56.302238201777094</v>
      </c>
      <c r="I232" s="123">
        <f t="shared" si="111"/>
        <v>49.975542835305944</v>
      </c>
      <c r="J232" s="123">
        <f t="shared" si="111"/>
        <v>40.492983079436648</v>
      </c>
      <c r="K232" s="123">
        <f t="shared" si="111"/>
        <v>44.230030362461662</v>
      </c>
      <c r="L232" s="123">
        <f t="shared" si="111"/>
        <v>35.383309331455628</v>
      </c>
      <c r="M232" s="123">
        <f t="shared" si="111"/>
        <v>40.181404962044112</v>
      </c>
      <c r="N232" s="123">
        <f t="shared" si="111"/>
        <v>38.371689304720924</v>
      </c>
      <c r="O232" s="123">
        <f t="shared" si="111"/>
        <v>30.655256639894088</v>
      </c>
      <c r="P232" s="123">
        <f t="shared" si="111"/>
        <v>27.320366631950073</v>
      </c>
      <c r="Q232" s="123">
        <f t="shared" si="111"/>
        <v>34.02605930598515</v>
      </c>
      <c r="R232" s="123">
        <f t="shared" ref="R232:V232" si="112">SUM(R233:R234)</f>
        <v>35.387632890693567</v>
      </c>
      <c r="S232" s="123">
        <f t="shared" si="112"/>
        <v>37.28174442439348</v>
      </c>
      <c r="T232" s="123">
        <f t="shared" si="112"/>
        <v>32.087416382591314</v>
      </c>
      <c r="U232" s="123">
        <f t="shared" si="112"/>
        <v>39.031079181813865</v>
      </c>
      <c r="V232" s="123">
        <f t="shared" si="112"/>
        <v>40.257523059066777</v>
      </c>
      <c r="W232" s="123">
        <f t="shared" ref="W232" si="113">SUM(W233:W234)</f>
        <v>34.187183147215201</v>
      </c>
      <c r="DA232" s="130" t="s">
        <v>2786</v>
      </c>
    </row>
    <row r="233" spans="1:105" ht="12" customHeight="1" x14ac:dyDescent="0.25">
      <c r="A233" s="97" t="s">
        <v>216</v>
      </c>
      <c r="B233" s="99">
        <v>70.493694118768644</v>
      </c>
      <c r="C233" s="99">
        <v>69.753036930838476</v>
      </c>
      <c r="D233" s="99">
        <v>70.823618527999884</v>
      </c>
      <c r="E233" s="99">
        <v>71.232608010211834</v>
      </c>
      <c r="F233" s="99">
        <v>60.819192590678945</v>
      </c>
      <c r="G233" s="99">
        <v>49.320268673966872</v>
      </c>
      <c r="H233" s="99">
        <v>56.092219245372775</v>
      </c>
      <c r="I233" s="99">
        <v>49.805762573127829</v>
      </c>
      <c r="J233" s="99">
        <v>40.361142695309461</v>
      </c>
      <c r="K233" s="99">
        <v>44.075160289340765</v>
      </c>
      <c r="L233" s="99">
        <v>35.261812763710623</v>
      </c>
      <c r="M233" s="99">
        <v>40.019972770487534</v>
      </c>
      <c r="N233" s="99">
        <v>38.248528180535104</v>
      </c>
      <c r="O233" s="99">
        <v>30.537422405024486</v>
      </c>
      <c r="P233" s="99">
        <v>27.184642369872904</v>
      </c>
      <c r="Q233" s="99">
        <v>33.871746508728528</v>
      </c>
      <c r="R233" s="99">
        <v>35.225952829917617</v>
      </c>
      <c r="S233" s="99">
        <v>37.089220179875163</v>
      </c>
      <c r="T233" s="99">
        <v>31.937766808720099</v>
      </c>
      <c r="U233" s="99">
        <v>38.845978570279236</v>
      </c>
      <c r="V233" s="99">
        <v>40.060926666414012</v>
      </c>
      <c r="W233" s="99">
        <v>34.01359229159479</v>
      </c>
      <c r="DA233" s="63" t="s">
        <v>2787</v>
      </c>
    </row>
    <row r="234" spans="1:105" ht="12" customHeight="1" x14ac:dyDescent="0.25">
      <c r="A234" s="97" t="s">
        <v>53</v>
      </c>
      <c r="B234" s="99">
        <v>0.20887673220355341</v>
      </c>
      <c r="C234" s="99">
        <v>0.24696993937520115</v>
      </c>
      <c r="D234" s="99">
        <v>0.27355477333910599</v>
      </c>
      <c r="E234" s="99">
        <v>0.26329402203720359</v>
      </c>
      <c r="F234" s="99">
        <v>0.24810358312197325</v>
      </c>
      <c r="G234" s="99">
        <v>0.20123203514169463</v>
      </c>
      <c r="H234" s="99">
        <v>0.21001895640432214</v>
      </c>
      <c r="I234" s="99">
        <v>0.16978026217811848</v>
      </c>
      <c r="J234" s="99">
        <v>0.13184038412718904</v>
      </c>
      <c r="K234" s="99">
        <v>0.15487007312089751</v>
      </c>
      <c r="L234" s="99">
        <v>0.12149656774500292</v>
      </c>
      <c r="M234" s="99">
        <v>0.16143219155657965</v>
      </c>
      <c r="N234" s="99">
        <v>0.12316112418581687</v>
      </c>
      <c r="O234" s="99">
        <v>0.11783423486960008</v>
      </c>
      <c r="P234" s="99">
        <v>0.13572426207716981</v>
      </c>
      <c r="Q234" s="99">
        <v>0.15431279725662106</v>
      </c>
      <c r="R234" s="99">
        <v>0.16168006077594871</v>
      </c>
      <c r="S234" s="99">
        <v>0.19252424451831662</v>
      </c>
      <c r="T234" s="99">
        <v>0.14964957387121791</v>
      </c>
      <c r="U234" s="99">
        <v>0.18510061153463012</v>
      </c>
      <c r="V234" s="99">
        <v>0.19659639265276382</v>
      </c>
      <c r="W234" s="99">
        <v>0.17359085562041068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8.9557524917515554</v>
      </c>
      <c r="C235" s="123">
        <f t="shared" si="114"/>
        <v>7.5225378320587781</v>
      </c>
      <c r="D235" s="123">
        <f t="shared" si="114"/>
        <v>7.0492259275691742</v>
      </c>
      <c r="E235" s="123">
        <f t="shared" si="114"/>
        <v>7.8423317639260555</v>
      </c>
      <c r="F235" s="123">
        <f t="shared" si="114"/>
        <v>6.8004225672069598</v>
      </c>
      <c r="G235" s="123">
        <f t="shared" si="114"/>
        <v>6.7724141609254698</v>
      </c>
      <c r="H235" s="123">
        <f t="shared" si="114"/>
        <v>8.3374543514459063</v>
      </c>
      <c r="I235" s="123">
        <f t="shared" si="114"/>
        <v>10.442766980255158</v>
      </c>
      <c r="J235" s="123">
        <f t="shared" si="114"/>
        <v>11.065115584840287</v>
      </c>
      <c r="K235" s="123">
        <f t="shared" si="114"/>
        <v>10.722058846614081</v>
      </c>
      <c r="L235" s="123">
        <f t="shared" si="114"/>
        <v>11.172726170361077</v>
      </c>
      <c r="M235" s="123">
        <f t="shared" si="114"/>
        <v>9.4416419521920965</v>
      </c>
      <c r="N235" s="123">
        <f t="shared" si="114"/>
        <v>11.105688998452358</v>
      </c>
      <c r="O235" s="123">
        <f t="shared" si="114"/>
        <v>9.0457591669089457</v>
      </c>
      <c r="P235" s="123">
        <f t="shared" si="114"/>
        <v>7.7982892827242223</v>
      </c>
      <c r="Q235" s="123">
        <f t="shared" si="114"/>
        <v>8.1337917131539186</v>
      </c>
      <c r="R235" s="123">
        <f t="shared" si="114"/>
        <v>8.8669718810208717</v>
      </c>
      <c r="S235" s="123">
        <f t="shared" si="114"/>
        <v>8.0778264612174482</v>
      </c>
      <c r="T235" s="123">
        <f t="shared" si="114"/>
        <v>8.6984105612669218</v>
      </c>
      <c r="U235" s="123">
        <f t="shared" si="114"/>
        <v>8.0763718754467568</v>
      </c>
      <c r="V235" s="123">
        <f t="shared" si="114"/>
        <v>7.6890744326913323</v>
      </c>
      <c r="W235" s="123">
        <f t="shared" si="114"/>
        <v>7.6115337241072236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8.9557524917515554</v>
      </c>
      <c r="C236" s="99">
        <f>RES_hhdet_fecs!C48</f>
        <v>7.5225378320587781</v>
      </c>
      <c r="D236" s="99">
        <f>RES_hhdet_fecs!D48</f>
        <v>7.0492259275691742</v>
      </c>
      <c r="E236" s="99">
        <f>RES_hhdet_fecs!E48</f>
        <v>7.8423317639260555</v>
      </c>
      <c r="F236" s="99">
        <f>RES_hhdet_fecs!F48</f>
        <v>6.8004225672069598</v>
      </c>
      <c r="G236" s="99">
        <f>RES_hhdet_fecs!G48</f>
        <v>6.7724141609254698</v>
      </c>
      <c r="H236" s="99">
        <f>RES_hhdet_fecs!H48</f>
        <v>8.3374543514459063</v>
      </c>
      <c r="I236" s="99">
        <f>RES_hhdet_fecs!I48</f>
        <v>10.442766980255158</v>
      </c>
      <c r="J236" s="99">
        <f>RES_hhdet_fecs!J48</f>
        <v>11.065115584840287</v>
      </c>
      <c r="K236" s="99">
        <f>RES_hhdet_fecs!K48</f>
        <v>10.722058846614081</v>
      </c>
      <c r="L236" s="99">
        <f>RES_hhdet_fecs!L48</f>
        <v>11.172726170361077</v>
      </c>
      <c r="M236" s="99">
        <f>RES_hhdet_fecs!M48</f>
        <v>9.4416419521920965</v>
      </c>
      <c r="N236" s="99">
        <f>RES_hhdet_fecs!N48</f>
        <v>11.105688998452358</v>
      </c>
      <c r="O236" s="99">
        <f>RES_hhdet_fecs!O48</f>
        <v>9.0457591669089457</v>
      </c>
      <c r="P236" s="99">
        <f>RES_hhdet_fecs!P48</f>
        <v>7.7982892827242223</v>
      </c>
      <c r="Q236" s="99">
        <f>RES_hhdet_fecs!Q48</f>
        <v>8.1337917131539186</v>
      </c>
      <c r="R236" s="99">
        <f>RES_hhdet_fecs!R48</f>
        <v>8.8669718810208717</v>
      </c>
      <c r="S236" s="99">
        <f>RES_hhdet_fecs!S48</f>
        <v>8.0778264612174482</v>
      </c>
      <c r="T236" s="99">
        <f>RES_hhdet_fecs!T48</f>
        <v>8.6984105612669218</v>
      </c>
      <c r="U236" s="99">
        <f>RES_hhdet_fecs!U48</f>
        <v>8.0763718754467568</v>
      </c>
      <c r="V236" s="99">
        <f>RES_hhdet_fecs!V48</f>
        <v>7.6890744326913323</v>
      </c>
      <c r="W236" s="99">
        <f>RES_hhdet_fecs!W48</f>
        <v>7.6115337241072236</v>
      </c>
      <c r="DA236" s="63" t="s">
        <v>2790</v>
      </c>
    </row>
    <row r="237" spans="1:105" ht="12" customHeight="1" x14ac:dyDescent="0.25">
      <c r="A237" s="121" t="s">
        <v>55</v>
      </c>
      <c r="B237" s="123">
        <v>17.766450285342767</v>
      </c>
      <c r="C237" s="123">
        <v>16.312234471194127</v>
      </c>
      <c r="D237" s="123">
        <v>18.478849417207318</v>
      </c>
      <c r="E237" s="123">
        <v>20.484340760557625</v>
      </c>
      <c r="F237" s="123">
        <v>21.160103322753077</v>
      </c>
      <c r="G237" s="123">
        <v>23.567560166856968</v>
      </c>
      <c r="H237" s="123">
        <v>23.247126945428285</v>
      </c>
      <c r="I237" s="123">
        <v>25.175029973360942</v>
      </c>
      <c r="J237" s="123">
        <v>23.891590486173595</v>
      </c>
      <c r="K237" s="123">
        <v>23.724024701946977</v>
      </c>
      <c r="L237" s="123">
        <v>22.978762225809238</v>
      </c>
      <c r="M237" s="123">
        <v>22.910567459248547</v>
      </c>
      <c r="N237" s="123">
        <v>20.64721825388478</v>
      </c>
      <c r="O237" s="123">
        <v>17.658354050414328</v>
      </c>
      <c r="P237" s="123">
        <v>17.426034677688683</v>
      </c>
      <c r="Q237" s="123">
        <v>18.603942615669094</v>
      </c>
      <c r="R237" s="123">
        <v>19.519563689254433</v>
      </c>
      <c r="S237" s="123">
        <v>20.935168848518604</v>
      </c>
      <c r="T237" s="123">
        <v>20.011432339573542</v>
      </c>
      <c r="U237" s="123">
        <v>20.603159494523855</v>
      </c>
      <c r="V237" s="123">
        <v>20.81979235686504</v>
      </c>
      <c r="W237" s="123">
        <v>19.891405390558976</v>
      </c>
      <c r="DA237" s="130" t="s">
        <v>2791</v>
      </c>
    </row>
    <row r="238" spans="1:105" ht="12" customHeight="1" x14ac:dyDescent="0.25">
      <c r="A238" s="97" t="s">
        <v>138</v>
      </c>
      <c r="B238" s="99">
        <v>35.578022948359028</v>
      </c>
      <c r="C238" s="99">
        <v>32.805679030793286</v>
      </c>
      <c r="D238" s="99">
        <v>35.4617300003408</v>
      </c>
      <c r="E238" s="99">
        <v>38.461351788334838</v>
      </c>
      <c r="F238" s="99">
        <v>38.389930256509899</v>
      </c>
      <c r="G238" s="99">
        <v>39.277369415406255</v>
      </c>
      <c r="H238" s="99">
        <v>44.069610455841101</v>
      </c>
      <c r="I238" s="99">
        <v>46.705557942813165</v>
      </c>
      <c r="J238" s="99">
        <v>44.485051860291939</v>
      </c>
      <c r="K238" s="99">
        <v>44.036512637103158</v>
      </c>
      <c r="L238" s="99">
        <v>42.831098445008365</v>
      </c>
      <c r="M238" s="99">
        <v>40.336896308679563</v>
      </c>
      <c r="N238" s="99">
        <v>37.352602027438806</v>
      </c>
      <c r="O238" s="99">
        <v>39.617899931262741</v>
      </c>
      <c r="P238" s="99">
        <v>42.544058155985482</v>
      </c>
      <c r="Q238" s="99">
        <v>38.567519314164926</v>
      </c>
      <c r="R238" s="99">
        <v>36.578148334896085</v>
      </c>
      <c r="S238" s="99">
        <v>35.719448124812487</v>
      </c>
      <c r="T238" s="99">
        <v>31.17594273911708</v>
      </c>
      <c r="U238" s="99">
        <v>39.480478008668413</v>
      </c>
      <c r="V238" s="99">
        <v>37.502171311817655</v>
      </c>
      <c r="W238" s="99">
        <v>30.742358945594113</v>
      </c>
      <c r="DA238" s="63" t="s">
        <v>2792</v>
      </c>
    </row>
    <row r="239" spans="1:105" ht="12" customHeight="1" x14ac:dyDescent="0.25">
      <c r="A239" s="97" t="s">
        <v>137</v>
      </c>
      <c r="B239" s="99">
        <v>17.638667888320835</v>
      </c>
      <c r="C239" s="99">
        <v>15.9968014610978</v>
      </c>
      <c r="D239" s="99">
        <v>19.607435810191181</v>
      </c>
      <c r="E239" s="99">
        <v>22.638139427314222</v>
      </c>
      <c r="F239" s="99">
        <v>22.046920093381388</v>
      </c>
      <c r="G239" s="99">
        <v>23.721962270541205</v>
      </c>
      <c r="H239" s="99">
        <v>25.423683107090412</v>
      </c>
      <c r="I239" s="99">
        <v>25.602028113781667</v>
      </c>
      <c r="J239" s="99">
        <v>24.241118504158397</v>
      </c>
      <c r="K239" s="99">
        <v>24.077593147662963</v>
      </c>
      <c r="L239" s="99">
        <v>22.919320632315646</v>
      </c>
      <c r="M239" s="99">
        <v>21.680266864951438</v>
      </c>
      <c r="N239" s="99">
        <v>19.208019356619847</v>
      </c>
      <c r="O239" s="99">
        <v>19.887929802622789</v>
      </c>
      <c r="P239" s="99">
        <v>20.343289085360734</v>
      </c>
      <c r="Q239" s="99">
        <v>21.463520226595723</v>
      </c>
      <c r="R239" s="99">
        <v>21.734076342411715</v>
      </c>
      <c r="S239" s="99">
        <v>23.261100306587974</v>
      </c>
      <c r="T239" s="99">
        <v>19.3424441451623</v>
      </c>
      <c r="U239" s="99">
        <v>23.326061572604971</v>
      </c>
      <c r="V239" s="99">
        <v>23.157599451493073</v>
      </c>
      <c r="W239" s="99">
        <v>18.717026599576702</v>
      </c>
      <c r="DA239" s="63" t="s">
        <v>2793</v>
      </c>
    </row>
    <row r="240" spans="1:105" ht="12" customHeight="1" x14ac:dyDescent="0.25">
      <c r="A240" s="100" t="s">
        <v>216</v>
      </c>
      <c r="B240" s="102">
        <v>5.0731909949568355</v>
      </c>
      <c r="C240" s="102">
        <v>4.1826200631421777</v>
      </c>
      <c r="D240" s="102">
        <v>8.4001234571719525</v>
      </c>
      <c r="E240" s="102">
        <v>11.367048175685431</v>
      </c>
      <c r="F240" s="102">
        <v>10.302576332274114</v>
      </c>
      <c r="G240" s="102">
        <v>12.391253076591891</v>
      </c>
      <c r="H240" s="102">
        <v>11.655943659222268</v>
      </c>
      <c r="I240" s="102">
        <v>9.9789568610948116</v>
      </c>
      <c r="J240" s="102">
        <v>9.0858743444998868</v>
      </c>
      <c r="K240" s="102">
        <v>8.9905237221401588</v>
      </c>
      <c r="L240" s="102">
        <v>7.7044799648083417</v>
      </c>
      <c r="M240" s="102">
        <v>7.1056561696249707</v>
      </c>
      <c r="N240" s="102">
        <v>4.5527013775501164</v>
      </c>
      <c r="O240" s="102">
        <v>3.3170585273279545</v>
      </c>
      <c r="P240" s="102">
        <v>0.39874872789818622</v>
      </c>
      <c r="Q240" s="102">
        <v>6.7551135221571981</v>
      </c>
      <c r="R240" s="102">
        <v>8.5637653186771505</v>
      </c>
      <c r="S240" s="102">
        <v>11.511854374422537</v>
      </c>
      <c r="T240" s="102">
        <v>6.9328867993673189</v>
      </c>
      <c r="U240" s="102">
        <v>5.0808932835566782</v>
      </c>
      <c r="V240" s="102">
        <v>5.8630733475546934</v>
      </c>
      <c r="W240" s="102">
        <v>3.5603680540081473</v>
      </c>
      <c r="DA240" s="131" t="s">
        <v>2794</v>
      </c>
    </row>
    <row r="241" spans="1:105" ht="12" customHeight="1" x14ac:dyDescent="0.25">
      <c r="A241" s="103" t="s">
        <v>52</v>
      </c>
      <c r="B241" s="105">
        <v>12.565476893364002</v>
      </c>
      <c r="C241" s="105">
        <v>11.814181397955624</v>
      </c>
      <c r="D241" s="105">
        <v>11.20731235301923</v>
      </c>
      <c r="E241" s="105">
        <v>11.271091251628787</v>
      </c>
      <c r="F241" s="105">
        <v>11.744343761107276</v>
      </c>
      <c r="G241" s="105">
        <v>11.330709193949314</v>
      </c>
      <c r="H241" s="105">
        <v>13.767739447868143</v>
      </c>
      <c r="I241" s="105">
        <v>15.623071252686859</v>
      </c>
      <c r="J241" s="105">
        <v>15.155244159658514</v>
      </c>
      <c r="K241" s="105">
        <v>15.087069425522802</v>
      </c>
      <c r="L241" s="105">
        <v>15.214840667507303</v>
      </c>
      <c r="M241" s="105">
        <v>14.574610695326472</v>
      </c>
      <c r="N241" s="105">
        <v>14.65531797906973</v>
      </c>
      <c r="O241" s="105">
        <v>16.570871275294834</v>
      </c>
      <c r="P241" s="105">
        <v>19.94454035746255</v>
      </c>
      <c r="Q241" s="105">
        <v>14.708406704438522</v>
      </c>
      <c r="R241" s="105">
        <v>13.170311023734563</v>
      </c>
      <c r="S241" s="105">
        <v>11.749245932165433</v>
      </c>
      <c r="T241" s="105">
        <v>12.409557345794981</v>
      </c>
      <c r="U241" s="105">
        <v>18.245168289048291</v>
      </c>
      <c r="V241" s="105">
        <v>17.294526103938374</v>
      </c>
      <c r="W241" s="105">
        <v>15.156658545568554</v>
      </c>
      <c r="DA241" s="132" t="s">
        <v>2795</v>
      </c>
    </row>
    <row r="242" spans="1:105" ht="12" customHeight="1" x14ac:dyDescent="0.25">
      <c r="A242" s="106" t="s">
        <v>122</v>
      </c>
      <c r="B242" s="102">
        <v>31.365495624080499</v>
      </c>
      <c r="C242" s="102">
        <v>28.798482549548488</v>
      </c>
      <c r="D242" s="102">
        <v>30.842791875879129</v>
      </c>
      <c r="E242" s="102">
        <v>32.770108538755245</v>
      </c>
      <c r="F242" s="102">
        <v>34.289302533644488</v>
      </c>
      <c r="G242" s="102">
        <v>36.884639273069489</v>
      </c>
      <c r="H242" s="102">
        <v>35.994596696478474</v>
      </c>
      <c r="I242" s="102">
        <v>40.469953057764457</v>
      </c>
      <c r="J242" s="102">
        <v>38.744960635347852</v>
      </c>
      <c r="K242" s="102">
        <v>38.313179225359107</v>
      </c>
      <c r="L242" s="102">
        <v>37.905918068271795</v>
      </c>
      <c r="M242" s="102">
        <v>37.927221250924283</v>
      </c>
      <c r="N242" s="102">
        <v>35.632263410152078</v>
      </c>
      <c r="O242" s="102">
        <v>30.27314762485895</v>
      </c>
      <c r="P242" s="102">
        <v>29.940017171435944</v>
      </c>
      <c r="Q242" s="102">
        <v>30.859644476007688</v>
      </c>
      <c r="R242" s="102">
        <v>31.803815334680088</v>
      </c>
      <c r="S242" s="102">
        <v>33.208504824927751</v>
      </c>
      <c r="T242" s="102">
        <v>32.153510511330367</v>
      </c>
      <c r="U242" s="102">
        <v>31.199993222122487</v>
      </c>
      <c r="V242" s="102">
        <v>31.370894995444395</v>
      </c>
      <c r="W242" s="102">
        <v>29.068510902335266</v>
      </c>
      <c r="DA242" s="131" t="s">
        <v>2796</v>
      </c>
    </row>
    <row r="243" spans="1:105" ht="12" customHeight="1" x14ac:dyDescent="0.25">
      <c r="A243" s="107" t="s">
        <v>121</v>
      </c>
      <c r="B243" s="105">
        <v>16.954020771254125</v>
      </c>
      <c r="C243" s="105">
        <v>15.572297641691893</v>
      </c>
      <c r="D243" s="105">
        <v>17.720631153870151</v>
      </c>
      <c r="E243" s="105">
        <v>19.695373311785762</v>
      </c>
      <c r="F243" s="105">
        <v>20.408569049527426</v>
      </c>
      <c r="G243" s="105">
        <v>22.878010555048824</v>
      </c>
      <c r="H243" s="105">
        <v>22.276308574550203</v>
      </c>
      <c r="I243" s="105">
        <v>24.164780516559681</v>
      </c>
      <c r="J243" s="105">
        <v>22.962859349573936</v>
      </c>
      <c r="K243" s="105">
        <v>22.810556739324852</v>
      </c>
      <c r="L243" s="105">
        <v>22.08737240312032</v>
      </c>
      <c r="M243" s="105">
        <v>22.09731705570837</v>
      </c>
      <c r="N243" s="105">
        <v>19.825301362779602</v>
      </c>
      <c r="O243" s="105">
        <v>16.459699406011108</v>
      </c>
      <c r="P243" s="105">
        <v>15.964404400123815</v>
      </c>
      <c r="Q243" s="105">
        <v>17.23629973125022</v>
      </c>
      <c r="R243" s="105">
        <v>18.189975517911609</v>
      </c>
      <c r="S243" s="105">
        <v>19.645711434162383</v>
      </c>
      <c r="T243" s="105">
        <v>18.751049909400209</v>
      </c>
      <c r="U243" s="105">
        <v>18.191939151230912</v>
      </c>
      <c r="V243" s="105">
        <v>18.566387575896645</v>
      </c>
      <c r="W243" s="105">
        <v>18.442850796181027</v>
      </c>
      <c r="DA243" s="132" t="s">
        <v>2797</v>
      </c>
    </row>
    <row r="244" spans="1:105" ht="12" customHeight="1" x14ac:dyDescent="0.25">
      <c r="A244" s="108" t="s">
        <v>53</v>
      </c>
      <c r="B244" s="99">
        <v>4.4452806647753347</v>
      </c>
      <c r="C244" s="99">
        <v>3.7330088557285448</v>
      </c>
      <c r="D244" s="99">
        <v>5.938555315210114</v>
      </c>
      <c r="E244" s="99">
        <v>7.9388076405290722</v>
      </c>
      <c r="F244" s="99">
        <v>7.9049861887094268</v>
      </c>
      <c r="G244" s="99">
        <v>10.240372808562865</v>
      </c>
      <c r="H244" s="99">
        <v>9.188942675659213</v>
      </c>
      <c r="I244" s="99">
        <v>8.5477734121390903</v>
      </c>
      <c r="J244" s="99">
        <v>7.8491809030248554</v>
      </c>
      <c r="K244" s="99">
        <v>7.7831281872900906</v>
      </c>
      <c r="L244" s="99">
        <v>6.8163376935592339</v>
      </c>
      <c r="M244" s="99">
        <v>6.8837574220019286</v>
      </c>
      <c r="N244" s="99">
        <v>4.649311880172041</v>
      </c>
      <c r="O244" s="99">
        <v>1.0503548390191666</v>
      </c>
      <c r="P244" s="99">
        <v>0.40037506941480527</v>
      </c>
      <c r="Q244" s="99">
        <v>1.3282103963242997</v>
      </c>
      <c r="R244" s="99">
        <v>2.0059046368835918</v>
      </c>
      <c r="S244" s="99">
        <v>3.435288208096519</v>
      </c>
      <c r="T244" s="99">
        <v>2.5917114199711082</v>
      </c>
      <c r="U244" s="99">
        <v>2.0218435697414234</v>
      </c>
      <c r="V244" s="99">
        <v>2.5066812176502875</v>
      </c>
      <c r="W244" s="99">
        <v>2.5574688048009384</v>
      </c>
      <c r="DA244" s="63" t="s">
        <v>2798</v>
      </c>
    </row>
    <row r="245" spans="1:105" ht="12" customHeight="1" x14ac:dyDescent="0.25">
      <c r="A245" s="108" t="s">
        <v>52</v>
      </c>
      <c r="B245" s="99">
        <v>12.50874010647879</v>
      </c>
      <c r="C245" s="99">
        <v>11.839288785963349</v>
      </c>
      <c r="D245" s="99">
        <v>11.782075838660036</v>
      </c>
      <c r="E245" s="99">
        <v>11.756565671256691</v>
      </c>
      <c r="F245" s="99">
        <v>12.503582860817996</v>
      </c>
      <c r="G245" s="99">
        <v>12.637637746485957</v>
      </c>
      <c r="H245" s="99">
        <v>13.087365898890985</v>
      </c>
      <c r="I245" s="99">
        <v>15.617007104420596</v>
      </c>
      <c r="J245" s="99">
        <v>15.113678446549082</v>
      </c>
      <c r="K245" s="99">
        <v>15.027428552034763</v>
      </c>
      <c r="L245" s="99">
        <v>15.271034709561084</v>
      </c>
      <c r="M245" s="99">
        <v>15.213559633706444</v>
      </c>
      <c r="N245" s="99">
        <v>15.175989482607557</v>
      </c>
      <c r="O245" s="99">
        <v>15.40934456699194</v>
      </c>
      <c r="P245" s="99">
        <v>15.564029330709008</v>
      </c>
      <c r="Q245" s="99">
        <v>15.90808933492592</v>
      </c>
      <c r="R245" s="99">
        <v>16.184070881028017</v>
      </c>
      <c r="S245" s="99">
        <v>16.21042322606586</v>
      </c>
      <c r="T245" s="99">
        <v>16.159338489429096</v>
      </c>
      <c r="U245" s="99">
        <v>16.170095581489491</v>
      </c>
      <c r="V245" s="99">
        <v>16.059706358246359</v>
      </c>
      <c r="W245" s="99">
        <v>15.885381991380084</v>
      </c>
      <c r="DA245" s="63" t="s">
        <v>2799</v>
      </c>
    </row>
    <row r="246" spans="1:105" ht="12" customHeight="1" x14ac:dyDescent="0.25">
      <c r="A246" s="121" t="s">
        <v>54</v>
      </c>
      <c r="B246" s="123">
        <v>8.3596179694824357</v>
      </c>
      <c r="C246" s="123">
        <v>8.7011618399864048</v>
      </c>
      <c r="D246" s="123">
        <v>8.7270926302334928</v>
      </c>
      <c r="E246" s="123">
        <v>8.8046616134589524</v>
      </c>
      <c r="F246" s="123">
        <v>8.9835087093797803</v>
      </c>
      <c r="G246" s="123">
        <v>8.5767409399507173</v>
      </c>
      <c r="H246" s="123">
        <v>7.8171402407915274</v>
      </c>
      <c r="I246" s="123">
        <v>7.6325791093083124</v>
      </c>
      <c r="J246" s="123">
        <v>6.9438875682987531</v>
      </c>
      <c r="K246" s="123">
        <v>6.9021381224035361</v>
      </c>
      <c r="L246" s="123">
        <v>6.6522262980412803</v>
      </c>
      <c r="M246" s="123">
        <v>6.9690832176683521</v>
      </c>
      <c r="N246" s="123">
        <v>6.1663534478785405</v>
      </c>
      <c r="O246" s="123">
        <v>6.2711940759594267</v>
      </c>
      <c r="P246" s="123">
        <v>6.7080185442781852</v>
      </c>
      <c r="Q246" s="123">
        <v>6.5622841748025937</v>
      </c>
      <c r="R246" s="123">
        <v>6.5082593070428256</v>
      </c>
      <c r="S246" s="123">
        <v>6.7704618697986012</v>
      </c>
      <c r="T246" s="123">
        <v>6.3675635551118184</v>
      </c>
      <c r="U246" s="123">
        <v>7.1929965549794233</v>
      </c>
      <c r="V246" s="123">
        <v>7.1622208711982545</v>
      </c>
      <c r="W246" s="123">
        <v>6.985760732933489</v>
      </c>
      <c r="DA246" s="130" t="s">
        <v>2800</v>
      </c>
    </row>
    <row r="247" spans="1:105" ht="12" customHeight="1" x14ac:dyDescent="0.25">
      <c r="A247" s="97" t="s">
        <v>50</v>
      </c>
      <c r="B247" s="99">
        <v>9.1707800425015016</v>
      </c>
      <c r="C247" s="99">
        <v>9.3142003289319479</v>
      </c>
      <c r="D247" s="99">
        <v>9.3315617754343325</v>
      </c>
      <c r="E247" s="99">
        <v>9.691840911201469</v>
      </c>
      <c r="F247" s="99">
        <v>9.8753754331753854</v>
      </c>
      <c r="G247" s="99">
        <v>9.4492142886524153</v>
      </c>
      <c r="H247" s="99">
        <v>8.4587419227240623</v>
      </c>
      <c r="I247" s="99">
        <v>8.5134517154086335</v>
      </c>
      <c r="J247" s="99">
        <v>7.6551832506631303</v>
      </c>
      <c r="K247" s="99">
        <v>7.5090262458155719</v>
      </c>
      <c r="L247" s="99">
        <v>7.2890814501151793</v>
      </c>
      <c r="M247" s="99">
        <v>7.437327135535849</v>
      </c>
      <c r="N247" s="99">
        <v>7.0285454540561272</v>
      </c>
      <c r="O247" s="99">
        <v>7.0322014715399153</v>
      </c>
      <c r="P247" s="99">
        <v>7.1140405310148092</v>
      </c>
      <c r="Q247" s="99">
        <v>7.3961789531784428</v>
      </c>
      <c r="R247" s="99">
        <v>7.4334532505080571</v>
      </c>
      <c r="S247" s="99">
        <v>7.5184836448848671</v>
      </c>
      <c r="T247" s="99">
        <v>7.6258230025674525</v>
      </c>
      <c r="U247" s="99">
        <v>8.2591862614777352</v>
      </c>
      <c r="V247" s="99">
        <v>7.7861948019174827</v>
      </c>
      <c r="W247" s="99">
        <v>8.2922700242468821</v>
      </c>
      <c r="DA247" s="63" t="s">
        <v>2801</v>
      </c>
    </row>
    <row r="248" spans="1:105" ht="12" customHeight="1" x14ac:dyDescent="0.25">
      <c r="A248" s="109" t="s">
        <v>120</v>
      </c>
      <c r="B248" s="110">
        <v>6.3241755552405934</v>
      </c>
      <c r="C248" s="110">
        <v>7.3508740393673415</v>
      </c>
      <c r="D248" s="110">
        <v>7.5057938383219076</v>
      </c>
      <c r="E248" s="110">
        <v>7.1180378519308842</v>
      </c>
      <c r="F248" s="110">
        <v>7.4145158394139994</v>
      </c>
      <c r="G248" s="110">
        <v>7.1149430978637973</v>
      </c>
      <c r="H248" s="110">
        <v>6.7370039094144687</v>
      </c>
      <c r="I248" s="110">
        <v>6.115340240619747</v>
      </c>
      <c r="J248" s="110">
        <v>5.6575888882737901</v>
      </c>
      <c r="K248" s="110">
        <v>5.8292200769354077</v>
      </c>
      <c r="L248" s="110">
        <v>5.5306961501015088</v>
      </c>
      <c r="M248" s="110">
        <v>6.1410484732880368</v>
      </c>
      <c r="N248" s="110">
        <v>4.5952988945707283</v>
      </c>
      <c r="O248" s="110">
        <v>4.9877284078219226</v>
      </c>
      <c r="P248" s="110">
        <v>6.0957545208199777</v>
      </c>
      <c r="Q248" s="110">
        <v>5.3746732192907949</v>
      </c>
      <c r="R248" s="110">
        <v>5.2517752048699196</v>
      </c>
      <c r="S248" s="110">
        <v>5.7892861494311427</v>
      </c>
      <c r="T248" s="110">
        <v>4.8212645333478292</v>
      </c>
      <c r="U248" s="110">
        <v>5.9243049147464131</v>
      </c>
      <c r="V248" s="110">
        <v>6.4719785807683898</v>
      </c>
      <c r="W248" s="110">
        <v>5.6692899035848665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59.524690364149386</v>
      </c>
      <c r="C250" s="118">
        <f t="shared" si="115"/>
        <v>57.069676047965473</v>
      </c>
      <c r="D250" s="118">
        <f t="shared" si="115"/>
        <v>58.653151822469887</v>
      </c>
      <c r="E250" s="118">
        <f t="shared" si="115"/>
        <v>63.004724609087717</v>
      </c>
      <c r="F250" s="118">
        <f t="shared" si="115"/>
        <v>59.506682200255419</v>
      </c>
      <c r="G250" s="118">
        <f t="shared" si="115"/>
        <v>58.024472240075269</v>
      </c>
      <c r="H250" s="118">
        <f t="shared" si="115"/>
        <v>66.116375312435352</v>
      </c>
      <c r="I250" s="118">
        <f t="shared" si="115"/>
        <v>73.085170010281161</v>
      </c>
      <c r="J250" s="118">
        <f t="shared" si="115"/>
        <v>71.039438653955912</v>
      </c>
      <c r="K250" s="118">
        <f t="shared" si="115"/>
        <v>72.478725450765594</v>
      </c>
      <c r="L250" s="118">
        <f t="shared" si="115"/>
        <v>70.989733031747974</v>
      </c>
      <c r="M250" s="118">
        <f t="shared" si="115"/>
        <v>69.183974454155774</v>
      </c>
      <c r="N250" s="118">
        <f t="shared" si="115"/>
        <v>73.620481570501909</v>
      </c>
      <c r="O250" s="118">
        <f t="shared" si="115"/>
        <v>63.781397317271107</v>
      </c>
      <c r="P250" s="118">
        <f t="shared" si="115"/>
        <v>59.271611845664339</v>
      </c>
      <c r="Q250" s="118">
        <f t="shared" si="115"/>
        <v>65.049859306666548</v>
      </c>
      <c r="R250" s="118">
        <f t="shared" ref="R250:V250" si="116">R251+R254+R256+R265</f>
        <v>70.111613425846187</v>
      </c>
      <c r="S250" s="118">
        <f t="shared" si="116"/>
        <v>70.49649700469287</v>
      </c>
      <c r="T250" s="118">
        <f t="shared" si="116"/>
        <v>70.741754019582729</v>
      </c>
      <c r="U250" s="118">
        <f t="shared" si="116"/>
        <v>73.870063303618096</v>
      </c>
      <c r="V250" s="118">
        <f t="shared" si="116"/>
        <v>74.914575573731355</v>
      </c>
      <c r="W250" s="118">
        <f t="shared" ref="W250" si="117">W251+W254+W256+W265</f>
        <v>72.584353557177494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23.932783362309298</v>
      </c>
      <c r="C251" s="123">
        <f t="shared" si="118"/>
        <v>24.019905312252853</v>
      </c>
      <c r="D251" s="123">
        <f t="shared" si="118"/>
        <v>24.701299610980151</v>
      </c>
      <c r="E251" s="123">
        <f t="shared" si="118"/>
        <v>25.180862627724569</v>
      </c>
      <c r="F251" s="123">
        <f t="shared" si="118"/>
        <v>21.856142636762481</v>
      </c>
      <c r="G251" s="123">
        <f t="shared" si="118"/>
        <v>18.044247351997697</v>
      </c>
      <c r="H251" s="123">
        <f t="shared" si="118"/>
        <v>20.942897920769127</v>
      </c>
      <c r="I251" s="123">
        <f t="shared" si="118"/>
        <v>18.961240002045447</v>
      </c>
      <c r="J251" s="123">
        <f t="shared" si="118"/>
        <v>15.767965443842058</v>
      </c>
      <c r="K251" s="123">
        <f t="shared" si="118"/>
        <v>17.594932104406716</v>
      </c>
      <c r="L251" s="123">
        <f t="shared" si="118"/>
        <v>14.403422888270997</v>
      </c>
      <c r="M251" s="123">
        <f t="shared" si="118"/>
        <v>16.78936943435097</v>
      </c>
      <c r="N251" s="123">
        <f t="shared" si="118"/>
        <v>16.504625089461442</v>
      </c>
      <c r="O251" s="123">
        <f t="shared" si="118"/>
        <v>13.560712178486234</v>
      </c>
      <c r="P251" s="123">
        <f t="shared" si="118"/>
        <v>12.237169312804166</v>
      </c>
      <c r="Q251" s="123">
        <f t="shared" si="118"/>
        <v>15.385157082712531</v>
      </c>
      <c r="R251" s="123">
        <f t="shared" ref="R251:V251" si="119">SUM(R252:R253)</f>
        <v>16.215662051494661</v>
      </c>
      <c r="S251" s="123">
        <f t="shared" si="119"/>
        <v>17.419312171722417</v>
      </c>
      <c r="T251" s="123">
        <f t="shared" si="119"/>
        <v>15.142610932617728</v>
      </c>
      <c r="U251" s="123">
        <f t="shared" si="119"/>
        <v>18.786855657397538</v>
      </c>
      <c r="V251" s="123">
        <f t="shared" si="119"/>
        <v>19.993178527146977</v>
      </c>
      <c r="W251" s="123">
        <f t="shared" ref="W251" si="120">SUM(W252:W253)</f>
        <v>17.669490143171664</v>
      </c>
      <c r="DA251" s="130" t="s">
        <v>2954</v>
      </c>
    </row>
    <row r="252" spans="1:105" ht="12" customHeight="1" x14ac:dyDescent="0.25">
      <c r="A252" s="97" t="s">
        <v>216</v>
      </c>
      <c r="B252" s="99">
        <v>23.723906630105745</v>
      </c>
      <c r="C252" s="99">
        <v>23.772935372877651</v>
      </c>
      <c r="D252" s="99">
        <v>24.427744837641043</v>
      </c>
      <c r="E252" s="99">
        <v>24.917568605687364</v>
      </c>
      <c r="F252" s="99">
        <v>21.608039053640507</v>
      </c>
      <c r="G252" s="99">
        <v>17.843015316856004</v>
      </c>
      <c r="H252" s="99">
        <v>20.732878964364804</v>
      </c>
      <c r="I252" s="99">
        <v>18.791459739867328</v>
      </c>
      <c r="J252" s="99">
        <v>15.636125059714869</v>
      </c>
      <c r="K252" s="99">
        <v>17.440062031285819</v>
      </c>
      <c r="L252" s="99">
        <v>14.281926320525994</v>
      </c>
      <c r="M252" s="99">
        <v>16.627937242794392</v>
      </c>
      <c r="N252" s="99">
        <v>16.381463965275625</v>
      </c>
      <c r="O252" s="99">
        <v>13.442877943616635</v>
      </c>
      <c r="P252" s="99">
        <v>12.101445050726996</v>
      </c>
      <c r="Q252" s="99">
        <v>15.230844285455911</v>
      </c>
      <c r="R252" s="99">
        <v>16.053981990718711</v>
      </c>
      <c r="S252" s="99">
        <v>17.2267879272041</v>
      </c>
      <c r="T252" s="99">
        <v>14.992961358746511</v>
      </c>
      <c r="U252" s="99">
        <v>18.601755045862909</v>
      </c>
      <c r="V252" s="99">
        <v>19.796582134494212</v>
      </c>
      <c r="W252" s="99">
        <v>17.495899287551254</v>
      </c>
      <c r="DA252" s="63" t="s">
        <v>2955</v>
      </c>
    </row>
    <row r="253" spans="1:105" ht="12" customHeight="1" x14ac:dyDescent="0.25">
      <c r="A253" s="97" t="s">
        <v>53</v>
      </c>
      <c r="B253" s="99">
        <v>0.20887673220355341</v>
      </c>
      <c r="C253" s="99">
        <v>0.24696993937520115</v>
      </c>
      <c r="D253" s="99">
        <v>0.27355477333910599</v>
      </c>
      <c r="E253" s="99">
        <v>0.26329402203720359</v>
      </c>
      <c r="F253" s="99">
        <v>0.24810358312197325</v>
      </c>
      <c r="G253" s="99">
        <v>0.20123203514169463</v>
      </c>
      <c r="H253" s="99">
        <v>0.21001895640432214</v>
      </c>
      <c r="I253" s="99">
        <v>0.16978026217811848</v>
      </c>
      <c r="J253" s="99">
        <v>0.13184038412718904</v>
      </c>
      <c r="K253" s="99">
        <v>0.15487007312089751</v>
      </c>
      <c r="L253" s="99">
        <v>0.12149656774500292</v>
      </c>
      <c r="M253" s="99">
        <v>0.16143219155657965</v>
      </c>
      <c r="N253" s="99">
        <v>0.12316112418581687</v>
      </c>
      <c r="O253" s="99">
        <v>0.11783423486960008</v>
      </c>
      <c r="P253" s="99">
        <v>0.13572426207716981</v>
      </c>
      <c r="Q253" s="99">
        <v>0.15431279725662106</v>
      </c>
      <c r="R253" s="99">
        <v>0.16168006077594871</v>
      </c>
      <c r="S253" s="99">
        <v>0.19252424451831662</v>
      </c>
      <c r="T253" s="99">
        <v>0.14964957387121791</v>
      </c>
      <c r="U253" s="99">
        <v>0.18510061153463012</v>
      </c>
      <c r="V253" s="99">
        <v>0.19659639265276382</v>
      </c>
      <c r="W253" s="99">
        <v>0.17359085562041068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16.136947737878643</v>
      </c>
      <c r="C254" s="123">
        <f t="shared" si="121"/>
        <v>14.306737143181566</v>
      </c>
      <c r="D254" s="123">
        <f t="shared" si="121"/>
        <v>14.150604679051463</v>
      </c>
      <c r="E254" s="123">
        <f t="shared" si="121"/>
        <v>17.012723793871903</v>
      </c>
      <c r="F254" s="123">
        <f t="shared" si="121"/>
        <v>15.953859697506811</v>
      </c>
      <c r="G254" s="123">
        <f t="shared" si="121"/>
        <v>17.238193558259276</v>
      </c>
      <c r="H254" s="123">
        <f t="shared" si="121"/>
        <v>22.779970588832416</v>
      </c>
      <c r="I254" s="123">
        <f t="shared" si="121"/>
        <v>29.6747438836573</v>
      </c>
      <c r="J254" s="123">
        <f t="shared" si="121"/>
        <v>32.068777422741881</v>
      </c>
      <c r="K254" s="123">
        <f t="shared" si="121"/>
        <v>31.78011278701285</v>
      </c>
      <c r="L254" s="123">
        <f t="shared" si="121"/>
        <v>33.856278774075506</v>
      </c>
      <c r="M254" s="123">
        <f t="shared" si="121"/>
        <v>29.481868919226216</v>
      </c>
      <c r="N254" s="123">
        <f t="shared" si="121"/>
        <v>35.879763153885506</v>
      </c>
      <c r="O254" s="123">
        <f t="shared" si="121"/>
        <v>30.293098422369404</v>
      </c>
      <c r="P254" s="123">
        <f t="shared" si="121"/>
        <v>26.822245960105043</v>
      </c>
      <c r="Q254" s="123">
        <f t="shared" si="121"/>
        <v>28.856753149807563</v>
      </c>
      <c r="R254" s="123">
        <f t="shared" si="121"/>
        <v>32.523134370587847</v>
      </c>
      <c r="S254" s="123">
        <f t="shared" si="121"/>
        <v>30.696057534913479</v>
      </c>
      <c r="T254" s="123">
        <f t="shared" si="121"/>
        <v>34.084298936550084</v>
      </c>
      <c r="U254" s="123">
        <f t="shared" si="121"/>
        <v>32.666680948231075</v>
      </c>
      <c r="V254" s="123">
        <f t="shared" si="121"/>
        <v>32.221981714497332</v>
      </c>
      <c r="W254" s="123">
        <f t="shared" si="121"/>
        <v>32.784763442625838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16.136947737878643</v>
      </c>
      <c r="C255" s="99">
        <f>RES_hhdet_tess!C48</f>
        <v>14.306737143181566</v>
      </c>
      <c r="D255" s="99">
        <f>RES_hhdet_tess!D48</f>
        <v>14.150604679051463</v>
      </c>
      <c r="E255" s="99">
        <f>RES_hhdet_tess!E48</f>
        <v>17.012723793871903</v>
      </c>
      <c r="F255" s="99">
        <f>RES_hhdet_tess!F48</f>
        <v>15.953859697506811</v>
      </c>
      <c r="G255" s="99">
        <f>RES_hhdet_tess!G48</f>
        <v>17.238193558259276</v>
      </c>
      <c r="H255" s="99">
        <f>RES_hhdet_tess!H48</f>
        <v>22.779970588832416</v>
      </c>
      <c r="I255" s="99">
        <f>RES_hhdet_tess!I48</f>
        <v>29.6747438836573</v>
      </c>
      <c r="J255" s="99">
        <f>RES_hhdet_tess!J48</f>
        <v>32.068777422741881</v>
      </c>
      <c r="K255" s="99">
        <f>RES_hhdet_tess!K48</f>
        <v>31.78011278701285</v>
      </c>
      <c r="L255" s="99">
        <f>RES_hhdet_tess!L48</f>
        <v>33.856278774075506</v>
      </c>
      <c r="M255" s="99">
        <f>RES_hhdet_tess!M48</f>
        <v>29.481868919226216</v>
      </c>
      <c r="N255" s="99">
        <f>RES_hhdet_tess!N48</f>
        <v>35.879763153885506</v>
      </c>
      <c r="O255" s="99">
        <f>RES_hhdet_tess!O48</f>
        <v>30.293098422369404</v>
      </c>
      <c r="P255" s="99">
        <f>RES_hhdet_tess!P48</f>
        <v>26.822245960105043</v>
      </c>
      <c r="Q255" s="99">
        <f>RES_hhdet_tess!Q48</f>
        <v>28.856753149807563</v>
      </c>
      <c r="R255" s="99">
        <f>RES_hhdet_tess!R48</f>
        <v>32.523134370587847</v>
      </c>
      <c r="S255" s="99">
        <f>RES_hhdet_tess!S48</f>
        <v>30.696057534913479</v>
      </c>
      <c r="T255" s="99">
        <f>RES_hhdet_tess!T48</f>
        <v>34.084298936550084</v>
      </c>
      <c r="U255" s="99">
        <f>RES_hhdet_tess!U48</f>
        <v>32.666680948231075</v>
      </c>
      <c r="V255" s="99">
        <f>RES_hhdet_tess!V48</f>
        <v>32.221981714497332</v>
      </c>
      <c r="W255" s="99">
        <f>RES_hhdet_tess!W48</f>
        <v>32.784763442625838</v>
      </c>
      <c r="DA255" s="63" t="s">
        <v>2958</v>
      </c>
    </row>
    <row r="256" spans="1:105" ht="12" customHeight="1" x14ac:dyDescent="0.25">
      <c r="A256" s="121" t="s">
        <v>55</v>
      </c>
      <c r="B256" s="123">
        <v>14.577894813630392</v>
      </c>
      <c r="C256" s="123">
        <v>13.583115089508947</v>
      </c>
      <c r="D256" s="123">
        <v>14.581403625181611</v>
      </c>
      <c r="E256" s="123">
        <v>15.538852055287151</v>
      </c>
      <c r="F256" s="123">
        <v>16.268263129575796</v>
      </c>
      <c r="G256" s="123">
        <v>17.524444147395215</v>
      </c>
      <c r="H256" s="123">
        <v>17.603677715574559</v>
      </c>
      <c r="I256" s="123">
        <v>19.798279032311843</v>
      </c>
      <c r="J256" s="123">
        <v>18.969531775396963</v>
      </c>
      <c r="K256" s="123">
        <v>18.869241340434037</v>
      </c>
      <c r="L256" s="123">
        <v>18.645689658926489</v>
      </c>
      <c r="M256" s="123">
        <v>18.603477277319598</v>
      </c>
      <c r="N256" s="123">
        <v>17.476371274529374</v>
      </c>
      <c r="O256" s="123">
        <v>16.05797931717769</v>
      </c>
      <c r="P256" s="123">
        <v>15.978730065330822</v>
      </c>
      <c r="Q256" s="123">
        <v>16.686035291083169</v>
      </c>
      <c r="R256" s="123">
        <v>17.262989363150652</v>
      </c>
      <c r="S256" s="123">
        <v>18.04331771694866</v>
      </c>
      <c r="T256" s="123">
        <v>17.450987466982337</v>
      </c>
      <c r="U256" s="123">
        <v>17.726252732307078</v>
      </c>
      <c r="V256" s="123">
        <v>17.87963190350693</v>
      </c>
      <c r="W256" s="123">
        <v>17.399999795563037</v>
      </c>
      <c r="DA256" s="130" t="s">
        <v>2959</v>
      </c>
    </row>
    <row r="257" spans="1:105" ht="12" customHeight="1" x14ac:dyDescent="0.25">
      <c r="A257" s="97" t="s">
        <v>138</v>
      </c>
      <c r="B257" s="99">
        <v>14.655213506898853</v>
      </c>
      <c r="C257" s="99">
        <v>13.543359127225614</v>
      </c>
      <c r="D257" s="99">
        <v>14.684947611443086</v>
      </c>
      <c r="E257" s="99">
        <v>15.980138773290447</v>
      </c>
      <c r="F257" s="99">
        <v>16.016088384053219</v>
      </c>
      <c r="G257" s="99">
        <v>16.470871130436738</v>
      </c>
      <c r="H257" s="99">
        <v>18.608061319436722</v>
      </c>
      <c r="I257" s="99">
        <v>19.827525636662969</v>
      </c>
      <c r="J257" s="99">
        <v>19.027825718981642</v>
      </c>
      <c r="K257" s="99">
        <v>18.948481177337179</v>
      </c>
      <c r="L257" s="99">
        <v>18.566360395247191</v>
      </c>
      <c r="M257" s="99">
        <v>17.695705750647171</v>
      </c>
      <c r="N257" s="99">
        <v>16.713516106430159</v>
      </c>
      <c r="O257" s="99">
        <v>18.006853598784936</v>
      </c>
      <c r="P257" s="99">
        <v>19.346104715539653</v>
      </c>
      <c r="Q257" s="99">
        <v>17.894034381899623</v>
      </c>
      <c r="R257" s="99">
        <v>17.282193132196621</v>
      </c>
      <c r="S257" s="99">
        <v>17.33432618081234</v>
      </c>
      <c r="T257" s="99">
        <v>15.833414978249909</v>
      </c>
      <c r="U257" s="99">
        <v>20.885570597159163</v>
      </c>
      <c r="V257" s="99">
        <v>20.340228939549455</v>
      </c>
      <c r="W257" s="99">
        <v>17.06807756982678</v>
      </c>
      <c r="DA257" s="63" t="s">
        <v>2960</v>
      </c>
    </row>
    <row r="258" spans="1:105" ht="12" customHeight="1" x14ac:dyDescent="0.25">
      <c r="A258" s="97" t="s">
        <v>137</v>
      </c>
      <c r="B258" s="99">
        <v>14.655213506898853</v>
      </c>
      <c r="C258" s="99">
        <v>13.545088888659995</v>
      </c>
      <c r="D258" s="99">
        <v>14.684832416492323</v>
      </c>
      <c r="E258" s="99">
        <v>15.978883453529589</v>
      </c>
      <c r="F258" s="99">
        <v>16.013505341338188</v>
      </c>
      <c r="G258" s="99">
        <v>16.468117045636326</v>
      </c>
      <c r="H258" s="99">
        <v>18.60348723487941</v>
      </c>
      <c r="I258" s="99">
        <v>19.822949319116315</v>
      </c>
      <c r="J258" s="99">
        <v>19.023736378492185</v>
      </c>
      <c r="K258" s="99">
        <v>18.944777179347021</v>
      </c>
      <c r="L258" s="99">
        <v>18.564398342442772</v>
      </c>
      <c r="M258" s="99">
        <v>17.693814117211005</v>
      </c>
      <c r="N258" s="99">
        <v>16.7227381892579</v>
      </c>
      <c r="O258" s="99">
        <v>18.171260662944793</v>
      </c>
      <c r="P258" s="99">
        <v>20.137534918805727</v>
      </c>
      <c r="Q258" s="99">
        <v>17.977765570188119</v>
      </c>
      <c r="R258" s="99">
        <v>17.317659286151322</v>
      </c>
      <c r="S258" s="99">
        <v>17.333322306489315</v>
      </c>
      <c r="T258" s="99">
        <v>15.77849685110715</v>
      </c>
      <c r="U258" s="99">
        <v>20.746730769491293</v>
      </c>
      <c r="V258" s="99">
        <v>20.189769138196812</v>
      </c>
      <c r="W258" s="99">
        <v>16.919771938990124</v>
      </c>
      <c r="DA258" s="63" t="s">
        <v>2961</v>
      </c>
    </row>
    <row r="259" spans="1:105" ht="12" customHeight="1" x14ac:dyDescent="0.25">
      <c r="A259" s="100" t="s">
        <v>216</v>
      </c>
      <c r="B259" s="102">
        <v>2.0897366135348521</v>
      </c>
      <c r="C259" s="102">
        <v>1.7309074907043718</v>
      </c>
      <c r="D259" s="102">
        <v>3.4775200634730958</v>
      </c>
      <c r="E259" s="102">
        <v>4.7077922019008014</v>
      </c>
      <c r="F259" s="102">
        <v>4.2691615802309117</v>
      </c>
      <c r="G259" s="102">
        <v>5.137407851687013</v>
      </c>
      <c r="H259" s="102">
        <v>4.8357477870112646</v>
      </c>
      <c r="I259" s="102">
        <v>4.1998780664294539</v>
      </c>
      <c r="J259" s="102">
        <v>3.8684922188336701</v>
      </c>
      <c r="K259" s="102">
        <v>3.8577077538242173</v>
      </c>
      <c r="L259" s="102">
        <v>3.349557674935471</v>
      </c>
      <c r="M259" s="102">
        <v>3.1192034218845341</v>
      </c>
      <c r="N259" s="102">
        <v>2.0674202101881685</v>
      </c>
      <c r="O259" s="102">
        <v>1.6003893876499591</v>
      </c>
      <c r="P259" s="102">
        <v>0.19299456134317811</v>
      </c>
      <c r="Q259" s="102">
        <v>3.2693588657495964</v>
      </c>
      <c r="R259" s="102">
        <v>4.1473482624167595</v>
      </c>
      <c r="S259" s="102">
        <v>5.5840763743238844</v>
      </c>
      <c r="T259" s="102">
        <v>3.3689395053121673</v>
      </c>
      <c r="U259" s="102">
        <v>2.5015624804429999</v>
      </c>
      <c r="V259" s="102">
        <v>2.8952430342584363</v>
      </c>
      <c r="W259" s="102">
        <v>1.7631133934215706</v>
      </c>
      <c r="DA259" s="131" t="s">
        <v>2962</v>
      </c>
    </row>
    <row r="260" spans="1:105" ht="12" customHeight="1" x14ac:dyDescent="0.25">
      <c r="A260" s="103" t="s">
        <v>52</v>
      </c>
      <c r="B260" s="105">
        <v>12.565476893364002</v>
      </c>
      <c r="C260" s="105">
        <v>11.814181397955624</v>
      </c>
      <c r="D260" s="105">
        <v>11.20731235301923</v>
      </c>
      <c r="E260" s="105">
        <v>11.271091251628787</v>
      </c>
      <c r="F260" s="105">
        <v>11.744343761107276</v>
      </c>
      <c r="G260" s="105">
        <v>11.330709193949314</v>
      </c>
      <c r="H260" s="105">
        <v>13.767739447868143</v>
      </c>
      <c r="I260" s="105">
        <v>15.623071252686859</v>
      </c>
      <c r="J260" s="105">
        <v>15.155244159658514</v>
      </c>
      <c r="K260" s="105">
        <v>15.087069425522802</v>
      </c>
      <c r="L260" s="105">
        <v>15.214840667507303</v>
      </c>
      <c r="M260" s="105">
        <v>14.574610695326472</v>
      </c>
      <c r="N260" s="105">
        <v>14.65531797906973</v>
      </c>
      <c r="O260" s="105">
        <v>16.570871275294834</v>
      </c>
      <c r="P260" s="105">
        <v>19.94454035746255</v>
      </c>
      <c r="Q260" s="105">
        <v>14.708406704438522</v>
      </c>
      <c r="R260" s="105">
        <v>13.170311023734563</v>
      </c>
      <c r="S260" s="105">
        <v>11.749245932165433</v>
      </c>
      <c r="T260" s="105">
        <v>12.409557345794981</v>
      </c>
      <c r="U260" s="105">
        <v>18.245168289048291</v>
      </c>
      <c r="V260" s="105">
        <v>17.294526103938374</v>
      </c>
      <c r="W260" s="105">
        <v>15.156658545568554</v>
      </c>
      <c r="DA260" s="132" t="s">
        <v>2963</v>
      </c>
    </row>
    <row r="261" spans="1:105" ht="12" customHeight="1" x14ac:dyDescent="0.25">
      <c r="A261" s="106" t="s">
        <v>122</v>
      </c>
      <c r="B261" s="102">
        <v>14.574283068156001</v>
      </c>
      <c r="C261" s="102">
        <v>13.585607232458148</v>
      </c>
      <c r="D261" s="102">
        <v>14.57744474834298</v>
      </c>
      <c r="E261" s="102">
        <v>15.523109107896534</v>
      </c>
      <c r="F261" s="102">
        <v>16.288647059445196</v>
      </c>
      <c r="G261" s="102">
        <v>17.590170913669233</v>
      </c>
      <c r="H261" s="102">
        <v>17.557390765240953</v>
      </c>
      <c r="I261" s="102">
        <v>19.810277723582416</v>
      </c>
      <c r="J261" s="102">
        <v>19.00357727835706</v>
      </c>
      <c r="K261" s="102">
        <v>18.900525382070857</v>
      </c>
      <c r="L261" s="102">
        <v>18.70255068613799</v>
      </c>
      <c r="M261" s="102">
        <v>18.719380488266768</v>
      </c>
      <c r="N261" s="102">
        <v>17.599548295083739</v>
      </c>
      <c r="O261" s="102">
        <v>16.13850362420148</v>
      </c>
      <c r="P261" s="102">
        <v>16.259845971789002</v>
      </c>
      <c r="Q261" s="102">
        <v>16.764433859104578</v>
      </c>
      <c r="R261" s="102">
        <v>17.284876626600049</v>
      </c>
      <c r="S261" s="102">
        <v>18.055686603980384</v>
      </c>
      <c r="T261" s="102">
        <v>17.492168399914846</v>
      </c>
      <c r="U261" s="102">
        <v>17.180686487804468</v>
      </c>
      <c r="V261" s="102">
        <v>17.471958381521492</v>
      </c>
      <c r="W261" s="102">
        <v>17.409000697291347</v>
      </c>
      <c r="DA261" s="131" t="s">
        <v>2964</v>
      </c>
    </row>
    <row r="262" spans="1:105" ht="12" customHeight="1" x14ac:dyDescent="0.25">
      <c r="A262" s="107" t="s">
        <v>121</v>
      </c>
      <c r="B262" s="105">
        <v>14.574283068155985</v>
      </c>
      <c r="C262" s="105">
        <v>13.584910319577814</v>
      </c>
      <c r="D262" s="105">
        <v>14.576738118989088</v>
      </c>
      <c r="E262" s="105">
        <v>15.519279538423605</v>
      </c>
      <c r="F262" s="105">
        <v>16.279386052455909</v>
      </c>
      <c r="G262" s="105">
        <v>17.571313126927048</v>
      </c>
      <c r="H262" s="105">
        <v>17.557253100267712</v>
      </c>
      <c r="I262" s="105">
        <v>19.796878576502074</v>
      </c>
      <c r="J262" s="105">
        <v>18.966805470840104</v>
      </c>
      <c r="K262" s="105">
        <v>18.86556621690486</v>
      </c>
      <c r="L262" s="105">
        <v>18.649249354163242</v>
      </c>
      <c r="M262" s="105">
        <v>18.646819081477968</v>
      </c>
      <c r="N262" s="105">
        <v>17.515883167491516</v>
      </c>
      <c r="O262" s="105">
        <v>15.943829123726815</v>
      </c>
      <c r="P262" s="105">
        <v>15.770590679254106</v>
      </c>
      <c r="Q262" s="105">
        <v>16.605349958126006</v>
      </c>
      <c r="R262" s="105">
        <v>17.260637131749501</v>
      </c>
      <c r="S262" s="105">
        <v>18.098600782918876</v>
      </c>
      <c r="T262" s="105">
        <v>17.615031679560989</v>
      </c>
      <c r="U262" s="105">
        <v>17.337070464246317</v>
      </c>
      <c r="V262" s="105">
        <v>17.551641580430029</v>
      </c>
      <c r="W262" s="105">
        <v>17.447996163355086</v>
      </c>
      <c r="DA262" s="132" t="s">
        <v>2965</v>
      </c>
    </row>
    <row r="263" spans="1:105" ht="12" customHeight="1" x14ac:dyDescent="0.25">
      <c r="A263" s="108" t="s">
        <v>53</v>
      </c>
      <c r="B263" s="99">
        <v>2.0655429616771972</v>
      </c>
      <c r="C263" s="99">
        <v>1.7456215336144632</v>
      </c>
      <c r="D263" s="99">
        <v>2.7946622803290526</v>
      </c>
      <c r="E263" s="99">
        <v>3.7627138671669105</v>
      </c>
      <c r="F263" s="99">
        <v>3.7758031916379102</v>
      </c>
      <c r="G263" s="99">
        <v>4.933675380441092</v>
      </c>
      <c r="H263" s="99">
        <v>4.4698872013767268</v>
      </c>
      <c r="I263" s="99">
        <v>4.1798714720814827</v>
      </c>
      <c r="J263" s="99">
        <v>3.8531270242910209</v>
      </c>
      <c r="K263" s="99">
        <v>3.8381376648700938</v>
      </c>
      <c r="L263" s="99">
        <v>3.3782146446021586</v>
      </c>
      <c r="M263" s="99">
        <v>3.4332594477715315</v>
      </c>
      <c r="N263" s="99">
        <v>2.3398936848839558</v>
      </c>
      <c r="O263" s="99">
        <v>0.53448455673487483</v>
      </c>
      <c r="P263" s="99">
        <v>0.20656134854509467</v>
      </c>
      <c r="Q263" s="99">
        <v>0.69726062320008431</v>
      </c>
      <c r="R263" s="99">
        <v>1.0765662507214893</v>
      </c>
      <c r="S263" s="99">
        <v>1.8881775568530164</v>
      </c>
      <c r="T263" s="99">
        <v>1.4556931901318928</v>
      </c>
      <c r="U263" s="99">
        <v>1.1669748827568276</v>
      </c>
      <c r="V263" s="99">
        <v>1.4919352221836686</v>
      </c>
      <c r="W263" s="99">
        <v>1.5626141719749997</v>
      </c>
      <c r="DA263" s="63" t="s">
        <v>2966</v>
      </c>
    </row>
    <row r="264" spans="1:105" ht="12" customHeight="1" x14ac:dyDescent="0.25">
      <c r="A264" s="108" t="s">
        <v>52</v>
      </c>
      <c r="B264" s="99">
        <v>12.50874010647879</v>
      </c>
      <c r="C264" s="99">
        <v>11.839288785963349</v>
      </c>
      <c r="D264" s="99">
        <v>11.782075838660036</v>
      </c>
      <c r="E264" s="99">
        <v>11.756565671256691</v>
      </c>
      <c r="F264" s="99">
        <v>12.503582860817996</v>
      </c>
      <c r="G264" s="99">
        <v>12.637637746485957</v>
      </c>
      <c r="H264" s="99">
        <v>13.087365898890985</v>
      </c>
      <c r="I264" s="99">
        <v>15.617007104420596</v>
      </c>
      <c r="J264" s="99">
        <v>15.113678446549082</v>
      </c>
      <c r="K264" s="99">
        <v>15.027428552034763</v>
      </c>
      <c r="L264" s="99">
        <v>15.271034709561084</v>
      </c>
      <c r="M264" s="99">
        <v>15.213559633706444</v>
      </c>
      <c r="N264" s="99">
        <v>15.175989482607557</v>
      </c>
      <c r="O264" s="99">
        <v>15.40934456699194</v>
      </c>
      <c r="P264" s="99">
        <v>15.564029330709008</v>
      </c>
      <c r="Q264" s="99">
        <v>15.90808933492592</v>
      </c>
      <c r="R264" s="99">
        <v>16.184070881028017</v>
      </c>
      <c r="S264" s="99">
        <v>16.21042322606586</v>
      </c>
      <c r="T264" s="99">
        <v>16.159338489429096</v>
      </c>
      <c r="U264" s="99">
        <v>16.170095581489491</v>
      </c>
      <c r="V264" s="99">
        <v>16.059706358246359</v>
      </c>
      <c r="W264" s="99">
        <v>15.885381991380084</v>
      </c>
      <c r="DA264" s="63" t="s">
        <v>2967</v>
      </c>
    </row>
    <row r="265" spans="1:105" ht="12" customHeight="1" x14ac:dyDescent="0.25">
      <c r="A265" s="121" t="s">
        <v>54</v>
      </c>
      <c r="B265" s="123">
        <v>4.877064450331055</v>
      </c>
      <c r="C265" s="123">
        <v>5.1599185030221104</v>
      </c>
      <c r="D265" s="123">
        <v>5.2198439072566671</v>
      </c>
      <c r="E265" s="123">
        <v>5.2722861322040915</v>
      </c>
      <c r="F265" s="123">
        <v>5.4284167364103348</v>
      </c>
      <c r="G265" s="123">
        <v>5.2175871824230802</v>
      </c>
      <c r="H265" s="123">
        <v>4.7898290872592453</v>
      </c>
      <c r="I265" s="123">
        <v>4.6509070922665758</v>
      </c>
      <c r="J265" s="123">
        <v>4.2331640119750107</v>
      </c>
      <c r="K265" s="123">
        <v>4.2344392189119882</v>
      </c>
      <c r="L265" s="123">
        <v>4.0843417104749902</v>
      </c>
      <c r="M265" s="123">
        <v>4.3092588232589897</v>
      </c>
      <c r="N265" s="123">
        <v>3.7597220526255981</v>
      </c>
      <c r="O265" s="123">
        <v>3.8696073992377795</v>
      </c>
      <c r="P265" s="123">
        <v>4.2334665074243114</v>
      </c>
      <c r="Q265" s="123">
        <v>4.1219137830632713</v>
      </c>
      <c r="R265" s="123">
        <v>4.1098276406130374</v>
      </c>
      <c r="S265" s="123">
        <v>4.3378095811083117</v>
      </c>
      <c r="T265" s="123">
        <v>4.0638566834325784</v>
      </c>
      <c r="U265" s="123">
        <v>4.6902739656824055</v>
      </c>
      <c r="V265" s="123">
        <v>4.8197834285801022</v>
      </c>
      <c r="W265" s="123">
        <v>4.7301001758169514</v>
      </c>
      <c r="DA265" s="130" t="s">
        <v>2968</v>
      </c>
    </row>
    <row r="266" spans="1:105" ht="12" customHeight="1" x14ac:dyDescent="0.25">
      <c r="A266" s="97" t="s">
        <v>50</v>
      </c>
      <c r="B266" s="99">
        <v>5.0205904417525105</v>
      </c>
      <c r="C266" s="99">
        <v>5.1075416896430363</v>
      </c>
      <c r="D266" s="99">
        <v>5.1269459912269175</v>
      </c>
      <c r="E266" s="99">
        <v>5.3377510843108045</v>
      </c>
      <c r="F266" s="99">
        <v>5.4536192694337808</v>
      </c>
      <c r="G266" s="99">
        <v>5.2353682757097486</v>
      </c>
      <c r="H266" s="99">
        <v>4.7046721333070556</v>
      </c>
      <c r="I266" s="99">
        <v>4.7448794513734516</v>
      </c>
      <c r="J266" s="99">
        <v>4.272529302039489</v>
      </c>
      <c r="K266" s="99">
        <v>4.1968206219923552</v>
      </c>
      <c r="L266" s="99">
        <v>4.0799045414531125</v>
      </c>
      <c r="M266" s="99">
        <v>4.1688452746590281</v>
      </c>
      <c r="N266" s="99">
        <v>3.9448078376166404</v>
      </c>
      <c r="O266" s="99">
        <v>3.9506934070240107</v>
      </c>
      <c r="P266" s="99">
        <v>3.9989955884873991</v>
      </c>
      <c r="Q266" s="99">
        <v>4.1595417781648125</v>
      </c>
      <c r="R266" s="99">
        <v>4.1846721846263497</v>
      </c>
      <c r="S266" s="99">
        <v>4.2403252565005474</v>
      </c>
      <c r="T266" s="99">
        <v>4.3106932610666453</v>
      </c>
      <c r="U266" s="99">
        <v>4.6919521991935582</v>
      </c>
      <c r="V266" s="99">
        <v>4.453073855234126</v>
      </c>
      <c r="W266" s="99">
        <v>4.7757494650077028</v>
      </c>
      <c r="DA266" s="63" t="s">
        <v>2969</v>
      </c>
    </row>
    <row r="267" spans="1:105" ht="12" customHeight="1" x14ac:dyDescent="0.25">
      <c r="A267" s="109" t="s">
        <v>120</v>
      </c>
      <c r="B267" s="110">
        <v>4.5169158435328738</v>
      </c>
      <c r="C267" s="110">
        <v>5.2752844603255644</v>
      </c>
      <c r="D267" s="110">
        <v>5.4075393645335517</v>
      </c>
      <c r="E267" s="110">
        <v>5.1478301805701472</v>
      </c>
      <c r="F267" s="110">
        <v>5.3840798488868513</v>
      </c>
      <c r="G267" s="110">
        <v>5.1877955975740102</v>
      </c>
      <c r="H267" s="110">
        <v>4.9331908059444443</v>
      </c>
      <c r="I267" s="110">
        <v>4.4890465521250054</v>
      </c>
      <c r="J267" s="110">
        <v>4.1619762880731539</v>
      </c>
      <c r="K267" s="110">
        <v>4.3009451693882426</v>
      </c>
      <c r="L267" s="110">
        <v>4.092155761775877</v>
      </c>
      <c r="M267" s="110">
        <v>4.5575638036034505</v>
      </c>
      <c r="N267" s="110">
        <v>3.4224655445864403</v>
      </c>
      <c r="O267" s="110">
        <v>3.7328530026782363</v>
      </c>
      <c r="P267" s="110">
        <v>4.5870387594249884</v>
      </c>
      <c r="Q267" s="110">
        <v>4.0683249846017091</v>
      </c>
      <c r="R267" s="110">
        <v>4.0081830283116568</v>
      </c>
      <c r="S267" s="110">
        <v>4.4656791908005244</v>
      </c>
      <c r="T267" s="110">
        <v>3.7605145076174562</v>
      </c>
      <c r="U267" s="110">
        <v>4.6882769844576027</v>
      </c>
      <c r="V267" s="110">
        <v>5.2254389269390273</v>
      </c>
      <c r="W267" s="110">
        <v>4.6841028315962223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20.583033760410999</v>
      </c>
      <c r="C269" s="118">
        <f t="shared" si="122"/>
        <v>20.309898641163425</v>
      </c>
      <c r="D269" s="118">
        <f t="shared" si="122"/>
        <v>20.558399981242133</v>
      </c>
      <c r="E269" s="118">
        <f t="shared" si="122"/>
        <v>20.723762389236626</v>
      </c>
      <c r="F269" s="118">
        <f t="shared" si="122"/>
        <v>17.964968599914208</v>
      </c>
      <c r="G269" s="118">
        <f t="shared" si="122"/>
        <v>14.877131651511814</v>
      </c>
      <c r="H269" s="118">
        <f t="shared" si="122"/>
        <v>16.607354480870104</v>
      </c>
      <c r="I269" s="118">
        <f t="shared" si="122"/>
        <v>14.98548223596989</v>
      </c>
      <c r="J269" s="118">
        <f t="shared" si="122"/>
        <v>12.332774878782821</v>
      </c>
      <c r="K269" s="118">
        <f t="shared" si="122"/>
        <v>13.271884389066114</v>
      </c>
      <c r="L269" s="118">
        <f t="shared" si="122"/>
        <v>10.893334065693935</v>
      </c>
      <c r="M269" s="118">
        <f t="shared" si="122"/>
        <v>12.17042205163248</v>
      </c>
      <c r="N269" s="118">
        <f t="shared" si="122"/>
        <v>11.638392738325772</v>
      </c>
      <c r="O269" s="118">
        <f t="shared" si="122"/>
        <v>9.5682436865766771</v>
      </c>
      <c r="P269" s="118">
        <f t="shared" si="122"/>
        <v>8.6680351784347316</v>
      </c>
      <c r="Q269" s="118">
        <f t="shared" si="122"/>
        <v>10.485170433419125</v>
      </c>
      <c r="R269" s="118">
        <f t="shared" ref="R269:V269" si="123">R270+R273+R275+R284</f>
        <v>10.867506268224536</v>
      </c>
      <c r="S269" s="118">
        <f t="shared" si="123"/>
        <v>11.40739508332852</v>
      </c>
      <c r="T269" s="118">
        <f t="shared" si="123"/>
        <v>10.102679072944616</v>
      </c>
      <c r="U269" s="118">
        <f t="shared" si="123"/>
        <v>12.366750495367965</v>
      </c>
      <c r="V269" s="118">
        <f t="shared" si="123"/>
        <v>12.627258504818919</v>
      </c>
      <c r="W269" s="118">
        <f t="shared" ref="W269" si="124">W270+W273+W275+W284</f>
        <v>10.867313540457411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18.696074526814026</v>
      </c>
      <c r="C270" s="123">
        <f t="shared" si="125"/>
        <v>18.500540370255127</v>
      </c>
      <c r="D270" s="123">
        <f t="shared" si="125"/>
        <v>18.756007611846783</v>
      </c>
      <c r="E270" s="123">
        <f t="shared" si="125"/>
        <v>18.867075877433567</v>
      </c>
      <c r="F270" s="123">
        <f t="shared" si="125"/>
        <v>16.121595655814343</v>
      </c>
      <c r="G270" s="123">
        <f t="shared" si="125"/>
        <v>13.102930082724608</v>
      </c>
      <c r="H270" s="123">
        <f t="shared" si="125"/>
        <v>14.899814792741456</v>
      </c>
      <c r="I270" s="123">
        <f t="shared" si="125"/>
        <v>13.225131507098565</v>
      </c>
      <c r="J270" s="123">
        <f t="shared" si="125"/>
        <v>10.717311959239167</v>
      </c>
      <c r="K270" s="123">
        <f t="shared" si="125"/>
        <v>11.691415087994374</v>
      </c>
      <c r="L270" s="123">
        <f t="shared" si="125"/>
        <v>9.3591616354507305</v>
      </c>
      <c r="M270" s="123">
        <f t="shared" si="125"/>
        <v>10.622026909019439</v>
      </c>
      <c r="N270" s="123">
        <f t="shared" si="125"/>
        <v>10.146811752275827</v>
      </c>
      <c r="O270" s="123">
        <f t="shared" si="125"/>
        <v>8.1061069076093926</v>
      </c>
      <c r="P270" s="123">
        <f t="shared" si="125"/>
        <v>7.2218282579247211</v>
      </c>
      <c r="Q270" s="123">
        <f t="shared" si="125"/>
        <v>8.9873088267887269</v>
      </c>
      <c r="R270" s="123">
        <f t="shared" ref="R270:V270" si="126">SUM(R271:R272)</f>
        <v>9.3466049741940065</v>
      </c>
      <c r="S270" s="123">
        <f t="shared" si="126"/>
        <v>9.8401975543042308</v>
      </c>
      <c r="T270" s="123">
        <f t="shared" si="126"/>
        <v>8.4815409190675908</v>
      </c>
      <c r="U270" s="123">
        <f t="shared" si="126"/>
        <v>10.30865709751448</v>
      </c>
      <c r="V270" s="123">
        <f t="shared" si="126"/>
        <v>10.629613832850083</v>
      </c>
      <c r="W270" s="123">
        <f t="shared" ref="W270" si="127">SUM(W271:W272)</f>
        <v>9.0219339792479811</v>
      </c>
      <c r="DA270" s="130" t="s">
        <v>3122</v>
      </c>
    </row>
    <row r="271" spans="1:105" ht="12" customHeight="1" x14ac:dyDescent="0.25">
      <c r="A271" s="97" t="s">
        <v>216</v>
      </c>
      <c r="B271" s="99">
        <v>18.696074526814026</v>
      </c>
      <c r="C271" s="99">
        <v>18.500540370255127</v>
      </c>
      <c r="D271" s="99">
        <v>18.756007611846783</v>
      </c>
      <c r="E271" s="99">
        <v>18.867075877433567</v>
      </c>
      <c r="F271" s="99">
        <v>16.121595655814343</v>
      </c>
      <c r="G271" s="99">
        <v>13.102930082724608</v>
      </c>
      <c r="H271" s="99">
        <v>14.899814792741456</v>
      </c>
      <c r="I271" s="99">
        <v>13.225131507098565</v>
      </c>
      <c r="J271" s="99">
        <v>10.717311959239167</v>
      </c>
      <c r="K271" s="99">
        <v>11.691415087994374</v>
      </c>
      <c r="L271" s="99">
        <v>9.3591616354507305</v>
      </c>
      <c r="M271" s="99">
        <v>10.622026909019439</v>
      </c>
      <c r="N271" s="99">
        <v>10.146811752275827</v>
      </c>
      <c r="O271" s="99">
        <v>8.1061069076093926</v>
      </c>
      <c r="P271" s="99">
        <v>7.2218282579247211</v>
      </c>
      <c r="Q271" s="99">
        <v>8.9873088267887269</v>
      </c>
      <c r="R271" s="99">
        <v>9.3466049741940065</v>
      </c>
      <c r="S271" s="99">
        <v>9.8401975543042308</v>
      </c>
      <c r="T271" s="99">
        <v>8.4815409190675908</v>
      </c>
      <c r="U271" s="99">
        <v>10.30865709751448</v>
      </c>
      <c r="V271" s="99">
        <v>10.629613832850083</v>
      </c>
      <c r="W271" s="99">
        <v>9.0219339792479811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0.39735867115264034</v>
      </c>
      <c r="C275" s="123">
        <v>0.35419643369175535</v>
      </c>
      <c r="D275" s="123">
        <v>0.38443704752020341</v>
      </c>
      <c r="E275" s="123">
        <v>0.41396987995294882</v>
      </c>
      <c r="F275" s="123">
        <v>0.41309773911001363</v>
      </c>
      <c r="G275" s="123">
        <v>0.43000257991558566</v>
      </c>
      <c r="H275" s="123">
        <v>0.50208985579929744</v>
      </c>
      <c r="I275" s="123">
        <v>0.53679957746785012</v>
      </c>
      <c r="J275" s="123">
        <v>0.49571059766286846</v>
      </c>
      <c r="K275" s="123">
        <v>0.49098027473378691</v>
      </c>
      <c r="L275" s="123">
        <v>0.47808087200443461</v>
      </c>
      <c r="M275" s="123">
        <v>0.46920260764302546</v>
      </c>
      <c r="N275" s="123">
        <v>0.4607143935762904</v>
      </c>
      <c r="O275" s="123">
        <v>0.4593097571768342</v>
      </c>
      <c r="P275" s="123">
        <v>0.47454057893151808</v>
      </c>
      <c r="Q275" s="123">
        <v>0.51081311710578337</v>
      </c>
      <c r="R275" s="123">
        <v>0.54840308285689432</v>
      </c>
      <c r="S275" s="123">
        <v>0.59810707774724159</v>
      </c>
      <c r="T275" s="123">
        <v>0.66604097221774305</v>
      </c>
      <c r="U275" s="123">
        <v>1.038656419057034</v>
      </c>
      <c r="V275" s="123">
        <v>1.0686956831513645</v>
      </c>
      <c r="W275" s="123">
        <v>0.89996663268057697</v>
      </c>
      <c r="DA275" s="130" t="s">
        <v>3127</v>
      </c>
    </row>
    <row r="276" spans="1:105" ht="12" customHeight="1" x14ac:dyDescent="0.25">
      <c r="A276" s="97" t="s">
        <v>138</v>
      </c>
      <c r="B276" s="99">
        <v>9.4358704969913241</v>
      </c>
      <c r="C276" s="99">
        <v>8.7010231523625166</v>
      </c>
      <c r="D276" s="99">
        <v>9.3912241656036581</v>
      </c>
      <c r="E276" s="99">
        <v>10.187093563037166</v>
      </c>
      <c r="F276" s="99">
        <v>10.176178053130192</v>
      </c>
      <c r="G276" s="99">
        <v>10.434830124010768</v>
      </c>
      <c r="H276" s="99">
        <v>11.706240947748954</v>
      </c>
      <c r="I276" s="99">
        <v>12.401921263612628</v>
      </c>
      <c r="J276" s="99">
        <v>11.812355807386187</v>
      </c>
      <c r="K276" s="99">
        <v>11.681163378380161</v>
      </c>
      <c r="L276" s="99">
        <v>11.368195278470777</v>
      </c>
      <c r="M276" s="99">
        <v>10.706144166421971</v>
      </c>
      <c r="N276" s="99">
        <v>9.9091347892172834</v>
      </c>
      <c r="O276" s="99">
        <v>10.516504243165807</v>
      </c>
      <c r="P276" s="99">
        <v>11.302185889272197</v>
      </c>
      <c r="Q276" s="99">
        <v>10.23325462920012</v>
      </c>
      <c r="R276" s="99">
        <v>9.7053869578620411</v>
      </c>
      <c r="S276" s="99">
        <v>9.4767812419414366</v>
      </c>
      <c r="T276" s="99">
        <v>8.2792273992098266</v>
      </c>
      <c r="U276" s="99">
        <v>10.477035843002536</v>
      </c>
      <c r="V276" s="99">
        <v>9.9506834242108013</v>
      </c>
      <c r="W276" s="99">
        <v>8.1542558161971002</v>
      </c>
      <c r="DA276" s="63" t="s">
        <v>3128</v>
      </c>
    </row>
    <row r="277" spans="1:105" ht="12" customHeight="1" x14ac:dyDescent="0.25">
      <c r="A277" s="97" t="s">
        <v>137</v>
      </c>
      <c r="B277" s="99">
        <v>1.3454927864990649</v>
      </c>
      <c r="C277" s="99">
        <v>1.1093528645688275</v>
      </c>
      <c r="D277" s="99">
        <v>2.22457963568865</v>
      </c>
      <c r="E277" s="99">
        <v>3.0107413784759181</v>
      </c>
      <c r="F277" s="99">
        <v>2.730946643108533</v>
      </c>
      <c r="G277" s="99">
        <v>3.2919877986315691</v>
      </c>
      <c r="H277" s="99">
        <v>3.0961763341422373</v>
      </c>
      <c r="I277" s="99">
        <v>2.6497539636677909</v>
      </c>
      <c r="J277" s="99">
        <v>2.4126212309585928</v>
      </c>
      <c r="K277" s="99">
        <v>2.3848340880434931</v>
      </c>
      <c r="L277" s="99">
        <v>2.0449167996814328</v>
      </c>
      <c r="M277" s="99">
        <v>1.8859700748136459</v>
      </c>
      <c r="N277" s="99">
        <v>1.207769449958521</v>
      </c>
      <c r="O277" s="99">
        <v>0.88050755183887663</v>
      </c>
      <c r="P277" s="99">
        <v>0.10593094408841841</v>
      </c>
      <c r="Q277" s="99">
        <v>1.7923578687623511</v>
      </c>
      <c r="R277" s="99">
        <v>2.2722488703668988</v>
      </c>
      <c r="S277" s="99">
        <v>3.0542276357205527</v>
      </c>
      <c r="T277" s="99">
        <v>1.8411294511688472</v>
      </c>
      <c r="U277" s="99">
        <v>1.348329699417679</v>
      </c>
      <c r="V277" s="99">
        <v>1.5556855705594856</v>
      </c>
      <c r="W277" s="99">
        <v>0.94436968755642847</v>
      </c>
      <c r="DA277" s="63" t="s">
        <v>3129</v>
      </c>
    </row>
    <row r="278" spans="1:105" ht="12" customHeight="1" x14ac:dyDescent="0.25">
      <c r="A278" s="100" t="s">
        <v>216</v>
      </c>
      <c r="B278" s="102">
        <v>1.3454927864990649</v>
      </c>
      <c r="C278" s="102">
        <v>1.1093528645688275</v>
      </c>
      <c r="D278" s="102">
        <v>2.22457963568865</v>
      </c>
      <c r="E278" s="102">
        <v>3.0107413784759181</v>
      </c>
      <c r="F278" s="102">
        <v>2.730946643108533</v>
      </c>
      <c r="G278" s="102">
        <v>3.2919877986315691</v>
      </c>
      <c r="H278" s="102">
        <v>3.0961763341422373</v>
      </c>
      <c r="I278" s="102">
        <v>2.6497539636677909</v>
      </c>
      <c r="J278" s="102">
        <v>2.4126212309585928</v>
      </c>
      <c r="K278" s="102">
        <v>2.3848340880434931</v>
      </c>
      <c r="L278" s="102">
        <v>2.0449167996814328</v>
      </c>
      <c r="M278" s="102">
        <v>1.8859700748136459</v>
      </c>
      <c r="N278" s="102">
        <v>1.207769449958521</v>
      </c>
      <c r="O278" s="102">
        <v>0.88050755183887663</v>
      </c>
      <c r="P278" s="102">
        <v>0.10593094408841841</v>
      </c>
      <c r="Q278" s="102">
        <v>1.7923578687623511</v>
      </c>
      <c r="R278" s="102">
        <v>2.2722488703668988</v>
      </c>
      <c r="S278" s="102">
        <v>3.0542276357205527</v>
      </c>
      <c r="T278" s="102">
        <v>1.8411294511688472</v>
      </c>
      <c r="U278" s="102">
        <v>1.348329699417679</v>
      </c>
      <c r="V278" s="102">
        <v>1.5556855705594856</v>
      </c>
      <c r="W278" s="102">
        <v>0.94436968755642847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1.48960056244433</v>
      </c>
      <c r="C284" s="123">
        <v>1.4551618372165431</v>
      </c>
      <c r="D284" s="123">
        <v>1.4179553218751426</v>
      </c>
      <c r="E284" s="123">
        <v>1.4427166318501123</v>
      </c>
      <c r="F284" s="123">
        <v>1.4302752049898502</v>
      </c>
      <c r="G284" s="123">
        <v>1.344198988871619</v>
      </c>
      <c r="H284" s="123">
        <v>1.2054498323293514</v>
      </c>
      <c r="I284" s="123">
        <v>1.2235511514034751</v>
      </c>
      <c r="J284" s="123">
        <v>1.1197523218807852</v>
      </c>
      <c r="K284" s="123">
        <v>1.0894890263379537</v>
      </c>
      <c r="L284" s="123">
        <v>1.0560915582387693</v>
      </c>
      <c r="M284" s="123">
        <v>1.0791925349700164</v>
      </c>
      <c r="N284" s="123">
        <v>1.0308665924736542</v>
      </c>
      <c r="O284" s="123">
        <v>1.0028270217904498</v>
      </c>
      <c r="P284" s="123">
        <v>0.97166634157849319</v>
      </c>
      <c r="Q284" s="123">
        <v>0.98704848952461466</v>
      </c>
      <c r="R284" s="123">
        <v>0.97249821117363433</v>
      </c>
      <c r="S284" s="123">
        <v>0.96909045127704785</v>
      </c>
      <c r="T284" s="123">
        <v>0.95509718165928204</v>
      </c>
      <c r="U284" s="123">
        <v>1.019436978796451</v>
      </c>
      <c r="V284" s="123">
        <v>0.92894898881747157</v>
      </c>
      <c r="W284" s="123">
        <v>0.94541292852885384</v>
      </c>
      <c r="DA284" s="130" t="s">
        <v>3136</v>
      </c>
    </row>
    <row r="285" spans="1:105" ht="12" customHeight="1" x14ac:dyDescent="0.25">
      <c r="A285" s="97" t="s">
        <v>50</v>
      </c>
      <c r="B285" s="99">
        <v>2.083234394454641</v>
      </c>
      <c r="C285" s="99">
        <v>2.1158137467201819</v>
      </c>
      <c r="D285" s="99">
        <v>2.1197575729076639</v>
      </c>
      <c r="E285" s="99">
        <v>2.2015985813885259</v>
      </c>
      <c r="F285" s="99">
        <v>2.2432902834001212</v>
      </c>
      <c r="G285" s="99">
        <v>2.146483517810283</v>
      </c>
      <c r="H285" s="99">
        <v>1.9214878151659989</v>
      </c>
      <c r="I285" s="99">
        <v>1.9339156916722258</v>
      </c>
      <c r="J285" s="99">
        <v>1.7389514272206372</v>
      </c>
      <c r="K285" s="99">
        <v>1.7057504019994658</v>
      </c>
      <c r="L285" s="99">
        <v>1.6557877422081646</v>
      </c>
      <c r="M285" s="99">
        <v>1.6894632321083238</v>
      </c>
      <c r="N285" s="99">
        <v>1.5966043853433898</v>
      </c>
      <c r="O285" s="99">
        <v>1.5974348862750074</v>
      </c>
      <c r="P285" s="99">
        <v>1.6160254470253246</v>
      </c>
      <c r="Q285" s="99">
        <v>1.6801160110040154</v>
      </c>
      <c r="R285" s="99">
        <v>1.6885832403854104</v>
      </c>
      <c r="S285" s="99">
        <v>1.7078987447720468</v>
      </c>
      <c r="T285" s="99">
        <v>1.732281953263223</v>
      </c>
      <c r="U285" s="99">
        <v>1.8761567511572828</v>
      </c>
      <c r="V285" s="99">
        <v>1.7687120112035757</v>
      </c>
      <c r="W285" s="99">
        <v>1.8836720587079221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6.9622211010700532</v>
      </c>
      <c r="D290" s="117">
        <f t="shared" si="129"/>
        <v>6.4429163405000844</v>
      </c>
      <c r="E290" s="117">
        <f t="shared" si="129"/>
        <v>7.8091413363311712</v>
      </c>
      <c r="F290" s="117">
        <f t="shared" si="129"/>
        <v>7.5279334864848177</v>
      </c>
      <c r="G290" s="117">
        <f t="shared" si="129"/>
        <v>8.0686243131222284</v>
      </c>
      <c r="H290" s="117">
        <f t="shared" si="129"/>
        <v>7.1008941587299432</v>
      </c>
      <c r="I290" s="117">
        <f t="shared" si="129"/>
        <v>10.171115593993397</v>
      </c>
      <c r="J290" s="117">
        <f t="shared" si="129"/>
        <v>14.27178497672039</v>
      </c>
      <c r="K290" s="117">
        <f t="shared" si="129"/>
        <v>7.8675811485474867</v>
      </c>
      <c r="L290" s="117">
        <f t="shared" si="129"/>
        <v>6.8940218563283651</v>
      </c>
      <c r="M290" s="117">
        <f t="shared" si="129"/>
        <v>7.1703328991677733</v>
      </c>
      <c r="N290" s="117">
        <f t="shared" si="129"/>
        <v>6.4490136665341051</v>
      </c>
      <c r="O290" s="117">
        <f t="shared" si="129"/>
        <v>2.7330718788741404</v>
      </c>
      <c r="P290" s="117">
        <f t="shared" si="129"/>
        <v>2.3067619999163349</v>
      </c>
      <c r="Q290" s="117">
        <f t="shared" si="129"/>
        <v>1.1603516753790275</v>
      </c>
      <c r="R290" s="117">
        <f t="shared" ref="R290:V290" si="130">R291+R294+R296+R305</f>
        <v>1.0935310579312807</v>
      </c>
      <c r="S290" s="117">
        <f t="shared" si="130"/>
        <v>1.510577347773898</v>
      </c>
      <c r="T290" s="117">
        <f t="shared" si="130"/>
        <v>0</v>
      </c>
      <c r="U290" s="117">
        <f t="shared" si="130"/>
        <v>1.4605523703107504</v>
      </c>
      <c r="V290" s="117">
        <f t="shared" si="130"/>
        <v>3.0610866633394624</v>
      </c>
      <c r="W290" s="117">
        <f t="shared" ref="W290" si="131">W291+W294+W296+W305</f>
        <v>3.9697397570569573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5.0167859396123298</v>
      </c>
      <c r="D291" s="122">
        <f t="shared" si="132"/>
        <v>4.4162492465502581</v>
      </c>
      <c r="E291" s="122">
        <f t="shared" si="132"/>
        <v>4.8710095675479463</v>
      </c>
      <c r="F291" s="122">
        <f t="shared" si="132"/>
        <v>4.3688618058116218</v>
      </c>
      <c r="G291" s="122">
        <f t="shared" si="132"/>
        <v>4.1007734451846636</v>
      </c>
      <c r="H291" s="122">
        <f t="shared" si="132"/>
        <v>3.8206196564765205</v>
      </c>
      <c r="I291" s="122">
        <f t="shared" si="132"/>
        <v>5.0150880214405946</v>
      </c>
      <c r="J291" s="122">
        <f t="shared" si="132"/>
        <v>6.9098518296735048</v>
      </c>
      <c r="K291" s="122">
        <f t="shared" si="132"/>
        <v>4.0991262335665271</v>
      </c>
      <c r="L291" s="122">
        <f t="shared" si="132"/>
        <v>3.1595373254659238</v>
      </c>
      <c r="M291" s="122">
        <f t="shared" si="132"/>
        <v>3.571316043451525</v>
      </c>
      <c r="N291" s="122">
        <f t="shared" si="132"/>
        <v>3.2113717295282513</v>
      </c>
      <c r="O291" s="122">
        <f t="shared" si="132"/>
        <v>1.2838828573609402</v>
      </c>
      <c r="P291" s="122">
        <f t="shared" si="132"/>
        <v>1.0178075659686285</v>
      </c>
      <c r="Q291" s="122">
        <f t="shared" si="132"/>
        <v>0.55184357804243844</v>
      </c>
      <c r="R291" s="122">
        <f t="shared" ref="R291:V291" si="133">SUM(R292:R293)</f>
        <v>0.5044128696460094</v>
      </c>
      <c r="S291" s="122">
        <f t="shared" si="133"/>
        <v>0.68942796878394885</v>
      </c>
      <c r="T291" s="122">
        <f t="shared" si="133"/>
        <v>0</v>
      </c>
      <c r="U291" s="122">
        <f t="shared" si="133"/>
        <v>0.67730656548481205</v>
      </c>
      <c r="V291" s="122">
        <f t="shared" si="133"/>
        <v>1.432837304784726</v>
      </c>
      <c r="W291" s="122">
        <f t="shared" ref="W291" si="134">SUM(W292:W293)</f>
        <v>1.7349819792456243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4.9967154106488367</v>
      </c>
      <c r="D292" s="98">
        <v>4.3968642654810823</v>
      </c>
      <c r="E292" s="98">
        <v>4.8504573001926818</v>
      </c>
      <c r="F292" s="98">
        <v>4.348477499709241</v>
      </c>
      <c r="G292" s="98">
        <v>4.0816357874569595</v>
      </c>
      <c r="H292" s="98">
        <v>3.8043032776504213</v>
      </c>
      <c r="I292" s="98">
        <v>4.9956219245140812</v>
      </c>
      <c r="J292" s="98">
        <v>6.8843323360619131</v>
      </c>
      <c r="K292" s="98">
        <v>4.0828601159636095</v>
      </c>
      <c r="L292" s="98">
        <v>3.1472657103020034</v>
      </c>
      <c r="M292" s="98">
        <v>3.5549603562708412</v>
      </c>
      <c r="N292" s="98">
        <v>3.1994215484837203</v>
      </c>
      <c r="O292" s="98">
        <v>1.2779691464015586</v>
      </c>
      <c r="P292" s="98">
        <v>1.0114146258624714</v>
      </c>
      <c r="Q292" s="98">
        <v>0.5485473870170694</v>
      </c>
      <c r="R292" s="98">
        <v>0.5013454313757254</v>
      </c>
      <c r="S292" s="98">
        <v>0.68470006651193693</v>
      </c>
      <c r="T292" s="98">
        <v>0</v>
      </c>
      <c r="U292" s="98">
        <v>0.6730782522048232</v>
      </c>
      <c r="V292" s="98">
        <v>1.4238382366680811</v>
      </c>
      <c r="W292" s="98">
        <v>1.7240389216209131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2.0070528963493033E-2</v>
      </c>
      <c r="D293" s="98">
        <v>1.9384981069175532E-2</v>
      </c>
      <c r="E293" s="98">
        <v>2.0552267355264435E-2</v>
      </c>
      <c r="F293" s="98">
        <v>2.0384306102380841E-2</v>
      </c>
      <c r="G293" s="98">
        <v>1.9137657727704198E-2</v>
      </c>
      <c r="H293" s="98">
        <v>1.6316378826099022E-2</v>
      </c>
      <c r="I293" s="98">
        <v>1.9466096926513646E-2</v>
      </c>
      <c r="J293" s="98">
        <v>2.5519493611591462E-2</v>
      </c>
      <c r="K293" s="98">
        <v>1.6266117602917813E-2</v>
      </c>
      <c r="L293" s="98">
        <v>1.2271615163920304E-2</v>
      </c>
      <c r="M293" s="98">
        <v>1.6355687180684014E-2</v>
      </c>
      <c r="N293" s="98">
        <v>1.1950181044531168E-2</v>
      </c>
      <c r="O293" s="98">
        <v>5.9137109593815568E-3</v>
      </c>
      <c r="P293" s="98">
        <v>6.3929401061570308E-3</v>
      </c>
      <c r="Q293" s="98">
        <v>3.2961910253690558E-3</v>
      </c>
      <c r="R293" s="98">
        <v>3.0674382702839771E-3</v>
      </c>
      <c r="S293" s="98">
        <v>4.7279022720119685E-3</v>
      </c>
      <c r="T293" s="98">
        <v>0</v>
      </c>
      <c r="U293" s="98">
        <v>4.2283132799888594E-3</v>
      </c>
      <c r="V293" s="98">
        <v>8.9990681166449774E-3</v>
      </c>
      <c r="W293" s="98">
        <v>1.0943057624711245E-2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0.17721176619463366</v>
      </c>
      <c r="E294" s="122">
        <f t="shared" si="135"/>
        <v>0.72563204395018877</v>
      </c>
      <c r="F294" s="122">
        <f t="shared" si="135"/>
        <v>0.74900865415627904</v>
      </c>
      <c r="G294" s="122">
        <f t="shared" si="135"/>
        <v>0.97266857206302604</v>
      </c>
      <c r="H294" s="122">
        <f t="shared" si="135"/>
        <v>0.90800424470522623</v>
      </c>
      <c r="I294" s="122">
        <f t="shared" si="135"/>
        <v>1.4957955116883539</v>
      </c>
      <c r="J294" s="122">
        <f t="shared" si="135"/>
        <v>1.4659137453264521</v>
      </c>
      <c r="K294" s="122">
        <f t="shared" si="135"/>
        <v>0.59795965495370684</v>
      </c>
      <c r="L294" s="122">
        <f t="shared" si="135"/>
        <v>0.7544444264449548</v>
      </c>
      <c r="M294" s="122">
        <f t="shared" si="135"/>
        <v>0.54614547027384541</v>
      </c>
      <c r="N294" s="122">
        <f t="shared" si="135"/>
        <v>0.58319527334055532</v>
      </c>
      <c r="O294" s="122">
        <f t="shared" si="135"/>
        <v>0.18596985484869491</v>
      </c>
      <c r="P294" s="122">
        <f t="shared" si="135"/>
        <v>0.10882841943672381</v>
      </c>
      <c r="Q294" s="122">
        <f t="shared" si="135"/>
        <v>5.4256868239280762E-2</v>
      </c>
      <c r="R294" s="122">
        <f t="shared" si="135"/>
        <v>7.1712857885978323E-2</v>
      </c>
      <c r="S294" s="122">
        <f t="shared" si="135"/>
        <v>9.268989182320779E-2</v>
      </c>
      <c r="T294" s="122">
        <f t="shared" si="135"/>
        <v>0</v>
      </c>
      <c r="U294" s="122">
        <f t="shared" si="135"/>
        <v>5.7090793662251123E-2</v>
      </c>
      <c r="V294" s="122">
        <f t="shared" si="135"/>
        <v>0.17871371411494838</v>
      </c>
      <c r="W294" s="122">
        <f t="shared" si="135"/>
        <v>0.24127257167634597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0.17721176619463366</v>
      </c>
      <c r="E295" s="98">
        <v>0.72563204395018877</v>
      </c>
      <c r="F295" s="98">
        <v>0.74900865415627904</v>
      </c>
      <c r="G295" s="98">
        <v>0.97266857206302604</v>
      </c>
      <c r="H295" s="98">
        <v>0.90800424470522623</v>
      </c>
      <c r="I295" s="98">
        <v>1.4957955116883539</v>
      </c>
      <c r="J295" s="98">
        <v>1.4659137453264521</v>
      </c>
      <c r="K295" s="98">
        <v>0.59795965495370684</v>
      </c>
      <c r="L295" s="98">
        <v>0.7544444264449548</v>
      </c>
      <c r="M295" s="98">
        <v>0.54614547027384541</v>
      </c>
      <c r="N295" s="98">
        <v>0.58319527334055532</v>
      </c>
      <c r="O295" s="98">
        <v>0.18596985484869491</v>
      </c>
      <c r="P295" s="98">
        <v>0.10882841943672381</v>
      </c>
      <c r="Q295" s="98">
        <v>5.4256868239280762E-2</v>
      </c>
      <c r="R295" s="98">
        <v>7.1712857885978323E-2</v>
      </c>
      <c r="S295" s="98">
        <v>9.268989182320779E-2</v>
      </c>
      <c r="T295" s="98">
        <v>0</v>
      </c>
      <c r="U295" s="98">
        <v>5.7090793662251123E-2</v>
      </c>
      <c r="V295" s="98">
        <v>0.17871371411494838</v>
      </c>
      <c r="W295" s="98">
        <v>0.24127257167634597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1.2667161076306848</v>
      </c>
      <c r="D296" s="122">
        <v>1.2464539118228932</v>
      </c>
      <c r="E296" s="122">
        <v>1.5319096058422259</v>
      </c>
      <c r="F296" s="122">
        <v>1.6772982206278384</v>
      </c>
      <c r="G296" s="122">
        <v>2.1741740618226832</v>
      </c>
      <c r="H296" s="122">
        <v>1.7514181712252164</v>
      </c>
      <c r="I296" s="122">
        <v>2.7671141798079759</v>
      </c>
      <c r="J296" s="122">
        <v>4.520359306604691</v>
      </c>
      <c r="K296" s="122">
        <v>2.4413721582031984</v>
      </c>
      <c r="L296" s="122">
        <v>2.2896392554117284</v>
      </c>
      <c r="M296" s="122">
        <v>2.3164181124045591</v>
      </c>
      <c r="N296" s="122">
        <v>2.014816915941811</v>
      </c>
      <c r="O296" s="122">
        <v>0.93735373771086516</v>
      </c>
      <c r="P296" s="122">
        <v>0.84600221520264851</v>
      </c>
      <c r="Q296" s="122">
        <v>0.40157237696372172</v>
      </c>
      <c r="R296" s="122">
        <v>0.37986445301518984</v>
      </c>
      <c r="S296" s="122">
        <v>0.54037512913216756</v>
      </c>
      <c r="T296" s="122">
        <v>0</v>
      </c>
      <c r="U296" s="122">
        <v>0.52887899776498259</v>
      </c>
      <c r="V296" s="122">
        <v>1.0539202777273624</v>
      </c>
      <c r="W296" s="122">
        <v>1.466628502866999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6.66289665875018E-3</v>
      </c>
      <c r="D297" s="98">
        <v>1.0787320013139033E-2</v>
      </c>
      <c r="E297" s="98">
        <v>1.167967807672019E-2</v>
      </c>
      <c r="F297" s="98">
        <v>1.5102822073042569E-2</v>
      </c>
      <c r="G297" s="98">
        <v>2.1644885415529575E-2</v>
      </c>
      <c r="H297" s="98">
        <v>2.8295748641635129E-2</v>
      </c>
      <c r="I297" s="98">
        <v>3.5829063548736981E-2</v>
      </c>
      <c r="J297" s="98">
        <v>0.15804607424230629</v>
      </c>
      <c r="K297" s="98">
        <v>6.0506103887593157E-2</v>
      </c>
      <c r="L297" s="98">
        <v>5.984237082753284E-2</v>
      </c>
      <c r="M297" s="98">
        <v>8.2126049381841412E-2</v>
      </c>
      <c r="N297" s="98">
        <v>9.344404723513168E-2</v>
      </c>
      <c r="O297" s="98">
        <v>2.0319713020792402E-2</v>
      </c>
      <c r="P297" s="98">
        <v>0</v>
      </c>
      <c r="Q297" s="98">
        <v>1.4421745261848549E-2</v>
      </c>
      <c r="R297" s="98">
        <v>1.1329968885727909E-2</v>
      </c>
      <c r="S297" s="98">
        <v>2.4286988233731707E-2</v>
      </c>
      <c r="T297" s="98">
        <v>0</v>
      </c>
      <c r="U297" s="98">
        <v>8.7242534466372951E-2</v>
      </c>
      <c r="V297" s="98">
        <v>8.9064404680560566E-2</v>
      </c>
      <c r="W297" s="98">
        <v>0.10527020023773363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5.5488628380132271E-4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2.3476141160562215E-3</v>
      </c>
      <c r="J298" s="98">
        <v>6.1622765051516128E-3</v>
      </c>
      <c r="K298" s="98">
        <v>1.9524997616991754E-3</v>
      </c>
      <c r="L298" s="98">
        <v>3.4704990346733694E-3</v>
      </c>
      <c r="M298" s="98">
        <v>1.5151869852908734E-3</v>
      </c>
      <c r="N298" s="98">
        <v>7.2218945779474403E-3</v>
      </c>
      <c r="O298" s="98">
        <v>2.354798744447674E-2</v>
      </c>
      <c r="P298" s="98">
        <v>1.6904703426973129E-3</v>
      </c>
      <c r="Q298" s="98">
        <v>0</v>
      </c>
      <c r="R298" s="98">
        <v>0</v>
      </c>
      <c r="S298" s="98">
        <v>0</v>
      </c>
      <c r="T298" s="98">
        <v>0</v>
      </c>
      <c r="U298" s="98">
        <v>2.396741108600167E-3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1.4192608707659462E-4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8.9281607801708579E-4</v>
      </c>
      <c r="J299" s="101">
        <v>2.2593121859129242E-3</v>
      </c>
      <c r="K299" s="101">
        <v>7.1301417125145116E-4</v>
      </c>
      <c r="L299" s="101">
        <v>1.142313820532255E-3</v>
      </c>
      <c r="M299" s="101">
        <v>4.8287784143753086E-4</v>
      </c>
      <c r="N299" s="101">
        <v>1.6610872651963702E-3</v>
      </c>
      <c r="O299" s="101">
        <v>3.8512927245976944E-3</v>
      </c>
      <c r="P299" s="101">
        <v>3.0862997167205372E-5</v>
      </c>
      <c r="Q299" s="101">
        <v>0</v>
      </c>
      <c r="R299" s="101">
        <v>0</v>
      </c>
      <c r="S299" s="101">
        <v>0</v>
      </c>
      <c r="T299" s="101">
        <v>0</v>
      </c>
      <c r="U299" s="101">
        <v>4.4461442281442987E-4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4.1296019672472812E-4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1.4547980380391358E-3</v>
      </c>
      <c r="J300" s="104">
        <v>3.9029643192386885E-3</v>
      </c>
      <c r="K300" s="104">
        <v>1.2394855904477244E-3</v>
      </c>
      <c r="L300" s="104">
        <v>2.3281852141411145E-3</v>
      </c>
      <c r="M300" s="104">
        <v>1.0323091438533426E-3</v>
      </c>
      <c r="N300" s="104">
        <v>5.5608073127510699E-3</v>
      </c>
      <c r="O300" s="104">
        <v>1.9696694719879046E-2</v>
      </c>
      <c r="P300" s="104">
        <v>1.6596073455301076E-3</v>
      </c>
      <c r="Q300" s="104">
        <v>0</v>
      </c>
      <c r="R300" s="104">
        <v>0</v>
      </c>
      <c r="S300" s="104">
        <v>0</v>
      </c>
      <c r="T300" s="104">
        <v>0</v>
      </c>
      <c r="U300" s="104">
        <v>1.952126685785737E-3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1.8714021611922187E-2</v>
      </c>
      <c r="D301" s="101">
        <v>0</v>
      </c>
      <c r="E301" s="101">
        <v>0</v>
      </c>
      <c r="F301" s="101">
        <v>0</v>
      </c>
      <c r="G301" s="101">
        <v>0</v>
      </c>
      <c r="H301" s="101">
        <v>2.531418469501007E-2</v>
      </c>
      <c r="I301" s="101">
        <v>0</v>
      </c>
      <c r="J301" s="101">
        <v>0</v>
      </c>
      <c r="K301" s="101">
        <v>5.7663820969175526E-3</v>
      </c>
      <c r="L301" s="101">
        <v>0</v>
      </c>
      <c r="M301" s="101">
        <v>0</v>
      </c>
      <c r="N301" s="101">
        <v>0</v>
      </c>
      <c r="O301" s="101">
        <v>0.13485331051384294</v>
      </c>
      <c r="P301" s="101">
        <v>0.1089500930858881</v>
      </c>
      <c r="Q301" s="101">
        <v>0</v>
      </c>
      <c r="R301" s="101">
        <v>0</v>
      </c>
      <c r="S301" s="101">
        <v>0</v>
      </c>
      <c r="T301" s="101">
        <v>0</v>
      </c>
      <c r="U301" s="101">
        <v>1.0770720805155821E-2</v>
      </c>
      <c r="V301" s="101">
        <v>5.2226244967872896E-3</v>
      </c>
      <c r="W301" s="101">
        <v>4.1410087602041824E-2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1.2407843030762111</v>
      </c>
      <c r="D302" s="104">
        <v>1.2356665918097542</v>
      </c>
      <c r="E302" s="104">
        <v>1.5202299277655058</v>
      </c>
      <c r="F302" s="104">
        <v>1.6621953985547959</v>
      </c>
      <c r="G302" s="104">
        <v>2.1525291764071537</v>
      </c>
      <c r="H302" s="104">
        <v>1.6978082378885713</v>
      </c>
      <c r="I302" s="104">
        <v>2.7289375021431828</v>
      </c>
      <c r="J302" s="104">
        <v>4.3561509558572329</v>
      </c>
      <c r="K302" s="104">
        <v>2.3731471724569886</v>
      </c>
      <c r="L302" s="104">
        <v>2.2263263855495223</v>
      </c>
      <c r="M302" s="104">
        <v>2.2327768760374269</v>
      </c>
      <c r="N302" s="104">
        <v>1.9141509741287317</v>
      </c>
      <c r="O302" s="104">
        <v>0.75863272673175308</v>
      </c>
      <c r="P302" s="104">
        <v>0.7353616517740631</v>
      </c>
      <c r="Q302" s="104">
        <v>0.38715063170187319</v>
      </c>
      <c r="R302" s="104">
        <v>0.36853448412946194</v>
      </c>
      <c r="S302" s="104">
        <v>0.51608814089843591</v>
      </c>
      <c r="T302" s="104">
        <v>0</v>
      </c>
      <c r="U302" s="104">
        <v>0.42846900138485366</v>
      </c>
      <c r="V302" s="104">
        <v>0.95963324855001453</v>
      </c>
      <c r="W302" s="104">
        <v>1.3199482150272235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0.29053679453939424</v>
      </c>
      <c r="D303" s="98">
        <v>0.406368430955516</v>
      </c>
      <c r="E303" s="98">
        <v>0.60360834789076501</v>
      </c>
      <c r="F303" s="98">
        <v>0.63539007588480023</v>
      </c>
      <c r="G303" s="98">
        <v>0.9543756452434714</v>
      </c>
      <c r="H303" s="98">
        <v>0.69538622567743213</v>
      </c>
      <c r="I303" s="98">
        <v>0.95806162827297381</v>
      </c>
      <c r="J303" s="98">
        <v>1.476228613965902</v>
      </c>
      <c r="K303" s="98">
        <v>0.80199051604650917</v>
      </c>
      <c r="L303" s="98">
        <v>0.67932404570523108</v>
      </c>
      <c r="M303" s="98">
        <v>0.68497297681932512</v>
      </c>
      <c r="N303" s="98">
        <v>0.43782136366761615</v>
      </c>
      <c r="O303" s="98">
        <v>4.6189622003459434E-2</v>
      </c>
      <c r="P303" s="98">
        <v>1.7184821379268824E-2</v>
      </c>
      <c r="Q303" s="98">
        <v>2.7469357176436063E-2</v>
      </c>
      <c r="R303" s="98">
        <v>3.7470436824231665E-2</v>
      </c>
      <c r="S303" s="98">
        <v>8.3736994802132952E-2</v>
      </c>
      <c r="T303" s="98">
        <v>0</v>
      </c>
      <c r="U303" s="98">
        <v>4.4219764284755679E-2</v>
      </c>
      <c r="V303" s="98">
        <v>0.12194255241806864</v>
      </c>
      <c r="W303" s="98">
        <v>0.17422349367277196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0.95024750853681694</v>
      </c>
      <c r="D304" s="98">
        <v>0.82929816085423813</v>
      </c>
      <c r="E304" s="98">
        <v>0.91662157987474091</v>
      </c>
      <c r="F304" s="98">
        <v>1.0268053226699956</v>
      </c>
      <c r="G304" s="98">
        <v>1.1981535311636824</v>
      </c>
      <c r="H304" s="98">
        <v>1.0024220122111391</v>
      </c>
      <c r="I304" s="98">
        <v>1.7708758738702088</v>
      </c>
      <c r="J304" s="98">
        <v>2.8799223418913309</v>
      </c>
      <c r="K304" s="98">
        <v>1.5711566564104795</v>
      </c>
      <c r="L304" s="98">
        <v>1.5470023398442914</v>
      </c>
      <c r="M304" s="98">
        <v>1.5478038992181018</v>
      </c>
      <c r="N304" s="98">
        <v>1.4763296104611154</v>
      </c>
      <c r="O304" s="98">
        <v>0.71244310472829364</v>
      </c>
      <c r="P304" s="98">
        <v>0.7181768303947943</v>
      </c>
      <c r="Q304" s="98">
        <v>0.35968127452543713</v>
      </c>
      <c r="R304" s="98">
        <v>0.33106404730523026</v>
      </c>
      <c r="S304" s="98">
        <v>0.43235114609630299</v>
      </c>
      <c r="T304" s="98">
        <v>0</v>
      </c>
      <c r="U304" s="98">
        <v>0.38424923710009801</v>
      </c>
      <c r="V304" s="98">
        <v>0.83769069613194591</v>
      </c>
      <c r="W304" s="98">
        <v>1.1457247213544515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0.67871905382703923</v>
      </c>
      <c r="D305" s="122">
        <v>0.60300141593229883</v>
      </c>
      <c r="E305" s="122">
        <v>0.68059011899081034</v>
      </c>
      <c r="F305" s="122">
        <v>0.73276480588907889</v>
      </c>
      <c r="G305" s="122">
        <v>0.82100823405185519</v>
      </c>
      <c r="H305" s="122">
        <v>0.62085208632298028</v>
      </c>
      <c r="I305" s="122">
        <v>0.89311788105647316</v>
      </c>
      <c r="J305" s="122">
        <v>1.3756600951157418</v>
      </c>
      <c r="K305" s="122">
        <v>0.72912310182405404</v>
      </c>
      <c r="L305" s="122">
        <v>0.69040084900575804</v>
      </c>
      <c r="M305" s="122">
        <v>0.73645327303784403</v>
      </c>
      <c r="N305" s="122">
        <v>0.63962974772348791</v>
      </c>
      <c r="O305" s="122">
        <v>0.32586542895363979</v>
      </c>
      <c r="P305" s="122">
        <v>0.33412379930833402</v>
      </c>
      <c r="Q305" s="122">
        <v>0.15267885213358637</v>
      </c>
      <c r="R305" s="122">
        <v>0.1375408773841032</v>
      </c>
      <c r="S305" s="122">
        <v>0.18808435803457363</v>
      </c>
      <c r="T305" s="122">
        <v>0</v>
      </c>
      <c r="U305" s="122">
        <v>0.19727601339870471</v>
      </c>
      <c r="V305" s="122">
        <v>0.3956153667124257</v>
      </c>
      <c r="W305" s="122">
        <v>0.52685670326798806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0.41818656400185539</v>
      </c>
      <c r="D306" s="98">
        <v>0.38978258709164593</v>
      </c>
      <c r="E306" s="98">
        <v>0.47381567388859186</v>
      </c>
      <c r="F306" s="98">
        <v>0.48800396747051811</v>
      </c>
      <c r="G306" s="98">
        <v>0.5698476339789752</v>
      </c>
      <c r="H306" s="98">
        <v>0.45238182446049346</v>
      </c>
      <c r="I306" s="98">
        <v>0.66773876429357149</v>
      </c>
      <c r="J306" s="98">
        <v>1.0136395949699923</v>
      </c>
      <c r="K306" s="98">
        <v>0.45969279658039774</v>
      </c>
      <c r="L306" s="98">
        <v>0.47008165067097124</v>
      </c>
      <c r="M306" s="98">
        <v>0.50429460111195556</v>
      </c>
      <c r="N306" s="98">
        <v>0.49102984723363285</v>
      </c>
      <c r="O306" s="98">
        <v>0.2033505270775102</v>
      </c>
      <c r="P306" s="98">
        <v>0.16616127109404311</v>
      </c>
      <c r="Q306" s="98">
        <v>9.5436711000440086E-2</v>
      </c>
      <c r="R306" s="98">
        <v>8.8663133347818363E-2</v>
      </c>
      <c r="S306" s="98">
        <v>0.1158350871072903</v>
      </c>
      <c r="T306" s="98">
        <v>0</v>
      </c>
      <c r="U306" s="98">
        <v>0.13098555999306005</v>
      </c>
      <c r="V306" s="98">
        <v>0.21335272683899523</v>
      </c>
      <c r="W306" s="98">
        <v>0.25696725422800848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0.26053248982518384</v>
      </c>
      <c r="D307" s="33">
        <v>0.21321882884065291</v>
      </c>
      <c r="E307" s="33">
        <v>0.20677444510221843</v>
      </c>
      <c r="F307" s="33">
        <v>0.24476083841856081</v>
      </c>
      <c r="G307" s="33">
        <v>0.25116060007287999</v>
      </c>
      <c r="H307" s="33">
        <v>0.16847026186248676</v>
      </c>
      <c r="I307" s="33">
        <v>0.22537911676290165</v>
      </c>
      <c r="J307" s="33">
        <v>0.36202050014574944</v>
      </c>
      <c r="K307" s="33">
        <v>0.26943030524365635</v>
      </c>
      <c r="L307" s="33">
        <v>0.22031919833478675</v>
      </c>
      <c r="M307" s="33">
        <v>0.23215867192588846</v>
      </c>
      <c r="N307" s="33">
        <v>0.14859990048985505</v>
      </c>
      <c r="O307" s="33">
        <v>0.12251490187612959</v>
      </c>
      <c r="P307" s="33">
        <v>0.16796252821429089</v>
      </c>
      <c r="Q307" s="33">
        <v>5.7242141133146282E-2</v>
      </c>
      <c r="R307" s="33">
        <v>4.8877744036284844E-2</v>
      </c>
      <c r="S307" s="33">
        <v>7.2249270927283338E-2</v>
      </c>
      <c r="T307" s="33">
        <v>0</v>
      </c>
      <c r="U307" s="33">
        <v>6.6290453405644656E-2</v>
      </c>
      <c r="V307" s="33">
        <v>0.18226263987343047</v>
      </c>
      <c r="W307" s="33">
        <v>0.26988944903997952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3.4761322389415188</v>
      </c>
      <c r="D309" s="117">
        <f t="shared" si="136"/>
        <v>3.6093493876273151</v>
      </c>
      <c r="E309" s="117">
        <f t="shared" si="136"/>
        <v>5.5279047873850686</v>
      </c>
      <c r="F309" s="117">
        <f t="shared" si="136"/>
        <v>5.6513843887337467</v>
      </c>
      <c r="G309" s="117">
        <f t="shared" si="136"/>
        <v>6.6569774588472805</v>
      </c>
      <c r="H309" s="117">
        <f t="shared" si="136"/>
        <v>6.034559661979527</v>
      </c>
      <c r="I309" s="117">
        <f t="shared" si="136"/>
        <v>9.4959588193863862</v>
      </c>
      <c r="J309" s="117">
        <f t="shared" si="136"/>
        <v>12.141875292298504</v>
      </c>
      <c r="K309" s="117">
        <f t="shared" si="136"/>
        <v>6.2287263269057132</v>
      </c>
      <c r="L309" s="117">
        <f t="shared" si="136"/>
        <v>6.2962501673955806</v>
      </c>
      <c r="M309" s="117">
        <f t="shared" si="136"/>
        <v>5.9633664147999639</v>
      </c>
      <c r="N309" s="117">
        <f t="shared" si="136"/>
        <v>5.82142843733146</v>
      </c>
      <c r="O309" s="117">
        <f t="shared" si="136"/>
        <v>2.4225359193155942</v>
      </c>
      <c r="P309" s="117">
        <f t="shared" si="136"/>
        <v>2.0141930825431515</v>
      </c>
      <c r="Q309" s="117">
        <f t="shared" si="136"/>
        <v>1.0307845624864302</v>
      </c>
      <c r="R309" s="117">
        <f t="shared" ref="R309:V309" si="137">R310+R313+R315+R324</f>
        <v>1.0545583913632754</v>
      </c>
      <c r="S309" s="117">
        <f t="shared" si="137"/>
        <v>1.4421320188576292</v>
      </c>
      <c r="T309" s="117">
        <f t="shared" si="137"/>
        <v>0</v>
      </c>
      <c r="U309" s="117">
        <f t="shared" si="137"/>
        <v>1.2839255479938692</v>
      </c>
      <c r="V309" s="117">
        <f t="shared" si="137"/>
        <v>2.9609614940679529</v>
      </c>
      <c r="W309" s="117">
        <f t="shared" ref="W309" si="138">W310+W313+W315+W324</f>
        <v>3.9323980184491703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1.9520278722566635</v>
      </c>
      <c r="D310" s="122">
        <f t="shared" si="139"/>
        <v>1.7504144398507981</v>
      </c>
      <c r="E310" s="122">
        <f t="shared" si="139"/>
        <v>1.965573760303815</v>
      </c>
      <c r="F310" s="122">
        <f t="shared" si="139"/>
        <v>1.7957108725271207</v>
      </c>
      <c r="G310" s="122">
        <f t="shared" si="139"/>
        <v>1.7160519672397563</v>
      </c>
      <c r="H310" s="122">
        <f t="shared" si="139"/>
        <v>1.6270543480548316</v>
      </c>
      <c r="I310" s="122">
        <f t="shared" si="139"/>
        <v>2.1739943795084722</v>
      </c>
      <c r="J310" s="122">
        <f t="shared" si="139"/>
        <v>3.0521034664441515</v>
      </c>
      <c r="K310" s="122">
        <f t="shared" si="139"/>
        <v>1.8480086504654389</v>
      </c>
      <c r="L310" s="122">
        <f t="shared" si="139"/>
        <v>1.4548004606931209</v>
      </c>
      <c r="M310" s="122">
        <f t="shared" si="139"/>
        <v>1.7010341728089486</v>
      </c>
      <c r="N310" s="122">
        <f t="shared" si="139"/>
        <v>1.6014246313114533</v>
      </c>
      <c r="O310" s="122">
        <f t="shared" si="139"/>
        <v>0.68056734374079708</v>
      </c>
      <c r="P310" s="122">
        <f t="shared" si="139"/>
        <v>0.5764001902709126</v>
      </c>
      <c r="Q310" s="122">
        <f t="shared" si="139"/>
        <v>0.32863390205801163</v>
      </c>
      <c r="R310" s="122">
        <f t="shared" ref="R310:V310" si="140">SUM(R311:R312)</f>
        <v>0.30764796918078363</v>
      </c>
      <c r="S310" s="122">
        <f t="shared" si="140"/>
        <v>0.42777368533310517</v>
      </c>
      <c r="T310" s="122">
        <f t="shared" si="140"/>
        <v>0</v>
      </c>
      <c r="U310" s="122">
        <f t="shared" si="140"/>
        <v>0.42915423459066299</v>
      </c>
      <c r="V310" s="122">
        <f t="shared" si="140"/>
        <v>0.91517434784177754</v>
      </c>
      <c r="W310" s="122">
        <f t="shared" ref="W310" si="141">SUM(W311:W312)</f>
        <v>1.1138734707248024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1.9319573432931705</v>
      </c>
      <c r="D311" s="98">
        <v>1.7310294587816226</v>
      </c>
      <c r="E311" s="98">
        <v>1.9450214929485505</v>
      </c>
      <c r="F311" s="98">
        <v>1.77532656642474</v>
      </c>
      <c r="G311" s="98">
        <v>1.696914309512052</v>
      </c>
      <c r="H311" s="98">
        <v>1.6107379692287327</v>
      </c>
      <c r="I311" s="98">
        <v>2.1545282825819587</v>
      </c>
      <c r="J311" s="98">
        <v>3.0265839728325599</v>
      </c>
      <c r="K311" s="98">
        <v>1.8317425328625212</v>
      </c>
      <c r="L311" s="98">
        <v>1.4425288455292005</v>
      </c>
      <c r="M311" s="98">
        <v>1.6846784856282646</v>
      </c>
      <c r="N311" s="98">
        <v>1.589474450266922</v>
      </c>
      <c r="O311" s="98">
        <v>0.67465363278141555</v>
      </c>
      <c r="P311" s="98">
        <v>0.57000725016475562</v>
      </c>
      <c r="Q311" s="98">
        <v>0.32533771103264258</v>
      </c>
      <c r="R311" s="98">
        <v>0.30458053091049964</v>
      </c>
      <c r="S311" s="98">
        <v>0.42304578306109319</v>
      </c>
      <c r="T311" s="98">
        <v>0</v>
      </c>
      <c r="U311" s="98">
        <v>0.42492592131067414</v>
      </c>
      <c r="V311" s="98">
        <v>0.90617527972513257</v>
      </c>
      <c r="W311" s="98">
        <v>1.1029304131000912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2.0070528963493033E-2</v>
      </c>
      <c r="D312" s="98">
        <v>1.9384981069175532E-2</v>
      </c>
      <c r="E312" s="98">
        <v>2.0552267355264435E-2</v>
      </c>
      <c r="F312" s="98">
        <v>2.0384306102380841E-2</v>
      </c>
      <c r="G312" s="98">
        <v>1.9137657727704198E-2</v>
      </c>
      <c r="H312" s="98">
        <v>1.6316378826099022E-2</v>
      </c>
      <c r="I312" s="98">
        <v>1.9466096926513646E-2</v>
      </c>
      <c r="J312" s="98">
        <v>2.5519493611591462E-2</v>
      </c>
      <c r="K312" s="98">
        <v>1.6266117602917813E-2</v>
      </c>
      <c r="L312" s="98">
        <v>1.2271615163920304E-2</v>
      </c>
      <c r="M312" s="98">
        <v>1.6355687180684014E-2</v>
      </c>
      <c r="N312" s="98">
        <v>1.1950181044531168E-2</v>
      </c>
      <c r="O312" s="98">
        <v>5.9137109593815568E-3</v>
      </c>
      <c r="P312" s="98">
        <v>6.3929401061570308E-3</v>
      </c>
      <c r="Q312" s="98">
        <v>3.2961910253690558E-3</v>
      </c>
      <c r="R312" s="98">
        <v>3.0674382702839771E-3</v>
      </c>
      <c r="S312" s="98">
        <v>4.7279022720119685E-3</v>
      </c>
      <c r="T312" s="98">
        <v>0</v>
      </c>
      <c r="U312" s="98">
        <v>4.2283132799888594E-3</v>
      </c>
      <c r="V312" s="98">
        <v>8.9990681166449774E-3</v>
      </c>
      <c r="W312" s="98">
        <v>1.0943057624711245E-2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0.45635368693399936</v>
      </c>
      <c r="E313" s="122">
        <f t="shared" si="142"/>
        <v>1.9326121002772245</v>
      </c>
      <c r="F313" s="122">
        <f t="shared" si="142"/>
        <v>2.060976900928936</v>
      </c>
      <c r="G313" s="122">
        <f t="shared" si="142"/>
        <v>2.7630607571891153</v>
      </c>
      <c r="H313" s="122">
        <f t="shared" si="142"/>
        <v>2.6609417239963524</v>
      </c>
      <c r="I313" s="122">
        <f t="shared" si="142"/>
        <v>4.5192433855774121</v>
      </c>
      <c r="J313" s="122">
        <f t="shared" si="142"/>
        <v>4.5644434664429996</v>
      </c>
      <c r="K313" s="122">
        <f t="shared" si="142"/>
        <v>1.918509657508686</v>
      </c>
      <c r="L313" s="122">
        <f t="shared" si="142"/>
        <v>2.4938723117170842</v>
      </c>
      <c r="M313" s="122">
        <f t="shared" si="142"/>
        <v>1.8686960815203402</v>
      </c>
      <c r="N313" s="122">
        <f t="shared" si="142"/>
        <v>2.0772896316297222</v>
      </c>
      <c r="O313" s="122">
        <f t="shared" si="142"/>
        <v>0.69356654667742557</v>
      </c>
      <c r="P313" s="122">
        <f t="shared" si="142"/>
        <v>0.42564500631736657</v>
      </c>
      <c r="Q313" s="122">
        <f t="shared" si="142"/>
        <v>0.2206793213432211</v>
      </c>
      <c r="R313" s="122">
        <f t="shared" si="142"/>
        <v>0.29870331435331005</v>
      </c>
      <c r="S313" s="122">
        <f t="shared" si="142"/>
        <v>0.39330559346789762</v>
      </c>
      <c r="T313" s="122">
        <f t="shared" si="142"/>
        <v>0</v>
      </c>
      <c r="U313" s="122">
        <f t="shared" si="142"/>
        <v>0.24935551014933718</v>
      </c>
      <c r="V313" s="122">
        <f t="shared" si="142"/>
        <v>0.79137542530286509</v>
      </c>
      <c r="W313" s="122">
        <f t="shared" si="142"/>
        <v>1.0826812434641806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0.45635368693399936</v>
      </c>
      <c r="E314" s="98">
        <v>1.9326121002772245</v>
      </c>
      <c r="F314" s="98">
        <v>2.060976900928936</v>
      </c>
      <c r="G314" s="98">
        <v>2.7630607571891153</v>
      </c>
      <c r="H314" s="98">
        <v>2.6609417239963524</v>
      </c>
      <c r="I314" s="98">
        <v>4.5192433855774121</v>
      </c>
      <c r="J314" s="98">
        <v>4.5644434664429996</v>
      </c>
      <c r="K314" s="98">
        <v>1.918509657508686</v>
      </c>
      <c r="L314" s="98">
        <v>2.4938723117170842</v>
      </c>
      <c r="M314" s="98">
        <v>1.8686960815203402</v>
      </c>
      <c r="N314" s="98">
        <v>2.0772896316297222</v>
      </c>
      <c r="O314" s="98">
        <v>0.69356654667742557</v>
      </c>
      <c r="P314" s="98">
        <v>0.42564500631736657</v>
      </c>
      <c r="Q314" s="98">
        <v>0.2206793213432211</v>
      </c>
      <c r="R314" s="98">
        <v>0.29870331435331005</v>
      </c>
      <c r="S314" s="98">
        <v>0.39330559346789762</v>
      </c>
      <c r="T314" s="98">
        <v>0</v>
      </c>
      <c r="U314" s="98">
        <v>0.24935551014933718</v>
      </c>
      <c r="V314" s="98">
        <v>0.79137542530286509</v>
      </c>
      <c r="W314" s="98">
        <v>1.0826812434641806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1.1026934005041698</v>
      </c>
      <c r="D315" s="122">
        <v>1.0306192785556532</v>
      </c>
      <c r="E315" s="122">
        <v>1.2150052981438029</v>
      </c>
      <c r="F315" s="122">
        <v>1.3433920220808981</v>
      </c>
      <c r="G315" s="122">
        <v>1.6752869149898706</v>
      </c>
      <c r="H315" s="122">
        <v>1.3695793589110898</v>
      </c>
      <c r="I315" s="122">
        <v>2.2623888258331144</v>
      </c>
      <c r="J315" s="122">
        <v>3.6887293694690357</v>
      </c>
      <c r="K315" s="122">
        <v>2.0037803334160684</v>
      </c>
      <c r="L315" s="122">
        <v>1.9189175412651909</v>
      </c>
      <c r="M315" s="122">
        <v>1.935926718313542</v>
      </c>
      <c r="N315" s="122">
        <v>1.7544308354010323</v>
      </c>
      <c r="O315" s="122">
        <v>0.8409372683518459</v>
      </c>
      <c r="P315" s="122">
        <v>0.78981232038859206</v>
      </c>
      <c r="Q315" s="122">
        <v>0.38329634948475499</v>
      </c>
      <c r="R315" s="122">
        <v>0.35943693762023843</v>
      </c>
      <c r="S315" s="122">
        <v>0.49670271411665029</v>
      </c>
      <c r="T315" s="122">
        <v>0</v>
      </c>
      <c r="U315" s="122">
        <v>0.47347321208576737</v>
      </c>
      <c r="V315" s="122">
        <v>0.9732201820726204</v>
      </c>
      <c r="W315" s="122">
        <v>1.3499071900987336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2.8403984350544088E-3</v>
      </c>
      <c r="D316" s="98">
        <v>4.6148393662406428E-3</v>
      </c>
      <c r="E316" s="98">
        <v>5.0170305830945054E-3</v>
      </c>
      <c r="F316" s="98">
        <v>6.5143899229221933E-3</v>
      </c>
      <c r="G316" s="98">
        <v>9.379781667863905E-3</v>
      </c>
      <c r="H316" s="98">
        <v>1.2324676553721291E-2</v>
      </c>
      <c r="I316" s="98">
        <v>1.5694461892339209E-2</v>
      </c>
      <c r="J316" s="98">
        <v>6.9691664802578365E-2</v>
      </c>
      <c r="K316" s="98">
        <v>2.6894714879279972E-2</v>
      </c>
      <c r="L316" s="98">
        <v>2.6851029272178487E-2</v>
      </c>
      <c r="M316" s="98">
        <v>3.757510171663303E-2</v>
      </c>
      <c r="N316" s="98">
        <v>4.4129656786142522E-2</v>
      </c>
      <c r="O316" s="98">
        <v>1.0036556038629327E-2</v>
      </c>
      <c r="P316" s="98">
        <v>0</v>
      </c>
      <c r="Q316" s="98">
        <v>7.8500396776515127E-3</v>
      </c>
      <c r="R316" s="98">
        <v>6.3504719274390465E-3</v>
      </c>
      <c r="S316" s="98">
        <v>1.3991640993516755E-2</v>
      </c>
      <c r="T316" s="98">
        <v>0</v>
      </c>
      <c r="U316" s="98">
        <v>5.2518970757569144E-2</v>
      </c>
      <c r="V316" s="98">
        <v>5.4375664052747928E-2</v>
      </c>
      <c r="W316" s="98">
        <v>6.469215291636278E-2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4.7346340670568153E-4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1.8458846734530512E-3</v>
      </c>
      <c r="J317" s="98">
        <v>4.8992258733448896E-3</v>
      </c>
      <c r="K317" s="98">
        <v>1.5564174635744289E-3</v>
      </c>
      <c r="L317" s="98">
        <v>2.8407367960549385E-3</v>
      </c>
      <c r="M317" s="98">
        <v>1.2532400682712802E-3</v>
      </c>
      <c r="N317" s="98">
        <v>6.3452683145364085E-3</v>
      </c>
      <c r="O317" s="98">
        <v>2.1598971352036068E-2</v>
      </c>
      <c r="P317" s="98">
        <v>1.6756666372416188E-3</v>
      </c>
      <c r="Q317" s="98">
        <v>0</v>
      </c>
      <c r="R317" s="98">
        <v>0</v>
      </c>
      <c r="S317" s="98">
        <v>0</v>
      </c>
      <c r="T317" s="98">
        <v>0</v>
      </c>
      <c r="U317" s="98">
        <v>2.2197792936909429E-3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6.0503209980953415E-5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3.9108663541391535E-4</v>
      </c>
      <c r="J318" s="101">
        <v>9.9626155410620127E-4</v>
      </c>
      <c r="K318" s="101">
        <v>3.1693187312670457E-4</v>
      </c>
      <c r="L318" s="101">
        <v>5.1255158191382386E-4</v>
      </c>
      <c r="M318" s="101">
        <v>2.2093092441793764E-4</v>
      </c>
      <c r="N318" s="101">
        <v>7.8446100178533888E-4</v>
      </c>
      <c r="O318" s="101">
        <v>1.9022766321570234E-3</v>
      </c>
      <c r="P318" s="101">
        <v>1.6059291711511205E-5</v>
      </c>
      <c r="Q318" s="101">
        <v>0</v>
      </c>
      <c r="R318" s="101">
        <v>0</v>
      </c>
      <c r="S318" s="101">
        <v>0</v>
      </c>
      <c r="T318" s="101">
        <v>0</v>
      </c>
      <c r="U318" s="101">
        <v>2.6765260790520583E-4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4.1296019672472812E-4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1.4547980380391358E-3</v>
      </c>
      <c r="J319" s="104">
        <v>3.9029643192386885E-3</v>
      </c>
      <c r="K319" s="104">
        <v>1.2394855904477244E-3</v>
      </c>
      <c r="L319" s="104">
        <v>2.3281852141411145E-3</v>
      </c>
      <c r="M319" s="104">
        <v>1.0323091438533426E-3</v>
      </c>
      <c r="N319" s="104">
        <v>5.5608073127510699E-3</v>
      </c>
      <c r="O319" s="104">
        <v>1.9696694719879046E-2</v>
      </c>
      <c r="P319" s="104">
        <v>1.6596073455301076E-3</v>
      </c>
      <c r="Q319" s="104">
        <v>0</v>
      </c>
      <c r="R319" s="104">
        <v>0</v>
      </c>
      <c r="S319" s="104">
        <v>0</v>
      </c>
      <c r="T319" s="104">
        <v>0</v>
      </c>
      <c r="U319" s="104">
        <v>1.952126685785737E-3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9.0245842178621888E-3</v>
      </c>
      <c r="D320" s="101">
        <v>0</v>
      </c>
      <c r="E320" s="101">
        <v>0</v>
      </c>
      <c r="F320" s="101">
        <v>0</v>
      </c>
      <c r="G320" s="101">
        <v>0</v>
      </c>
      <c r="H320" s="101">
        <v>1.2463292123371186E-2</v>
      </c>
      <c r="I320" s="101">
        <v>0</v>
      </c>
      <c r="J320" s="101">
        <v>0</v>
      </c>
      <c r="K320" s="101">
        <v>2.8852905261045189E-3</v>
      </c>
      <c r="L320" s="101">
        <v>0</v>
      </c>
      <c r="M320" s="101">
        <v>0</v>
      </c>
      <c r="N320" s="101">
        <v>0</v>
      </c>
      <c r="O320" s="101">
        <v>7.2147018203058119E-2</v>
      </c>
      <c r="P320" s="101">
        <v>6.0428385743065485E-2</v>
      </c>
      <c r="Q320" s="101">
        <v>0</v>
      </c>
      <c r="R320" s="101">
        <v>0</v>
      </c>
      <c r="S320" s="101">
        <v>0</v>
      </c>
      <c r="T320" s="101">
        <v>0</v>
      </c>
      <c r="U320" s="101">
        <v>6.754454503614892E-3</v>
      </c>
      <c r="V320" s="101">
        <v>3.3329559906449769E-3</v>
      </c>
      <c r="W320" s="101">
        <v>2.6787600353903217E-2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1.0903549544445474</v>
      </c>
      <c r="D321" s="104">
        <v>1.0260044391894125</v>
      </c>
      <c r="E321" s="104">
        <v>1.2099882675607083</v>
      </c>
      <c r="F321" s="104">
        <v>1.3368776321579758</v>
      </c>
      <c r="G321" s="104">
        <v>1.6659071333220068</v>
      </c>
      <c r="H321" s="104">
        <v>1.3447913902339974</v>
      </c>
      <c r="I321" s="104">
        <v>2.244848479267322</v>
      </c>
      <c r="J321" s="104">
        <v>3.6141384787931123</v>
      </c>
      <c r="K321" s="104">
        <v>1.9724439105471094</v>
      </c>
      <c r="L321" s="104">
        <v>1.8892257751969574</v>
      </c>
      <c r="M321" s="104">
        <v>1.8970983765286378</v>
      </c>
      <c r="N321" s="104">
        <v>1.7039559103003534</v>
      </c>
      <c r="O321" s="104">
        <v>0.73715472275812233</v>
      </c>
      <c r="P321" s="104">
        <v>0.72770826800828492</v>
      </c>
      <c r="Q321" s="104">
        <v>0.37544630980710347</v>
      </c>
      <c r="R321" s="104">
        <v>0.35308646569279939</v>
      </c>
      <c r="S321" s="104">
        <v>0.48271107312313355</v>
      </c>
      <c r="T321" s="104">
        <v>0</v>
      </c>
      <c r="U321" s="104">
        <v>0.41198000753089237</v>
      </c>
      <c r="V321" s="104">
        <v>0.91551156202922745</v>
      </c>
      <c r="W321" s="104">
        <v>1.2584274368284676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0.14010744590773047</v>
      </c>
      <c r="D322" s="98">
        <v>0.19670627833517443</v>
      </c>
      <c r="E322" s="98">
        <v>0.29336668768596741</v>
      </c>
      <c r="F322" s="98">
        <v>0.31007230948798026</v>
      </c>
      <c r="G322" s="98">
        <v>0.46775360215832434</v>
      </c>
      <c r="H322" s="98">
        <v>0.34236937802285833</v>
      </c>
      <c r="I322" s="98">
        <v>0.47397260539711306</v>
      </c>
      <c r="J322" s="98">
        <v>0.73421613690178145</v>
      </c>
      <c r="K322" s="98">
        <v>0.40128725413662997</v>
      </c>
      <c r="L322" s="98">
        <v>0.34222343535266619</v>
      </c>
      <c r="M322" s="98">
        <v>0.34929447731053598</v>
      </c>
      <c r="N322" s="98">
        <v>0.22762629983923807</v>
      </c>
      <c r="O322" s="98">
        <v>2.4711618029828644E-2</v>
      </c>
      <c r="P322" s="98">
        <v>9.5314376134905919E-3</v>
      </c>
      <c r="Q322" s="98">
        <v>1.5765035281666336E-2</v>
      </c>
      <c r="R322" s="98">
        <v>2.2022418387569145E-2</v>
      </c>
      <c r="S322" s="98">
        <v>5.0359927026830585E-2</v>
      </c>
      <c r="T322" s="98">
        <v>0</v>
      </c>
      <c r="U322" s="98">
        <v>2.7730770430794385E-2</v>
      </c>
      <c r="V322" s="98">
        <v>7.7820865897281516E-2</v>
      </c>
      <c r="W322" s="98">
        <v>0.1127027154740161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0.95024750853681694</v>
      </c>
      <c r="D323" s="98">
        <v>0.82929816085423813</v>
      </c>
      <c r="E323" s="98">
        <v>0.91662157987474091</v>
      </c>
      <c r="F323" s="98">
        <v>1.0268053226699956</v>
      </c>
      <c r="G323" s="98">
        <v>1.1981535311636824</v>
      </c>
      <c r="H323" s="98">
        <v>1.0024220122111391</v>
      </c>
      <c r="I323" s="98">
        <v>1.7708758738702088</v>
      </c>
      <c r="J323" s="98">
        <v>2.8799223418913309</v>
      </c>
      <c r="K323" s="98">
        <v>1.5711566564104795</v>
      </c>
      <c r="L323" s="98">
        <v>1.5470023398442914</v>
      </c>
      <c r="M323" s="98">
        <v>1.5478038992181018</v>
      </c>
      <c r="N323" s="98">
        <v>1.4763296104611154</v>
      </c>
      <c r="O323" s="98">
        <v>0.71244310472829364</v>
      </c>
      <c r="P323" s="98">
        <v>0.7181768303947943</v>
      </c>
      <c r="Q323" s="98">
        <v>0.35968127452543713</v>
      </c>
      <c r="R323" s="98">
        <v>0.33106404730523026</v>
      </c>
      <c r="S323" s="98">
        <v>0.43235114609630299</v>
      </c>
      <c r="T323" s="98">
        <v>0</v>
      </c>
      <c r="U323" s="98">
        <v>0.38424923710009801</v>
      </c>
      <c r="V323" s="98">
        <v>0.83769069613194591</v>
      </c>
      <c r="W323" s="98">
        <v>1.1457247213544515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0.4214109661806853</v>
      </c>
      <c r="D324" s="122">
        <v>0.371961982286864</v>
      </c>
      <c r="E324" s="122">
        <v>0.41471362866022626</v>
      </c>
      <c r="F324" s="122">
        <v>0.4513045931967925</v>
      </c>
      <c r="G324" s="122">
        <v>0.50257781942853896</v>
      </c>
      <c r="H324" s="122">
        <v>0.37698423101725287</v>
      </c>
      <c r="I324" s="122">
        <v>0.5403322284673866</v>
      </c>
      <c r="J324" s="122">
        <v>0.83659898994231763</v>
      </c>
      <c r="K324" s="122">
        <v>0.45842768551551982</v>
      </c>
      <c r="L324" s="122">
        <v>0.42865985372018395</v>
      </c>
      <c r="M324" s="122">
        <v>0.45770944215713233</v>
      </c>
      <c r="N324" s="122">
        <v>0.38828333898925205</v>
      </c>
      <c r="O324" s="122">
        <v>0.20746476054552548</v>
      </c>
      <c r="P324" s="122">
        <v>0.22233556556628026</v>
      </c>
      <c r="Q324" s="122">
        <v>9.8174989600442547E-2</v>
      </c>
      <c r="R324" s="122">
        <v>8.8770170208943455E-2</v>
      </c>
      <c r="S324" s="122">
        <v>0.12435002593997624</v>
      </c>
      <c r="T324" s="122">
        <v>0</v>
      </c>
      <c r="U324" s="122">
        <v>0.13194259116810159</v>
      </c>
      <c r="V324" s="122">
        <v>0.28119153885069009</v>
      </c>
      <c r="W324" s="122">
        <v>0.38593611416145351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0.23165959307325129</v>
      </c>
      <c r="D325" s="98">
        <v>0.21630581098684989</v>
      </c>
      <c r="E325" s="98">
        <v>0.26339565102764423</v>
      </c>
      <c r="F325" s="98">
        <v>0.27175227146461561</v>
      </c>
      <c r="G325" s="98">
        <v>0.31786891140626694</v>
      </c>
      <c r="H325" s="98">
        <v>0.25276901357000653</v>
      </c>
      <c r="I325" s="98">
        <v>0.37371673167614189</v>
      </c>
      <c r="J325" s="98">
        <v>0.56821968407980161</v>
      </c>
      <c r="K325" s="98">
        <v>0.25808904186475656</v>
      </c>
      <c r="L325" s="98">
        <v>0.26431081737971573</v>
      </c>
      <c r="M325" s="98">
        <v>0.28377220156579885</v>
      </c>
      <c r="N325" s="98">
        <v>0.27630797648192879</v>
      </c>
      <c r="O325" s="98">
        <v>0.11442761162049374</v>
      </c>
      <c r="P325" s="98">
        <v>9.3500802129071789E-2</v>
      </c>
      <c r="Q325" s="98">
        <v>5.3703302654991923E-2</v>
      </c>
      <c r="R325" s="98">
        <v>5.0141225155267019E-2</v>
      </c>
      <c r="S325" s="98">
        <v>6.6040648038969141E-2</v>
      </c>
      <c r="T325" s="98">
        <v>0</v>
      </c>
      <c r="U325" s="98">
        <v>7.6109781219146647E-2</v>
      </c>
      <c r="V325" s="98">
        <v>0.12507404688118728</v>
      </c>
      <c r="W325" s="98">
        <v>0.15187391989382854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0.18975137310743403</v>
      </c>
      <c r="D326" s="33">
        <v>0.15565617130001411</v>
      </c>
      <c r="E326" s="33">
        <v>0.15131797763258203</v>
      </c>
      <c r="F326" s="33">
        <v>0.17955232173217686</v>
      </c>
      <c r="G326" s="33">
        <v>0.18470890802227205</v>
      </c>
      <c r="H326" s="33">
        <v>0.12421521744724637</v>
      </c>
      <c r="I326" s="33">
        <v>0.16661549679124471</v>
      </c>
      <c r="J326" s="33">
        <v>0.26837930586251607</v>
      </c>
      <c r="K326" s="33">
        <v>0.20033864365076323</v>
      </c>
      <c r="L326" s="33">
        <v>0.16434903634046821</v>
      </c>
      <c r="M326" s="33">
        <v>0.17393724059133348</v>
      </c>
      <c r="N326" s="33">
        <v>0.11197536250732326</v>
      </c>
      <c r="O326" s="33">
        <v>9.303714892503176E-2</v>
      </c>
      <c r="P326" s="33">
        <v>0.12883476343720845</v>
      </c>
      <c r="Q326" s="33">
        <v>4.4471686945450617E-2</v>
      </c>
      <c r="R326" s="33">
        <v>3.8628945053676436E-2</v>
      </c>
      <c r="S326" s="33">
        <v>5.8309377901007091E-2</v>
      </c>
      <c r="T326" s="33">
        <v>0</v>
      </c>
      <c r="U326" s="33">
        <v>5.5832809948954953E-2</v>
      </c>
      <c r="V326" s="33">
        <v>0.15611749196950281</v>
      </c>
      <c r="W326" s="33">
        <v>0.23406219426762498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0.49928495353404639</v>
      </c>
      <c r="D328" s="119">
        <f t="shared" si="143"/>
        <v>0.56020429210588907</v>
      </c>
      <c r="E328" s="119">
        <f t="shared" si="143"/>
        <v>0.70787613507097114</v>
      </c>
      <c r="F328" s="119">
        <f t="shared" si="143"/>
        <v>0.7507218812280807</v>
      </c>
      <c r="G328" s="119">
        <f t="shared" si="143"/>
        <v>0.82504491478440167</v>
      </c>
      <c r="H328" s="119">
        <f t="shared" si="143"/>
        <v>0.84983095467780645</v>
      </c>
      <c r="I328" s="119">
        <f t="shared" si="143"/>
        <v>0.93362018469186137</v>
      </c>
      <c r="J328" s="119">
        <f t="shared" si="143"/>
        <v>0.85076080617132921</v>
      </c>
      <c r="K328" s="119">
        <f t="shared" si="143"/>
        <v>0.79169521220072336</v>
      </c>
      <c r="L328" s="119">
        <f t="shared" si="143"/>
        <v>0.91329129767929873</v>
      </c>
      <c r="M328" s="119">
        <f t="shared" si="143"/>
        <v>0.83167218295988787</v>
      </c>
      <c r="N328" s="119">
        <f t="shared" si="143"/>
        <v>0.90268508307566842</v>
      </c>
      <c r="O328" s="119">
        <f t="shared" si="143"/>
        <v>0.88637841472121537</v>
      </c>
      <c r="P328" s="119">
        <f t="shared" si="143"/>
        <v>0.87316900599897407</v>
      </c>
      <c r="Q328" s="119">
        <f t="shared" si="143"/>
        <v>0.88833806539704929</v>
      </c>
      <c r="R328" s="119">
        <f t="shared" ref="R328:V328" si="144">IF(R309=0,"",R309/R290)</f>
        <v>0.96436071359350972</v>
      </c>
      <c r="S328" s="119">
        <f t="shared" si="144"/>
        <v>0.95468929213248499</v>
      </c>
      <c r="T328" s="119" t="str">
        <f t="shared" si="144"/>
        <v/>
      </c>
      <c r="U328" s="119">
        <f t="shared" si="144"/>
        <v>0.87906847716846903</v>
      </c>
      <c r="V328" s="119">
        <f t="shared" si="144"/>
        <v>0.96729097203596359</v>
      </c>
      <c r="W328" s="119">
        <f t="shared" ref="W328" si="145">IF(W309=0,"",W309/W290)</f>
        <v>0.99059340387706651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0.38909929499752699</v>
      </c>
      <c r="D329" s="124">
        <f t="shared" si="146"/>
        <v>0.3963577103846958</v>
      </c>
      <c r="E329" s="124">
        <f t="shared" si="146"/>
        <v>0.40352492292337661</v>
      </c>
      <c r="F329" s="124">
        <f t="shared" si="146"/>
        <v>0.41102487383290531</v>
      </c>
      <c r="G329" s="124">
        <f t="shared" si="146"/>
        <v>0.41847031789937861</v>
      </c>
      <c r="H329" s="124">
        <f t="shared" si="146"/>
        <v>0.42586137704043159</v>
      </c>
      <c r="I329" s="124">
        <f t="shared" si="146"/>
        <v>0.43349077228837707</v>
      </c>
      <c r="J329" s="124">
        <f t="shared" si="146"/>
        <v>0.44170317130929931</v>
      </c>
      <c r="K329" s="124">
        <f t="shared" si="146"/>
        <v>0.45082989524270928</v>
      </c>
      <c r="L329" s="124">
        <f t="shared" si="146"/>
        <v>0.4604473094738919</v>
      </c>
      <c r="M329" s="124">
        <f t="shared" si="146"/>
        <v>0.47630457571180723</v>
      </c>
      <c r="N329" s="124">
        <f t="shared" si="146"/>
        <v>0.49867307997592097</v>
      </c>
      <c r="O329" s="124">
        <f t="shared" si="146"/>
        <v>0.53008523311832645</v>
      </c>
      <c r="P329" s="124">
        <f t="shared" si="146"/>
        <v>0.56631548982676627</v>
      </c>
      <c r="Q329" s="124">
        <f t="shared" si="146"/>
        <v>0.59552002620702549</v>
      </c>
      <c r="R329" s="124">
        <f t="shared" ref="R329:V329" si="147">IF(R310=0,"",R310/R291)</f>
        <v>0.60991300518697533</v>
      </c>
      <c r="S329" s="124">
        <f t="shared" si="147"/>
        <v>0.62047625669674533</v>
      </c>
      <c r="T329" s="124" t="str">
        <f t="shared" si="147"/>
        <v/>
      </c>
      <c r="U329" s="124">
        <f t="shared" si="147"/>
        <v>0.63361889055877807</v>
      </c>
      <c r="V329" s="124">
        <f t="shared" si="147"/>
        <v>0.63871476879175493</v>
      </c>
      <c r="W329" s="124">
        <f t="shared" ref="W329" si="148">IF(W310=0,"",W310/W291)</f>
        <v>0.64200866870624107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0.38664546297270524</v>
      </c>
      <c r="D330" s="111">
        <f t="shared" si="149"/>
        <v>0.39369636046570616</v>
      </c>
      <c r="E330" s="111">
        <f t="shared" si="149"/>
        <v>0.40099754983334984</v>
      </c>
      <c r="F330" s="111">
        <f t="shared" si="149"/>
        <v>0.40826394215985856</v>
      </c>
      <c r="G330" s="111">
        <f t="shared" si="149"/>
        <v>0.41574368656966942</v>
      </c>
      <c r="H330" s="111">
        <f t="shared" si="149"/>
        <v>0.42339893843151793</v>
      </c>
      <c r="I330" s="111">
        <f t="shared" si="149"/>
        <v>0.43128329468037702</v>
      </c>
      <c r="J330" s="111">
        <f t="shared" si="149"/>
        <v>0.43963362387061566</v>
      </c>
      <c r="K330" s="111">
        <f t="shared" si="149"/>
        <v>0.44864200115516462</v>
      </c>
      <c r="L330" s="111">
        <f t="shared" si="149"/>
        <v>0.45834352047472315</v>
      </c>
      <c r="M330" s="111">
        <f t="shared" si="149"/>
        <v>0.4738951540363997</v>
      </c>
      <c r="N330" s="111">
        <f t="shared" si="149"/>
        <v>0.49680057040942627</v>
      </c>
      <c r="O330" s="111">
        <f t="shared" si="149"/>
        <v>0.52791073609333328</v>
      </c>
      <c r="P330" s="111">
        <f t="shared" si="149"/>
        <v>0.56357426083164353</v>
      </c>
      <c r="Q330" s="111">
        <f t="shared" si="149"/>
        <v>0.59308952833006368</v>
      </c>
      <c r="R330" s="111">
        <f t="shared" ref="R330:V330" si="150">IF(R311=0,"",R311/R292)</f>
        <v>0.60752629195146002</v>
      </c>
      <c r="S330" s="111">
        <f t="shared" si="150"/>
        <v>0.61785561846986892</v>
      </c>
      <c r="T330" s="111" t="str">
        <f t="shared" si="150"/>
        <v/>
      </c>
      <c r="U330" s="111">
        <f t="shared" si="150"/>
        <v>0.63131726499664964</v>
      </c>
      <c r="V330" s="111">
        <f t="shared" si="150"/>
        <v>0.63643134198002027</v>
      </c>
      <c r="W330" s="111">
        <f t="shared" ref="W330" si="151">IF(W311=0,"",W311/W292)</f>
        <v>0.63973637675368378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 t="str">
        <f t="shared" si="153"/>
        <v/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2.5751884129001965</v>
      </c>
      <c r="E332" s="124">
        <f t="shared" si="155"/>
        <v>2.663349994518557</v>
      </c>
      <c r="F332" s="124">
        <f t="shared" si="155"/>
        <v>2.7516062591433257</v>
      </c>
      <c r="G332" s="124">
        <f t="shared" si="155"/>
        <v>2.8407011766903034</v>
      </c>
      <c r="H332" s="124">
        <f t="shared" si="155"/>
        <v>2.9305388598268043</v>
      </c>
      <c r="I332" s="124">
        <f t="shared" si="155"/>
        <v>3.0212975973409577</v>
      </c>
      <c r="J332" s="124">
        <f t="shared" si="155"/>
        <v>3.1137189899440636</v>
      </c>
      <c r="K332" s="124">
        <f t="shared" si="155"/>
        <v>3.2084265913512411</v>
      </c>
      <c r="L332" s="124">
        <f t="shared" si="155"/>
        <v>3.305574571567254</v>
      </c>
      <c r="M332" s="124">
        <f t="shared" si="155"/>
        <v>3.4216086797961509</v>
      </c>
      <c r="N332" s="124">
        <f t="shared" si="155"/>
        <v>3.5619109526230583</v>
      </c>
      <c r="O332" s="124">
        <f t="shared" si="155"/>
        <v>3.7294568371939172</v>
      </c>
      <c r="P332" s="124">
        <f t="shared" si="155"/>
        <v>3.911156741230168</v>
      </c>
      <c r="Q332" s="124">
        <f t="shared" si="155"/>
        <v>4.0673066563663953</v>
      </c>
      <c r="R332" s="124">
        <f t="shared" ref="R332:V332" si="156">IF(R313=0,"",R313/R294)</f>
        <v>4.165268588629405</v>
      </c>
      <c r="S332" s="124">
        <f t="shared" si="156"/>
        <v>4.243241476838377</v>
      </c>
      <c r="T332" s="124" t="str">
        <f t="shared" si="156"/>
        <v/>
      </c>
      <c r="U332" s="124">
        <f t="shared" si="156"/>
        <v>4.367700887546305</v>
      </c>
      <c r="V332" s="124">
        <f t="shared" si="156"/>
        <v>4.4281740168740136</v>
      </c>
      <c r="W332" s="124">
        <f t="shared" ref="W332" si="157">IF(W313=0,"",W313/W294)</f>
        <v>4.4873780552086071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2.5751884129001965</v>
      </c>
      <c r="E333" s="111">
        <f t="shared" si="158"/>
        <v>2.663349994518557</v>
      </c>
      <c r="F333" s="111">
        <f t="shared" si="158"/>
        <v>2.7516062591433257</v>
      </c>
      <c r="G333" s="111">
        <f t="shared" si="158"/>
        <v>2.8407011766903034</v>
      </c>
      <c r="H333" s="111">
        <f t="shared" si="158"/>
        <v>2.9305388598268043</v>
      </c>
      <c r="I333" s="111">
        <f t="shared" si="158"/>
        <v>3.0212975973409577</v>
      </c>
      <c r="J333" s="111">
        <f t="shared" si="158"/>
        <v>3.1137189899440636</v>
      </c>
      <c r="K333" s="111">
        <f t="shared" si="158"/>
        <v>3.2084265913512411</v>
      </c>
      <c r="L333" s="111">
        <f t="shared" si="158"/>
        <v>3.305574571567254</v>
      </c>
      <c r="M333" s="111">
        <f t="shared" si="158"/>
        <v>3.4216086797961509</v>
      </c>
      <c r="N333" s="111">
        <f t="shared" si="158"/>
        <v>3.5619109526230583</v>
      </c>
      <c r="O333" s="111">
        <f t="shared" si="158"/>
        <v>3.7294568371939172</v>
      </c>
      <c r="P333" s="111">
        <f t="shared" si="158"/>
        <v>3.911156741230168</v>
      </c>
      <c r="Q333" s="111">
        <f t="shared" si="158"/>
        <v>4.0673066563663953</v>
      </c>
      <c r="R333" s="111">
        <f t="shared" ref="R333:V333" si="159">IF(R314=0,"",R314/R295)</f>
        <v>4.165268588629405</v>
      </c>
      <c r="S333" s="111">
        <f t="shared" si="159"/>
        <v>4.243241476838377</v>
      </c>
      <c r="T333" s="111" t="str">
        <f t="shared" si="159"/>
        <v/>
      </c>
      <c r="U333" s="111">
        <f t="shared" si="159"/>
        <v>4.367700887546305</v>
      </c>
      <c r="V333" s="111">
        <f t="shared" si="159"/>
        <v>4.4281740168740136</v>
      </c>
      <c r="W333" s="111">
        <f t="shared" ref="W333" si="160">IF(W314=0,"",W314/W295)</f>
        <v>4.4873780552086071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0.87051344327395541</v>
      </c>
      <c r="D334" s="124">
        <f t="shared" si="161"/>
        <v>0.82684106390136014</v>
      </c>
      <c r="E334" s="124">
        <f t="shared" si="161"/>
        <v>0.79313119619470451</v>
      </c>
      <c r="F334" s="124">
        <f t="shared" si="161"/>
        <v>0.80092615943874668</v>
      </c>
      <c r="G334" s="124">
        <f t="shared" si="161"/>
        <v>0.77053946342521495</v>
      </c>
      <c r="H334" s="124">
        <f t="shared" si="161"/>
        <v>0.7819830702983922</v>
      </c>
      <c r="I334" s="124">
        <f t="shared" si="161"/>
        <v>0.8175986529005872</v>
      </c>
      <c r="J334" s="124">
        <f t="shared" si="161"/>
        <v>0.81602570045249234</v>
      </c>
      <c r="K334" s="124">
        <f t="shared" si="161"/>
        <v>0.82075988565824032</v>
      </c>
      <c r="L334" s="124">
        <f t="shared" si="161"/>
        <v>0.83808728240909136</v>
      </c>
      <c r="M334" s="124">
        <f t="shared" si="161"/>
        <v>0.83574148723261033</v>
      </c>
      <c r="N334" s="124">
        <f t="shared" si="161"/>
        <v>0.87076439626820223</v>
      </c>
      <c r="O334" s="124">
        <f t="shared" si="161"/>
        <v>0.89713971846479179</v>
      </c>
      <c r="P334" s="124">
        <f t="shared" si="161"/>
        <v>0.93358185852906195</v>
      </c>
      <c r="Q334" s="124">
        <f t="shared" si="161"/>
        <v>0.95448883307873089</v>
      </c>
      <c r="R334" s="124">
        <f t="shared" ref="R334:V334" si="162">IF(R315=0,"",R315/R296)</f>
        <v>0.94622419857186646</v>
      </c>
      <c r="S334" s="124">
        <f t="shared" si="162"/>
        <v>0.91918130080180716</v>
      </c>
      <c r="T334" s="124" t="str">
        <f t="shared" si="162"/>
        <v/>
      </c>
      <c r="U334" s="124">
        <f t="shared" si="162"/>
        <v>0.89523920232537602</v>
      </c>
      <c r="V334" s="124">
        <f t="shared" si="162"/>
        <v>0.9234286526597999</v>
      </c>
      <c r="W334" s="124">
        <f t="shared" ref="W334" si="163">IF(W315=0,"",W315/W296)</f>
        <v>0.92041521589134823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0.42630083888877368</v>
      </c>
      <c r="D335" s="111">
        <f t="shared" si="164"/>
        <v>0.4278022122843983</v>
      </c>
      <c r="E335" s="111">
        <f t="shared" si="164"/>
        <v>0.42955212893190931</v>
      </c>
      <c r="F335" s="111">
        <f t="shared" si="164"/>
        <v>0.43133593784104113</v>
      </c>
      <c r="G335" s="111">
        <f t="shared" si="164"/>
        <v>0.43334864046608373</v>
      </c>
      <c r="H335" s="111">
        <f t="shared" si="164"/>
        <v>0.43556637111153967</v>
      </c>
      <c r="I335" s="111">
        <f t="shared" si="164"/>
        <v>0.43803717814144372</v>
      </c>
      <c r="J335" s="111">
        <f t="shared" si="164"/>
        <v>0.44095789874370112</v>
      </c>
      <c r="K335" s="111">
        <f t="shared" si="164"/>
        <v>0.44449589630236896</v>
      </c>
      <c r="L335" s="111">
        <f t="shared" si="164"/>
        <v>0.44869594738423385</v>
      </c>
      <c r="M335" s="111">
        <f t="shared" si="164"/>
        <v>0.4575296388838731</v>
      </c>
      <c r="N335" s="111">
        <f t="shared" si="164"/>
        <v>0.47225754975166917</v>
      </c>
      <c r="O335" s="111">
        <f t="shared" si="164"/>
        <v>0.49393197769866609</v>
      </c>
      <c r="P335" s="111" t="str">
        <f t="shared" si="164"/>
        <v/>
      </c>
      <c r="Q335" s="111">
        <f t="shared" si="164"/>
        <v>0.54431967387595581</v>
      </c>
      <c r="R335" s="111">
        <f t="shared" ref="R335:V335" si="165">IF(R316=0,"",R316/R297)</f>
        <v>0.56050215066685527</v>
      </c>
      <c r="S335" s="111">
        <f t="shared" si="165"/>
        <v>0.57609617375628519</v>
      </c>
      <c r="T335" s="111" t="str">
        <f t="shared" si="165"/>
        <v/>
      </c>
      <c r="U335" s="111">
        <f t="shared" si="165"/>
        <v>0.60198813662173267</v>
      </c>
      <c r="V335" s="111">
        <f t="shared" si="165"/>
        <v>0.61052071529330176</v>
      </c>
      <c r="W335" s="111">
        <f t="shared" ref="W335" si="166">IF(W316=0,"",W316/W297)</f>
        <v>0.61453433897026222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0.8532620476075875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0.78628112722118482</v>
      </c>
      <c r="J336" s="111">
        <f t="shared" si="167"/>
        <v>0.79503506037893246</v>
      </c>
      <c r="K336" s="111">
        <f t="shared" si="167"/>
        <v>0.79714092370487488</v>
      </c>
      <c r="L336" s="111">
        <f t="shared" si="167"/>
        <v>0.81853841988528264</v>
      </c>
      <c r="M336" s="111">
        <f t="shared" si="167"/>
        <v>0.82711908195983697</v>
      </c>
      <c r="N336" s="111">
        <f t="shared" si="167"/>
        <v>0.878615472166006</v>
      </c>
      <c r="O336" s="111">
        <f t="shared" si="167"/>
        <v>0.91723215850032991</v>
      </c>
      <c r="P336" s="111">
        <f t="shared" si="167"/>
        <v>0.99124284816965591</v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>
        <f t="shared" si="168"/>
        <v>0.92616565290500652</v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0.42630083888877363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0.43803717814144377</v>
      </c>
      <c r="J337" s="112">
        <f t="shared" si="170"/>
        <v>0.44095789874370112</v>
      </c>
      <c r="K337" s="112">
        <f t="shared" si="170"/>
        <v>0.44449589630236896</v>
      </c>
      <c r="L337" s="112">
        <f t="shared" si="170"/>
        <v>0.44869594738423385</v>
      </c>
      <c r="M337" s="112">
        <f t="shared" si="170"/>
        <v>0.4575296388838731</v>
      </c>
      <c r="N337" s="112">
        <f t="shared" si="170"/>
        <v>0.47225754975166917</v>
      </c>
      <c r="O337" s="112">
        <f t="shared" si="170"/>
        <v>0.49393197769866609</v>
      </c>
      <c r="P337" s="112">
        <f t="shared" si="170"/>
        <v>0.52034128845320327</v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>
        <f t="shared" si="171"/>
        <v>0.60198813662173267</v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>
        <f t="shared" si="174"/>
        <v>1</v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0.48223649651622047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0.4923442043870348</v>
      </c>
      <c r="I339" s="112" t="str">
        <f t="shared" si="176"/>
        <v/>
      </c>
      <c r="J339" s="112" t="str">
        <f t="shared" si="176"/>
        <v/>
      </c>
      <c r="K339" s="112">
        <f t="shared" si="176"/>
        <v>0.50036408923488873</v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>
        <f t="shared" si="176"/>
        <v>0.53500368606562387</v>
      </c>
      <c r="P339" s="112">
        <f t="shared" si="176"/>
        <v>0.55464280967092217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>
        <f t="shared" si="177"/>
        <v>0.62711257916755314</v>
      </c>
      <c r="V339" s="112">
        <f t="shared" si="177"/>
        <v>0.63817645566807513</v>
      </c>
      <c r="W339" s="112">
        <f t="shared" ref="W339" si="178">IF(W320=0,"",W320/W301)</f>
        <v>0.64688586537987403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0.87876269206604873</v>
      </c>
      <c r="D340" s="113">
        <f t="shared" si="179"/>
        <v>0.83032465714455306</v>
      </c>
      <c r="E340" s="113">
        <f t="shared" si="179"/>
        <v>0.79592451474705339</v>
      </c>
      <c r="F340" s="113">
        <f t="shared" si="179"/>
        <v>0.80428428169174981</v>
      </c>
      <c r="G340" s="113">
        <f t="shared" si="179"/>
        <v>0.77393010584071098</v>
      </c>
      <c r="H340" s="113">
        <f t="shared" si="179"/>
        <v>0.79207495889312407</v>
      </c>
      <c r="I340" s="113">
        <f t="shared" si="179"/>
        <v>0.82260897419025558</v>
      </c>
      <c r="J340" s="113">
        <f t="shared" si="179"/>
        <v>0.829663277378756</v>
      </c>
      <c r="K340" s="113">
        <f t="shared" si="179"/>
        <v>0.83115111167124989</v>
      </c>
      <c r="L340" s="113">
        <f t="shared" si="179"/>
        <v>0.84858437085389049</v>
      </c>
      <c r="M340" s="113">
        <f t="shared" si="179"/>
        <v>0.84965873522278346</v>
      </c>
      <c r="N340" s="113">
        <f t="shared" si="179"/>
        <v>0.89018887921102818</v>
      </c>
      <c r="O340" s="113">
        <f t="shared" si="179"/>
        <v>0.97168853489071105</v>
      </c>
      <c r="P340" s="113">
        <f t="shared" si="179"/>
        <v>0.98959235398349321</v>
      </c>
      <c r="Q340" s="113">
        <f t="shared" si="179"/>
        <v>0.96976804133492234</v>
      </c>
      <c r="R340" s="113">
        <f t="shared" ref="R340:V340" si="180">IF(R321=0,"",R321/R302)</f>
        <v>0.95808257001199426</v>
      </c>
      <c r="S340" s="113">
        <f t="shared" si="180"/>
        <v>0.93532680732171514</v>
      </c>
      <c r="T340" s="113" t="str">
        <f t="shared" si="180"/>
        <v/>
      </c>
      <c r="U340" s="113">
        <f t="shared" si="180"/>
        <v>0.96151648357135</v>
      </c>
      <c r="V340" s="113">
        <f t="shared" si="180"/>
        <v>0.95402234490368687</v>
      </c>
      <c r="W340" s="113">
        <f t="shared" ref="W340" si="181">IF(W321=0,"",W321/W302)</f>
        <v>0.95339152135033789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0.48223649651622053</v>
      </c>
      <c r="D341" s="111">
        <f t="shared" si="182"/>
        <v>0.48405895574281776</v>
      </c>
      <c r="E341" s="111">
        <f t="shared" si="182"/>
        <v>0.48602158785759203</v>
      </c>
      <c r="F341" s="111">
        <f t="shared" si="182"/>
        <v>0.48800307284654237</v>
      </c>
      <c r="G341" s="111">
        <f t="shared" si="182"/>
        <v>0.49011477240599055</v>
      </c>
      <c r="H341" s="111">
        <f t="shared" si="182"/>
        <v>0.49234420438703475</v>
      </c>
      <c r="I341" s="111">
        <f t="shared" si="182"/>
        <v>0.49472037227031845</v>
      </c>
      <c r="J341" s="111">
        <f t="shared" si="182"/>
        <v>0.49735937235988331</v>
      </c>
      <c r="K341" s="111">
        <f t="shared" si="182"/>
        <v>0.50036408923488873</v>
      </c>
      <c r="L341" s="111">
        <f t="shared" si="182"/>
        <v>0.50377053118647019</v>
      </c>
      <c r="M341" s="111">
        <f t="shared" si="182"/>
        <v>0.50993906202327333</v>
      </c>
      <c r="N341" s="111">
        <f t="shared" si="182"/>
        <v>0.51990679014020591</v>
      </c>
      <c r="O341" s="111">
        <f t="shared" si="182"/>
        <v>0.53500368606562387</v>
      </c>
      <c r="P341" s="111">
        <f t="shared" si="182"/>
        <v>0.55464280967092217</v>
      </c>
      <c r="Q341" s="111">
        <f t="shared" si="182"/>
        <v>0.57391351317059569</v>
      </c>
      <c r="R341" s="111">
        <f t="shared" ref="R341:V341" si="183">IF(R322=0,"",R322/R303)</f>
        <v>0.58772782636276932</v>
      </c>
      <c r="S341" s="111">
        <f t="shared" si="183"/>
        <v>0.60140595140569597</v>
      </c>
      <c r="T341" s="111" t="str">
        <f t="shared" si="183"/>
        <v/>
      </c>
      <c r="U341" s="111">
        <f t="shared" si="183"/>
        <v>0.62711257916755314</v>
      </c>
      <c r="V341" s="111">
        <f t="shared" si="183"/>
        <v>0.63817645566807513</v>
      </c>
      <c r="W341" s="111">
        <f t="shared" ref="W341" si="184">IF(W322=0,"",W322/W303)</f>
        <v>0.64688586537987403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0.62089161016551508</v>
      </c>
      <c r="D343" s="124">
        <f t="shared" si="188"/>
        <v>0.61685092681212794</v>
      </c>
      <c r="E343" s="124">
        <f t="shared" si="188"/>
        <v>0.60934418101040033</v>
      </c>
      <c r="F343" s="124">
        <f t="shared" si="188"/>
        <v>0.6158928343306761</v>
      </c>
      <c r="G343" s="124">
        <f t="shared" si="188"/>
        <v>0.61214711203102978</v>
      </c>
      <c r="H343" s="124">
        <f t="shared" si="188"/>
        <v>0.60720458112649034</v>
      </c>
      <c r="I343" s="124">
        <f t="shared" si="188"/>
        <v>0.60499542101679249</v>
      </c>
      <c r="J343" s="124">
        <f t="shared" si="188"/>
        <v>0.60814367801512037</v>
      </c>
      <c r="K343" s="124">
        <f t="shared" si="188"/>
        <v>0.62873839049766356</v>
      </c>
      <c r="L343" s="124">
        <f t="shared" si="188"/>
        <v>0.62088546724340554</v>
      </c>
      <c r="M343" s="124">
        <f t="shared" si="188"/>
        <v>0.62150506884041246</v>
      </c>
      <c r="N343" s="124">
        <f t="shared" si="188"/>
        <v>0.60704390371335115</v>
      </c>
      <c r="O343" s="124">
        <f t="shared" si="188"/>
        <v>0.63665777990533956</v>
      </c>
      <c r="P343" s="124">
        <f t="shared" si="188"/>
        <v>0.66542870045933467</v>
      </c>
      <c r="Q343" s="124">
        <f t="shared" si="188"/>
        <v>0.64301629353713197</v>
      </c>
      <c r="R343" s="124">
        <f t="shared" ref="R343:V343" si="189">IF(R324=0,"",R324/R305)</f>
        <v>0.6454093640906452</v>
      </c>
      <c r="S343" s="124">
        <f t="shared" si="189"/>
        <v>0.66113964627041577</v>
      </c>
      <c r="T343" s="124" t="str">
        <f t="shared" si="189"/>
        <v/>
      </c>
      <c r="U343" s="124">
        <f t="shared" si="189"/>
        <v>0.66882227035599606</v>
      </c>
      <c r="V343" s="124">
        <f t="shared" si="189"/>
        <v>0.71077001176015819</v>
      </c>
      <c r="W343" s="124">
        <f t="shared" ref="W343" si="190">IF(W324=0,"",W324/W305)</f>
        <v>0.73252577364503102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0.55396230537962354</v>
      </c>
      <c r="D344" s="111">
        <f t="shared" si="191"/>
        <v>0.55493964622896796</v>
      </c>
      <c r="E344" s="111">
        <f t="shared" si="191"/>
        <v>0.55590320359384393</v>
      </c>
      <c r="F344" s="111">
        <f t="shared" si="191"/>
        <v>0.556864881392656</v>
      </c>
      <c r="G344" s="111">
        <f t="shared" si="191"/>
        <v>0.55781386541300415</v>
      </c>
      <c r="H344" s="111">
        <f t="shared" si="191"/>
        <v>0.558751479176814</v>
      </c>
      <c r="I344" s="111">
        <f t="shared" si="191"/>
        <v>0.55967505806183393</v>
      </c>
      <c r="J344" s="111">
        <f t="shared" si="191"/>
        <v>0.56057368605122726</v>
      </c>
      <c r="K344" s="111">
        <f t="shared" si="191"/>
        <v>0.56143808165942888</v>
      </c>
      <c r="L344" s="111">
        <f t="shared" si="191"/>
        <v>0.56226576170852782</v>
      </c>
      <c r="M344" s="111">
        <f t="shared" si="191"/>
        <v>0.56271116315758496</v>
      </c>
      <c r="N344" s="111">
        <f t="shared" si="191"/>
        <v>0.56271116315758496</v>
      </c>
      <c r="O344" s="111">
        <f t="shared" si="191"/>
        <v>0.56271116315758496</v>
      </c>
      <c r="P344" s="111">
        <f t="shared" si="191"/>
        <v>0.56271116315758496</v>
      </c>
      <c r="Q344" s="111">
        <f t="shared" si="191"/>
        <v>0.56271116315758496</v>
      </c>
      <c r="R344" s="111">
        <f t="shared" ref="R344:V344" si="192">IF(R325=0,"",R325/R306)</f>
        <v>0.56552507521437367</v>
      </c>
      <c r="S344" s="111">
        <f t="shared" si="192"/>
        <v>0.57012645898733683</v>
      </c>
      <c r="T344" s="111" t="str">
        <f t="shared" si="192"/>
        <v/>
      </c>
      <c r="U344" s="111">
        <f t="shared" si="192"/>
        <v>0.58105474544811764</v>
      </c>
      <c r="V344" s="111">
        <f t="shared" si="192"/>
        <v>0.58623130219269859</v>
      </c>
      <c r="W344" s="111">
        <f t="shared" ref="W344" si="193">IF(W325=0,"",W325/W306)</f>
        <v>0.59102441028953034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0.72832134385525726</v>
      </c>
      <c r="D345" s="45">
        <f t="shared" si="194"/>
        <v>0.73003013920661897</v>
      </c>
      <c r="E345" s="45">
        <f t="shared" si="194"/>
        <v>0.73180212166826697</v>
      </c>
      <c r="F345" s="45">
        <f t="shared" si="194"/>
        <v>0.73358272055404505</v>
      </c>
      <c r="G345" s="45">
        <f t="shared" si="194"/>
        <v>0.73542151105179132</v>
      </c>
      <c r="H345" s="45">
        <f t="shared" si="194"/>
        <v>0.73731242578964229</v>
      </c>
      <c r="I345" s="45">
        <f t="shared" si="194"/>
        <v>0.73926768009532962</v>
      </c>
      <c r="J345" s="45">
        <f t="shared" si="194"/>
        <v>0.741337315854949</v>
      </c>
      <c r="K345" s="45">
        <f t="shared" si="194"/>
        <v>0.74356388183426203</v>
      </c>
      <c r="L345" s="45">
        <f t="shared" si="194"/>
        <v>0.74595876157252128</v>
      </c>
      <c r="M345" s="45">
        <f t="shared" si="194"/>
        <v>0.7492170727391958</v>
      </c>
      <c r="N345" s="45">
        <f t="shared" si="194"/>
        <v>0.75353591851811397</v>
      </c>
      <c r="O345" s="45">
        <f t="shared" si="194"/>
        <v>0.75939455119588861</v>
      </c>
      <c r="P345" s="45">
        <f t="shared" si="194"/>
        <v>0.76704467839896862</v>
      </c>
      <c r="Q345" s="45">
        <f t="shared" si="194"/>
        <v>0.77690467311501588</v>
      </c>
      <c r="R345" s="45">
        <f t="shared" ref="R345:V345" si="195">IF(R326=0,"",R326/R307)</f>
        <v>0.79031767556620214</v>
      </c>
      <c r="S345" s="45">
        <f t="shared" si="195"/>
        <v>0.80705835716589691</v>
      </c>
      <c r="T345" s="45" t="str">
        <f t="shared" si="195"/>
        <v/>
      </c>
      <c r="U345" s="45">
        <f t="shared" si="195"/>
        <v>0.84224510590239487</v>
      </c>
      <c r="V345" s="45">
        <f t="shared" si="195"/>
        <v>0.85655234708504302</v>
      </c>
      <c r="W345" s="45">
        <f t="shared" ref="W345" si="196">IF(W326=0,"",W326/W307)</f>
        <v>0.86725211044820305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16.538729907170573</v>
      </c>
      <c r="D347" s="117">
        <f t="shared" si="197"/>
        <v>14.60504974799235</v>
      </c>
      <c r="E347" s="117">
        <f t="shared" si="197"/>
        <v>16.229029665304378</v>
      </c>
      <c r="F347" s="117">
        <f t="shared" si="197"/>
        <v>14.741342698084729</v>
      </c>
      <c r="G347" s="117">
        <f t="shared" si="197"/>
        <v>14.183556708077235</v>
      </c>
      <c r="H347" s="117">
        <f t="shared" si="197"/>
        <v>13.03512464019073</v>
      </c>
      <c r="I347" s="117">
        <f t="shared" si="197"/>
        <v>17.304774073819619</v>
      </c>
      <c r="J347" s="117">
        <f t="shared" si="197"/>
        <v>24.432990508361897</v>
      </c>
      <c r="K347" s="117">
        <f t="shared" si="197"/>
        <v>13.99886646702312</v>
      </c>
      <c r="L347" s="117">
        <f t="shared" si="197"/>
        <v>11.145202933711181</v>
      </c>
      <c r="M347" s="117">
        <f t="shared" si="197"/>
        <v>12.560777401618781</v>
      </c>
      <c r="N347" s="117">
        <f t="shared" si="197"/>
        <v>11.461774842289765</v>
      </c>
      <c r="O347" s="117">
        <f t="shared" si="197"/>
        <v>4.5571456891610627</v>
      </c>
      <c r="P347" s="117">
        <f t="shared" si="197"/>
        <v>3.5639457203626899</v>
      </c>
      <c r="Q347" s="117">
        <f t="shared" si="197"/>
        <v>1.9893576685726826</v>
      </c>
      <c r="R347" s="117">
        <f t="shared" ref="R347:V347" si="198">R348+R351+R353+R362</f>
        <v>1.8162615085055918</v>
      </c>
      <c r="S347" s="117">
        <f t="shared" si="198"/>
        <v>2.4936526702444599</v>
      </c>
      <c r="T347" s="117">
        <f t="shared" si="198"/>
        <v>0</v>
      </c>
      <c r="U347" s="117">
        <f t="shared" si="198"/>
        <v>2.6939842263513434</v>
      </c>
      <c r="V347" s="117">
        <f t="shared" si="198"/>
        <v>5.2322559976083225</v>
      </c>
      <c r="W347" s="117">
        <f t="shared" ref="W347" si="199">W348+W351+W353+W362</f>
        <v>6.3219250573451529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15.412944774468345</v>
      </c>
      <c r="D348" s="122">
        <f t="shared" si="200"/>
        <v>13.542070233767678</v>
      </c>
      <c r="E348" s="122">
        <f t="shared" si="200"/>
        <v>14.941291928154024</v>
      </c>
      <c r="F348" s="122">
        <f t="shared" si="200"/>
        <v>13.405540099872267</v>
      </c>
      <c r="G348" s="122">
        <f t="shared" si="200"/>
        <v>12.611215696693051</v>
      </c>
      <c r="H348" s="122">
        <f t="shared" si="200"/>
        <v>11.752576678625823</v>
      </c>
      <c r="I348" s="122">
        <f t="shared" si="200"/>
        <v>15.427291405325319</v>
      </c>
      <c r="J348" s="122">
        <f t="shared" si="200"/>
        <v>21.260034310852113</v>
      </c>
      <c r="K348" s="122">
        <f t="shared" si="200"/>
        <v>12.595557500529548</v>
      </c>
      <c r="L348" s="122">
        <f t="shared" si="200"/>
        <v>9.7150588899811829</v>
      </c>
      <c r="M348" s="122">
        <f t="shared" si="200"/>
        <v>10.973497908338189</v>
      </c>
      <c r="N348" s="122">
        <f t="shared" si="200"/>
        <v>9.8711114534706041</v>
      </c>
      <c r="O348" s="122">
        <f t="shared" si="200"/>
        <v>3.9453000168764376</v>
      </c>
      <c r="P348" s="122">
        <f t="shared" si="200"/>
        <v>3.1248737556349098</v>
      </c>
      <c r="Q348" s="122">
        <f t="shared" si="200"/>
        <v>1.6927231755860941</v>
      </c>
      <c r="R348" s="122">
        <f t="shared" ref="R348:V348" si="201">SUM(R349:R350)</f>
        <v>1.5470626996340993</v>
      </c>
      <c r="S348" s="122">
        <f t="shared" si="201"/>
        <v>2.1126920600832331</v>
      </c>
      <c r="T348" s="122">
        <f t="shared" si="201"/>
        <v>0</v>
      </c>
      <c r="U348" s="122">
        <f t="shared" si="201"/>
        <v>2.0773099460382651</v>
      </c>
      <c r="V348" s="122">
        <f t="shared" si="201"/>
        <v>4.3937653797284595</v>
      </c>
      <c r="W348" s="122">
        <f t="shared" ref="W348" si="202">SUM(W349:W350)</f>
        <v>5.3183133736615966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15.412944774468345</v>
      </c>
      <c r="D349" s="98">
        <v>13.542070233767678</v>
      </c>
      <c r="E349" s="98">
        <v>14.941291928154024</v>
      </c>
      <c r="F349" s="98">
        <v>13.405540099872267</v>
      </c>
      <c r="G349" s="98">
        <v>12.611215696693051</v>
      </c>
      <c r="H349" s="98">
        <v>11.752576678625823</v>
      </c>
      <c r="I349" s="98">
        <v>15.427291405325319</v>
      </c>
      <c r="J349" s="98">
        <v>21.260034310852113</v>
      </c>
      <c r="K349" s="98">
        <v>12.595557500529548</v>
      </c>
      <c r="L349" s="98">
        <v>9.7150588899811829</v>
      </c>
      <c r="M349" s="98">
        <v>10.973497908338189</v>
      </c>
      <c r="N349" s="98">
        <v>9.8711114534706041</v>
      </c>
      <c r="O349" s="98">
        <v>3.9453000168764376</v>
      </c>
      <c r="P349" s="98">
        <v>3.1248737556349098</v>
      </c>
      <c r="Q349" s="98">
        <v>1.6927231755860941</v>
      </c>
      <c r="R349" s="98">
        <v>1.5470626996340993</v>
      </c>
      <c r="S349" s="98">
        <v>2.1126920600832331</v>
      </c>
      <c r="T349" s="98">
        <v>0</v>
      </c>
      <c r="U349" s="98">
        <v>2.0773099460382651</v>
      </c>
      <c r="V349" s="98">
        <v>4.3937653797284595</v>
      </c>
      <c r="W349" s="98">
        <v>5.3183133736615966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2.0990260313395528E-2</v>
      </c>
      <c r="D353" s="122">
        <v>3.3224279038796489E-2</v>
      </c>
      <c r="E353" s="122">
        <v>3.5977943721760955E-2</v>
      </c>
      <c r="F353" s="122">
        <v>4.6559166267951403E-2</v>
      </c>
      <c r="G353" s="122">
        <v>6.6877186726040649E-2</v>
      </c>
      <c r="H353" s="122">
        <v>8.7413629072003049E-2</v>
      </c>
      <c r="I353" s="122">
        <v>0.11340312507902979</v>
      </c>
      <c r="J353" s="122">
        <v>0.49505134983473242</v>
      </c>
      <c r="K353" s="122">
        <v>0.1888599902374801</v>
      </c>
      <c r="L353" s="122">
        <v>0.1882490572065591</v>
      </c>
      <c r="M353" s="122">
        <v>0.25499831200526868</v>
      </c>
      <c r="N353" s="122">
        <v>0.2934259734841651</v>
      </c>
      <c r="O353" s="122">
        <v>7.4619852633941275E-2</v>
      </c>
      <c r="P353" s="122">
        <v>9.5354533543346841E-5</v>
      </c>
      <c r="Q353" s="122">
        <v>4.4503032946486977E-2</v>
      </c>
      <c r="R353" s="122">
        <v>3.4962265843384847E-2</v>
      </c>
      <c r="S353" s="122">
        <v>7.4939275917019835E-2</v>
      </c>
      <c r="T353" s="122">
        <v>0</v>
      </c>
      <c r="U353" s="122">
        <v>0.27062735414576489</v>
      </c>
      <c r="V353" s="122">
        <v>0.27484027874354455</v>
      </c>
      <c r="W353" s="122">
        <v>0.3247373981824041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2.0552472934609455E-2</v>
      </c>
      <c r="D354" s="98">
        <v>3.3224279038796489E-2</v>
      </c>
      <c r="E354" s="98">
        <v>3.5977943721760955E-2</v>
      </c>
      <c r="F354" s="98">
        <v>4.6559166267951403E-2</v>
      </c>
      <c r="G354" s="98">
        <v>6.6877186726040649E-2</v>
      </c>
      <c r="H354" s="98">
        <v>8.7413629072003049E-2</v>
      </c>
      <c r="I354" s="98">
        <v>0.11064596410587048</v>
      </c>
      <c r="J354" s="98">
        <v>0.48807419471689689</v>
      </c>
      <c r="K354" s="98">
        <v>0.18666035303767109</v>
      </c>
      <c r="L354" s="98">
        <v>0.18472293419731203</v>
      </c>
      <c r="M354" s="98">
        <v>0.25350775839792661</v>
      </c>
      <c r="N354" s="98">
        <v>0.28830105409476331</v>
      </c>
      <c r="O354" s="98">
        <v>6.2730281360538223E-2</v>
      </c>
      <c r="P354" s="98">
        <v>0</v>
      </c>
      <c r="Q354" s="98">
        <v>4.4503032946486977E-2</v>
      </c>
      <c r="R354" s="98">
        <v>3.4962265843384847E-2</v>
      </c>
      <c r="S354" s="98">
        <v>7.4939275917019835E-2</v>
      </c>
      <c r="T354" s="98">
        <v>0</v>
      </c>
      <c r="U354" s="98">
        <v>0.26925514822522145</v>
      </c>
      <c r="V354" s="98">
        <v>0.27484027874354455</v>
      </c>
      <c r="W354" s="98">
        <v>0.3247373981824041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4.3778737878607453E-4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2.7571609731593134E-3</v>
      </c>
      <c r="J355" s="98">
        <v>6.977155117835537E-3</v>
      </c>
      <c r="K355" s="98">
        <v>2.1996371998090078E-3</v>
      </c>
      <c r="L355" s="98">
        <v>3.5261230092470813E-3</v>
      </c>
      <c r="M355" s="98">
        <v>1.4905536073420845E-3</v>
      </c>
      <c r="N355" s="98">
        <v>5.124919389401769E-3</v>
      </c>
      <c r="O355" s="98">
        <v>1.1889571273403048E-2</v>
      </c>
      <c r="P355" s="98">
        <v>9.5354533543346841E-5</v>
      </c>
      <c r="Q355" s="98">
        <v>0</v>
      </c>
      <c r="R355" s="98">
        <v>0</v>
      </c>
      <c r="S355" s="98">
        <v>0</v>
      </c>
      <c r="T355" s="98">
        <v>0</v>
      </c>
      <c r="U355" s="98">
        <v>1.372205920543423E-3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4.3778737878607453E-4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2.7571609731593134E-3</v>
      </c>
      <c r="J356" s="101">
        <v>6.977155117835537E-3</v>
      </c>
      <c r="K356" s="101">
        <v>2.1996371998090078E-3</v>
      </c>
      <c r="L356" s="101">
        <v>3.5261230092470813E-3</v>
      </c>
      <c r="M356" s="101">
        <v>1.4905536073420845E-3</v>
      </c>
      <c r="N356" s="101">
        <v>5.124919389401769E-3</v>
      </c>
      <c r="O356" s="101">
        <v>1.1889571273403048E-2</v>
      </c>
      <c r="P356" s="101">
        <v>9.5354533543346841E-5</v>
      </c>
      <c r="Q356" s="101">
        <v>0</v>
      </c>
      <c r="R356" s="101">
        <v>0</v>
      </c>
      <c r="S356" s="101">
        <v>0</v>
      </c>
      <c r="T356" s="101">
        <v>0</v>
      </c>
      <c r="U356" s="101">
        <v>1.372205920543423E-3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1.104794872388833</v>
      </c>
      <c r="D362" s="122">
        <v>1.0297552351858765</v>
      </c>
      <c r="E362" s="122">
        <v>1.2517597934285936</v>
      </c>
      <c r="F362" s="122">
        <v>1.2892434319445119</v>
      </c>
      <c r="G362" s="122">
        <v>1.5054638246581427</v>
      </c>
      <c r="H362" s="122">
        <v>1.1951343324929036</v>
      </c>
      <c r="I362" s="122">
        <v>1.7640795434152694</v>
      </c>
      <c r="J362" s="122">
        <v>2.67790484767505</v>
      </c>
      <c r="K362" s="122">
        <v>1.2144489762560928</v>
      </c>
      <c r="L362" s="122">
        <v>1.2418949865234394</v>
      </c>
      <c r="M362" s="122">
        <v>1.3322811812753232</v>
      </c>
      <c r="N362" s="122">
        <v>1.2972374153349957</v>
      </c>
      <c r="O362" s="122">
        <v>0.53722581965068361</v>
      </c>
      <c r="P362" s="122">
        <v>0.43897661019423662</v>
      </c>
      <c r="Q362" s="122">
        <v>0.25213146004010151</v>
      </c>
      <c r="R362" s="122">
        <v>0.23423654302810762</v>
      </c>
      <c r="S362" s="122">
        <v>0.30602133424420674</v>
      </c>
      <c r="T362" s="122">
        <v>0</v>
      </c>
      <c r="U362" s="122">
        <v>0.34604692616731358</v>
      </c>
      <c r="V362" s="122">
        <v>0.5636503391363179</v>
      </c>
      <c r="W362" s="122">
        <v>0.67887428550115225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1.104794872388833</v>
      </c>
      <c r="D363" s="98">
        <v>1.0297552351858765</v>
      </c>
      <c r="E363" s="98">
        <v>1.2517597934285936</v>
      </c>
      <c r="F363" s="98">
        <v>1.2892434319445119</v>
      </c>
      <c r="G363" s="98">
        <v>1.5054638246581427</v>
      </c>
      <c r="H363" s="98">
        <v>1.1951343324929036</v>
      </c>
      <c r="I363" s="98">
        <v>1.7640795434152694</v>
      </c>
      <c r="J363" s="98">
        <v>2.67790484767505</v>
      </c>
      <c r="K363" s="98">
        <v>1.2144489762560928</v>
      </c>
      <c r="L363" s="98">
        <v>1.2418949865234394</v>
      </c>
      <c r="M363" s="98">
        <v>1.3322811812753232</v>
      </c>
      <c r="N363" s="98">
        <v>1.2972374153349957</v>
      </c>
      <c r="O363" s="98">
        <v>0.53722581965068361</v>
      </c>
      <c r="P363" s="98">
        <v>0.43897661019423662</v>
      </c>
      <c r="Q363" s="98">
        <v>0.25213146004010151</v>
      </c>
      <c r="R363" s="98">
        <v>0.23423654302810762</v>
      </c>
      <c r="S363" s="98">
        <v>0.30602133424420674</v>
      </c>
      <c r="T363" s="98">
        <v>0</v>
      </c>
      <c r="U363" s="98">
        <v>0.34604692616731358</v>
      </c>
      <c r="V363" s="98">
        <v>0.5636503391363179</v>
      </c>
      <c r="W363" s="98">
        <v>0.67887428550115225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11623.690985564848</v>
      </c>
      <c r="D366" s="117">
        <f t="shared" si="204"/>
        <v>12338.402278942198</v>
      </c>
      <c r="E366" s="117">
        <f t="shared" si="204"/>
        <v>13496.851499707464</v>
      </c>
      <c r="F366" s="117">
        <f t="shared" si="204"/>
        <v>12337.918045070241</v>
      </c>
      <c r="G366" s="117">
        <f t="shared" si="204"/>
        <v>11447.859065708371</v>
      </c>
      <c r="H366" s="117">
        <f t="shared" si="204"/>
        <v>12325.880457616304</v>
      </c>
      <c r="I366" s="117">
        <f t="shared" si="204"/>
        <v>12074.11190753733</v>
      </c>
      <c r="J366" s="117">
        <f t="shared" si="204"/>
        <v>10012.71999030332</v>
      </c>
      <c r="K366" s="117">
        <f t="shared" si="204"/>
        <v>10135.131674524509</v>
      </c>
      <c r="L366" s="117">
        <f t="shared" si="204"/>
        <v>9189.3953225328241</v>
      </c>
      <c r="M366" s="117">
        <f t="shared" si="204"/>
        <v>9492.4270480729883</v>
      </c>
      <c r="N366" s="117">
        <f t="shared" si="204"/>
        <v>8873.8794299327546</v>
      </c>
      <c r="O366" s="117">
        <f t="shared" si="204"/>
        <v>7199.4622766265566</v>
      </c>
      <c r="P366" s="117">
        <f t="shared" si="204"/>
        <v>6387.5338235778509</v>
      </c>
      <c r="Q366" s="117">
        <f t="shared" si="204"/>
        <v>6959.7163407210355</v>
      </c>
      <c r="R366" s="117">
        <f t="shared" ref="R366:V366" si="205">R367+R370+R372+R381</f>
        <v>7258.9989747378968</v>
      </c>
      <c r="S366" s="117">
        <f t="shared" si="205"/>
        <v>7608.4948265961166</v>
      </c>
      <c r="T366" s="117">
        <f t="shared" si="205"/>
        <v>0</v>
      </c>
      <c r="U366" s="117">
        <f t="shared" si="205"/>
        <v>7569.6185680543795</v>
      </c>
      <c r="V366" s="117">
        <f t="shared" si="205"/>
        <v>7739.2256292691191</v>
      </c>
      <c r="W366" s="117">
        <f t="shared" ref="W366" si="206">W367+W370+W372+W381</f>
        <v>7153.4046133517841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8375.7135339780943</v>
      </c>
      <c r="D367" s="122">
        <f t="shared" si="207"/>
        <v>8457.2663819165973</v>
      </c>
      <c r="E367" s="122">
        <f t="shared" si="207"/>
        <v>8418.7607773194559</v>
      </c>
      <c r="F367" s="122">
        <f t="shared" si="207"/>
        <v>7160.3527059736698</v>
      </c>
      <c r="G367" s="122">
        <f t="shared" si="207"/>
        <v>5818.2255907646258</v>
      </c>
      <c r="H367" s="122">
        <f t="shared" si="207"/>
        <v>6631.9114335555123</v>
      </c>
      <c r="I367" s="122">
        <f t="shared" si="207"/>
        <v>5953.4014177150266</v>
      </c>
      <c r="J367" s="122">
        <f t="shared" si="207"/>
        <v>4847.7756396876921</v>
      </c>
      <c r="K367" s="122">
        <f t="shared" si="207"/>
        <v>5280.553621663571</v>
      </c>
      <c r="L367" s="122">
        <f t="shared" si="207"/>
        <v>4211.5093518817985</v>
      </c>
      <c r="M367" s="122">
        <f t="shared" si="207"/>
        <v>4727.8776989574535</v>
      </c>
      <c r="N367" s="122">
        <f t="shared" si="207"/>
        <v>4418.8657376258352</v>
      </c>
      <c r="O367" s="122">
        <f t="shared" si="207"/>
        <v>3382.006258461548</v>
      </c>
      <c r="P367" s="122">
        <f t="shared" si="207"/>
        <v>2818.3576171940831</v>
      </c>
      <c r="Q367" s="122">
        <f t="shared" si="207"/>
        <v>3309.9230596356679</v>
      </c>
      <c r="R367" s="122">
        <f t="shared" ref="R367:V367" si="208">SUM(R368:R369)</f>
        <v>3348.3571198533614</v>
      </c>
      <c r="S367" s="122">
        <f t="shared" si="208"/>
        <v>3472.519392359171</v>
      </c>
      <c r="T367" s="122">
        <f t="shared" si="208"/>
        <v>0</v>
      </c>
      <c r="U367" s="122">
        <f t="shared" si="208"/>
        <v>3510.2831357345649</v>
      </c>
      <c r="V367" s="122">
        <f t="shared" si="208"/>
        <v>3622.5864901405139</v>
      </c>
      <c r="W367" s="122">
        <f t="shared" ref="W367" si="209">SUM(W368:W369)</f>
        <v>3126.4084937444395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8342.205028114553</v>
      </c>
      <c r="D368" s="98">
        <v>8420.1434888103049</v>
      </c>
      <c r="E368" s="98">
        <v>8383.239471131059</v>
      </c>
      <c r="F368" s="98">
        <v>7126.9438164625808</v>
      </c>
      <c r="G368" s="98">
        <v>5791.0728569140465</v>
      </c>
      <c r="H368" s="98">
        <v>6603.5891222499104</v>
      </c>
      <c r="I368" s="98">
        <v>5930.2932512094276</v>
      </c>
      <c r="J368" s="98">
        <v>4829.8718144658296</v>
      </c>
      <c r="K368" s="98">
        <v>5259.5993740204676</v>
      </c>
      <c r="L368" s="98">
        <v>4195.1518866260512</v>
      </c>
      <c r="M368" s="98">
        <v>4706.2252639077833</v>
      </c>
      <c r="N368" s="98">
        <v>4402.4222206419381</v>
      </c>
      <c r="O368" s="98">
        <v>3366.4283516761329</v>
      </c>
      <c r="P368" s="98">
        <v>2800.6552616144149</v>
      </c>
      <c r="Q368" s="98">
        <v>3290.1527132586475</v>
      </c>
      <c r="R368" s="98">
        <v>3327.995072431328</v>
      </c>
      <c r="S368" s="98">
        <v>3448.7058352246977</v>
      </c>
      <c r="T368" s="98">
        <v>0</v>
      </c>
      <c r="U368" s="98">
        <v>3488.3690165517351</v>
      </c>
      <c r="V368" s="98">
        <v>3599.8344983586485</v>
      </c>
      <c r="W368" s="98">
        <v>3106.6892870237402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33.50850586354062</v>
      </c>
      <c r="D369" s="98">
        <v>37.122893106292018</v>
      </c>
      <c r="E369" s="98">
        <v>35.52130618839729</v>
      </c>
      <c r="F369" s="98">
        <v>33.408889511089235</v>
      </c>
      <c r="G369" s="98">
        <v>27.152733850579459</v>
      </c>
      <c r="H369" s="98">
        <v>28.322311305601737</v>
      </c>
      <c r="I369" s="98">
        <v>23.108166505599034</v>
      </c>
      <c r="J369" s="98">
        <v>17.903825221862139</v>
      </c>
      <c r="K369" s="98">
        <v>20.954247643103031</v>
      </c>
      <c r="L369" s="98">
        <v>16.357465255747062</v>
      </c>
      <c r="M369" s="98">
        <v>21.652435049670469</v>
      </c>
      <c r="N369" s="98">
        <v>16.443516983897005</v>
      </c>
      <c r="O369" s="98">
        <v>15.577906785415061</v>
      </c>
      <c r="P369" s="98">
        <v>17.702355579668161</v>
      </c>
      <c r="Q369" s="98">
        <v>19.770346377020175</v>
      </c>
      <c r="R369" s="98">
        <v>20.362047422033477</v>
      </c>
      <c r="S369" s="98">
        <v>23.813557134473449</v>
      </c>
      <c r="T369" s="98">
        <v>0</v>
      </c>
      <c r="U369" s="98">
        <v>21.91411918282996</v>
      </c>
      <c r="V369" s="98">
        <v>22.751991781865456</v>
      </c>
      <c r="W369" s="98">
        <v>19.719206720699066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339.36651421761724</v>
      </c>
      <c r="E370" s="122">
        <f t="shared" si="210"/>
        <v>1254.1389019379842</v>
      </c>
      <c r="F370" s="122">
        <f t="shared" si="210"/>
        <v>1227.5888737087832</v>
      </c>
      <c r="G370" s="122">
        <f t="shared" si="210"/>
        <v>1380.0336090146386</v>
      </c>
      <c r="H370" s="122">
        <f t="shared" si="210"/>
        <v>1576.1327411823554</v>
      </c>
      <c r="I370" s="122">
        <f t="shared" si="210"/>
        <v>1775.6559968291881</v>
      </c>
      <c r="J370" s="122">
        <f t="shared" si="210"/>
        <v>1028.4476598990552</v>
      </c>
      <c r="K370" s="122">
        <f t="shared" si="210"/>
        <v>770.30026441200823</v>
      </c>
      <c r="L370" s="122">
        <f t="shared" si="210"/>
        <v>1005.637671009149</v>
      </c>
      <c r="M370" s="122">
        <f t="shared" si="210"/>
        <v>723.0132975850679</v>
      </c>
      <c r="N370" s="122">
        <f t="shared" si="210"/>
        <v>802.48000815791045</v>
      </c>
      <c r="O370" s="122">
        <f t="shared" si="210"/>
        <v>489.88208649837418</v>
      </c>
      <c r="P370" s="122">
        <f t="shared" si="210"/>
        <v>301.3510757259757</v>
      </c>
      <c r="Q370" s="122">
        <f t="shared" si="210"/>
        <v>325.42928190966234</v>
      </c>
      <c r="R370" s="122">
        <f t="shared" si="210"/>
        <v>476.03911941434245</v>
      </c>
      <c r="S370" s="122">
        <f t="shared" si="210"/>
        <v>466.86160324985127</v>
      </c>
      <c r="T370" s="122">
        <f t="shared" si="210"/>
        <v>0</v>
      </c>
      <c r="U370" s="122">
        <f t="shared" si="210"/>
        <v>295.88499567378813</v>
      </c>
      <c r="V370" s="122">
        <f t="shared" si="210"/>
        <v>451.83489025148901</v>
      </c>
      <c r="W370" s="122">
        <f t="shared" si="210"/>
        <v>434.76913675176689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339.36651421761724</v>
      </c>
      <c r="E371" s="98">
        <f>RES_hhdet_in_fech!E48</f>
        <v>1254.1389019379842</v>
      </c>
      <c r="F371" s="98">
        <f>RES_hhdet_in_fech!F48</f>
        <v>1227.5888737087832</v>
      </c>
      <c r="G371" s="98">
        <f>RES_hhdet_in_fech!G48</f>
        <v>1380.0336090146386</v>
      </c>
      <c r="H371" s="98">
        <f>RES_hhdet_in_fech!H48</f>
        <v>1576.1327411823554</v>
      </c>
      <c r="I371" s="98">
        <f>RES_hhdet_in_fech!I48</f>
        <v>1775.6559968291881</v>
      </c>
      <c r="J371" s="98">
        <f>RES_hhdet_in_fech!J48</f>
        <v>1028.4476598990552</v>
      </c>
      <c r="K371" s="98">
        <f>RES_hhdet_in_fech!K48</f>
        <v>770.30026441200823</v>
      </c>
      <c r="L371" s="98">
        <f>RES_hhdet_in_fech!L48</f>
        <v>1005.637671009149</v>
      </c>
      <c r="M371" s="98">
        <f>RES_hhdet_in_fech!M48</f>
        <v>723.0132975850679</v>
      </c>
      <c r="N371" s="98">
        <f>RES_hhdet_in_fech!N48</f>
        <v>802.48000815791045</v>
      </c>
      <c r="O371" s="98">
        <f>RES_hhdet_in_fech!O48</f>
        <v>489.88208649837418</v>
      </c>
      <c r="P371" s="98">
        <f>RES_hhdet_in_fech!P48</f>
        <v>301.3510757259757</v>
      </c>
      <c r="Q371" s="98">
        <f>RES_hhdet_in_fech!Q48</f>
        <v>325.42928190966234</v>
      </c>
      <c r="R371" s="98">
        <f>RES_hhdet_in_fech!R48</f>
        <v>476.03911941434245</v>
      </c>
      <c r="S371" s="98">
        <f>RES_hhdet_in_fech!S48</f>
        <v>466.86160324985127</v>
      </c>
      <c r="T371" s="98">
        <f>RES_hhdet_in_fech!T48</f>
        <v>0</v>
      </c>
      <c r="U371" s="98">
        <f>RES_hhdet_in_fech!U48</f>
        <v>295.88499567378813</v>
      </c>
      <c r="V371" s="98">
        <f>RES_hhdet_in_fech!V48</f>
        <v>451.83489025148901</v>
      </c>
      <c r="W371" s="98">
        <f>RES_hhdet_in_fech!W48</f>
        <v>434.76913675176689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2114.830366314221</v>
      </c>
      <c r="D372" s="122">
        <v>2387.0013164005018</v>
      </c>
      <c r="E372" s="122">
        <v>2647.6606800334503</v>
      </c>
      <c r="F372" s="122">
        <v>2749.0104715194138</v>
      </c>
      <c r="G372" s="122">
        <v>3084.7437280709778</v>
      </c>
      <c r="H372" s="122">
        <v>3040.1482584103383</v>
      </c>
      <c r="I372" s="122">
        <v>3284.8359611275655</v>
      </c>
      <c r="J372" s="122">
        <v>3171.3686876885176</v>
      </c>
      <c r="K372" s="122">
        <v>3145.010877259991</v>
      </c>
      <c r="L372" s="122">
        <v>3051.9775977579825</v>
      </c>
      <c r="M372" s="122">
        <v>3066.5842512538447</v>
      </c>
      <c r="N372" s="122">
        <v>2772.3995187415126</v>
      </c>
      <c r="O372" s="122">
        <v>2469.1787020560273</v>
      </c>
      <c r="P372" s="122">
        <v>2342.6204197159054</v>
      </c>
      <c r="Q372" s="122">
        <v>2408.6058504837974</v>
      </c>
      <c r="R372" s="122">
        <v>2521.5888062595081</v>
      </c>
      <c r="S372" s="122">
        <v>2721.7681904751444</v>
      </c>
      <c r="T372" s="122">
        <v>0</v>
      </c>
      <c r="U372" s="122">
        <v>2741.0261782561261</v>
      </c>
      <c r="V372" s="122">
        <v>2664.5853978193963</v>
      </c>
      <c r="W372" s="122">
        <v>2642.840019885838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4304.9715634035883</v>
      </c>
      <c r="D373" s="98">
        <v>4646.5382130669241</v>
      </c>
      <c r="E373" s="98">
        <v>5030.9131863798457</v>
      </c>
      <c r="F373" s="98">
        <v>5018.4520202710019</v>
      </c>
      <c r="G373" s="98">
        <v>5137.3472935226318</v>
      </c>
      <c r="H373" s="98">
        <v>5773.3255561792375</v>
      </c>
      <c r="I373" s="98">
        <v>6127.8236628207505</v>
      </c>
      <c r="J373" s="98">
        <v>5872.4467841470359</v>
      </c>
      <c r="K373" s="98">
        <v>5815.5866794438707</v>
      </c>
      <c r="L373" s="98">
        <v>5658.2664449122522</v>
      </c>
      <c r="M373" s="98">
        <v>5306.2553017267528</v>
      </c>
      <c r="N373" s="98">
        <v>4873.3375306931903</v>
      </c>
      <c r="O373" s="98">
        <v>5028.048136847141</v>
      </c>
      <c r="P373" s="98">
        <v>0</v>
      </c>
      <c r="Q373" s="98">
        <v>4533.1053350080711</v>
      </c>
      <c r="R373" s="98">
        <v>4250.5657464843744</v>
      </c>
      <c r="S373" s="98">
        <v>4153.7893111514668</v>
      </c>
      <c r="T373" s="98">
        <v>0</v>
      </c>
      <c r="U373" s="98">
        <v>4808.6761888337314</v>
      </c>
      <c r="V373" s="98">
        <v>4624.1920822987468</v>
      </c>
      <c r="W373" s="98">
        <v>3862.1212263875141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2151.1091602031279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3412.844021216732</v>
      </c>
      <c r="J374" s="98">
        <v>3257.6034434051485</v>
      </c>
      <c r="K374" s="98">
        <v>3243.9388897944873</v>
      </c>
      <c r="L374" s="98">
        <v>3104.7618287116375</v>
      </c>
      <c r="M374" s="98">
        <v>2936.937439822143</v>
      </c>
      <c r="N374" s="98">
        <v>2624.7073106727726</v>
      </c>
      <c r="O374" s="98">
        <v>2738.6309397926448</v>
      </c>
      <c r="P374" s="98">
        <v>2808.5957265099642</v>
      </c>
      <c r="Q374" s="98">
        <v>0</v>
      </c>
      <c r="R374" s="98">
        <v>0</v>
      </c>
      <c r="S374" s="98">
        <v>0</v>
      </c>
      <c r="T374" s="98">
        <v>0</v>
      </c>
      <c r="U374" s="98">
        <v>3097.1221214466605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550.20013090026509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1297.9313734173386</v>
      </c>
      <c r="J375" s="101">
        <v>1194.3545782803321</v>
      </c>
      <c r="K375" s="101">
        <v>1184.6221159506254</v>
      </c>
      <c r="L375" s="101">
        <v>1021.9315179069328</v>
      </c>
      <c r="M375" s="101">
        <v>935.97821598641394</v>
      </c>
      <c r="N375" s="101">
        <v>603.70140294480575</v>
      </c>
      <c r="O375" s="101">
        <v>447.90534387071182</v>
      </c>
      <c r="P375" s="101">
        <v>51.276665293514064</v>
      </c>
      <c r="Q375" s="101">
        <v>0</v>
      </c>
      <c r="R375" s="101">
        <v>0</v>
      </c>
      <c r="S375" s="101">
        <v>0</v>
      </c>
      <c r="T375" s="101">
        <v>0</v>
      </c>
      <c r="U375" s="101">
        <v>574.5406374813133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1600.9090293028628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2114.9126477993937</v>
      </c>
      <c r="J376" s="104">
        <v>2063.2488651248159</v>
      </c>
      <c r="K376" s="104">
        <v>2059.3167738438619</v>
      </c>
      <c r="L376" s="104">
        <v>2082.8303108047048</v>
      </c>
      <c r="M376" s="104">
        <v>2000.9592238357291</v>
      </c>
      <c r="N376" s="104">
        <v>2021.0059077279673</v>
      </c>
      <c r="O376" s="104">
        <v>2290.7255959219333</v>
      </c>
      <c r="P376" s="104">
        <v>2757.3190612164503</v>
      </c>
      <c r="Q376" s="104">
        <v>0</v>
      </c>
      <c r="R376" s="104">
        <v>0</v>
      </c>
      <c r="S376" s="104">
        <v>0</v>
      </c>
      <c r="T376" s="104">
        <v>0</v>
      </c>
      <c r="U376" s="104">
        <v>2522.5814839653467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3818.3170411693868</v>
      </c>
      <c r="D377" s="101">
        <v>0</v>
      </c>
      <c r="E377" s="101">
        <v>0</v>
      </c>
      <c r="F377" s="101">
        <v>0</v>
      </c>
      <c r="G377" s="101">
        <v>0</v>
      </c>
      <c r="H377" s="101">
        <v>4826.294557425691</v>
      </c>
      <c r="I377" s="101">
        <v>0</v>
      </c>
      <c r="J377" s="101">
        <v>0</v>
      </c>
      <c r="K377" s="101">
        <v>5158.6941374731641</v>
      </c>
      <c r="L377" s="101">
        <v>0</v>
      </c>
      <c r="M377" s="101">
        <v>0</v>
      </c>
      <c r="N377" s="101">
        <v>0</v>
      </c>
      <c r="O377" s="101">
        <v>4171.1276629680679</v>
      </c>
      <c r="P377" s="101">
        <v>4061.1845595797386</v>
      </c>
      <c r="Q377" s="101">
        <v>0</v>
      </c>
      <c r="R377" s="101">
        <v>0</v>
      </c>
      <c r="S377" s="101">
        <v>0</v>
      </c>
      <c r="T377" s="101">
        <v>0</v>
      </c>
      <c r="U377" s="101">
        <v>3795.8631201200669</v>
      </c>
      <c r="V377" s="101">
        <v>3796.1951811022614</v>
      </c>
      <c r="W377" s="101">
        <v>3762.4946782167685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2094.9944025517329</v>
      </c>
      <c r="D378" s="104">
        <v>2376.9107612880321</v>
      </c>
      <c r="E378" s="104">
        <v>2638.0593941976776</v>
      </c>
      <c r="F378" s="104">
        <v>2737.7612923371021</v>
      </c>
      <c r="G378" s="104">
        <v>3072.3998921962684</v>
      </c>
      <c r="H378" s="104">
        <v>2999.9255251662239</v>
      </c>
      <c r="I378" s="104">
        <v>3264.8434471685237</v>
      </c>
      <c r="J378" s="104">
        <v>3119.1993360805086</v>
      </c>
      <c r="K378" s="104">
        <v>3105.6263773686032</v>
      </c>
      <c r="L378" s="104">
        <v>3014.5739741461111</v>
      </c>
      <c r="M378" s="104">
        <v>3019.7924256675515</v>
      </c>
      <c r="N378" s="104">
        <v>2715.8199132752411</v>
      </c>
      <c r="O378" s="104">
        <v>2266.9318118937022</v>
      </c>
      <c r="P378" s="104">
        <v>2203.6217495831884</v>
      </c>
      <c r="Q378" s="104">
        <v>2367.2775219204973</v>
      </c>
      <c r="R378" s="104">
        <v>2490.4451193641157</v>
      </c>
      <c r="S378" s="104">
        <v>2678.3155192542658</v>
      </c>
      <c r="T378" s="104">
        <v>0</v>
      </c>
      <c r="U378" s="104">
        <v>2502.809887546885</v>
      </c>
      <c r="V378" s="104">
        <v>2559.7556606964836</v>
      </c>
      <c r="W378" s="104">
        <v>2554.6676220280592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490.55501168599807</v>
      </c>
      <c r="D379" s="98">
        <v>781.68456037258534</v>
      </c>
      <c r="E379" s="98">
        <v>1047.4433133347652</v>
      </c>
      <c r="F379" s="98">
        <v>1046.5354174394884</v>
      </c>
      <c r="G379" s="98">
        <v>1362.2224784218915</v>
      </c>
      <c r="H379" s="98">
        <v>1228.705834796192</v>
      </c>
      <c r="I379" s="98">
        <v>1146.2047872456214</v>
      </c>
      <c r="J379" s="98">
        <v>1057.0458552163182</v>
      </c>
      <c r="K379" s="98">
        <v>1049.5273659976258</v>
      </c>
      <c r="L379" s="98">
        <v>919.84382949724511</v>
      </c>
      <c r="M379" s="98">
        <v>926.41420169888954</v>
      </c>
      <c r="N379" s="98">
        <v>621.18609972604327</v>
      </c>
      <c r="O379" s="98">
        <v>138.02294550365704</v>
      </c>
      <c r="P379" s="98">
        <v>51.496900963900131</v>
      </c>
      <c r="Q379" s="98">
        <v>167.96457621553702</v>
      </c>
      <c r="R379" s="98">
        <v>253.21393391389557</v>
      </c>
      <c r="S379" s="98">
        <v>434.56548395752174</v>
      </c>
      <c r="T379" s="98">
        <v>0</v>
      </c>
      <c r="U379" s="98">
        <v>258.30028057845732</v>
      </c>
      <c r="V379" s="98">
        <v>325.2733680326005</v>
      </c>
      <c r="W379" s="98">
        <v>337.19740912203991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1604.4393908657348</v>
      </c>
      <c r="D380" s="98">
        <v>1595.2262009154467</v>
      </c>
      <c r="E380" s="98">
        <v>1590.6160808629118</v>
      </c>
      <c r="F380" s="98">
        <v>1691.2258748976133</v>
      </c>
      <c r="G380" s="98">
        <v>1710.1774137743771</v>
      </c>
      <c r="H380" s="98">
        <v>1771.2196903700317</v>
      </c>
      <c r="I380" s="98">
        <v>2118.6386599229018</v>
      </c>
      <c r="J380" s="98">
        <v>2062.1534808641904</v>
      </c>
      <c r="K380" s="98">
        <v>2056.0990113709777</v>
      </c>
      <c r="L380" s="98">
        <v>2094.7301446488659</v>
      </c>
      <c r="M380" s="98">
        <v>2093.3782239686616</v>
      </c>
      <c r="N380" s="98">
        <v>2094.6338135491978</v>
      </c>
      <c r="O380" s="98">
        <v>2128.9088663900452</v>
      </c>
      <c r="P380" s="98">
        <v>2152.1248486192881</v>
      </c>
      <c r="Q380" s="98">
        <v>2199.3129457049599</v>
      </c>
      <c r="R380" s="98">
        <v>2237.2311854502195</v>
      </c>
      <c r="S380" s="98">
        <v>2243.750035296744</v>
      </c>
      <c r="T380" s="98">
        <v>0</v>
      </c>
      <c r="U380" s="98">
        <v>2244.5096069684282</v>
      </c>
      <c r="V380" s="98">
        <v>2234.4822926638831</v>
      </c>
      <c r="W380" s="98">
        <v>2217.4702129060192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1133.1470852725331</v>
      </c>
      <c r="D381" s="122">
        <v>1154.7680664074815</v>
      </c>
      <c r="E381" s="122">
        <v>1176.2911404165736</v>
      </c>
      <c r="F381" s="122">
        <v>1200.9659938683747</v>
      </c>
      <c r="G381" s="122">
        <v>1164.8561378581282</v>
      </c>
      <c r="H381" s="122">
        <v>1077.6880244680985</v>
      </c>
      <c r="I381" s="122">
        <v>1060.2185318655488</v>
      </c>
      <c r="J381" s="122">
        <v>965.12800302805556</v>
      </c>
      <c r="K381" s="122">
        <v>939.26691118893984</v>
      </c>
      <c r="L381" s="122">
        <v>920.27070188389291</v>
      </c>
      <c r="M381" s="122">
        <v>974.95180027662229</v>
      </c>
      <c r="N381" s="122">
        <v>880.13416540749688</v>
      </c>
      <c r="O381" s="122">
        <v>858.3952296106072</v>
      </c>
      <c r="P381" s="122">
        <v>925.20471094188679</v>
      </c>
      <c r="Q381" s="122">
        <v>915.75814869190799</v>
      </c>
      <c r="R381" s="122">
        <v>913.01392921068509</v>
      </c>
      <c r="S381" s="122">
        <v>947.34564051194934</v>
      </c>
      <c r="T381" s="122">
        <v>0</v>
      </c>
      <c r="U381" s="122">
        <v>1022.4242583899002</v>
      </c>
      <c r="V381" s="122">
        <v>1000.2188510577197</v>
      </c>
      <c r="W381" s="122">
        <v>949.38696296973978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1251.8686587751811</v>
      </c>
      <c r="D382" s="98">
        <v>1255.7261739268263</v>
      </c>
      <c r="E382" s="98">
        <v>1306.7290223676366</v>
      </c>
      <c r="F382" s="98">
        <v>1335.0943640748355</v>
      </c>
      <c r="G382" s="98">
        <v>1282.6258918473934</v>
      </c>
      <c r="H382" s="98">
        <v>1153.2662469258087</v>
      </c>
      <c r="I382" s="98">
        <v>1166.2114174401918</v>
      </c>
      <c r="J382" s="98">
        <v>1055.950240908367</v>
      </c>
      <c r="K382" s="98">
        <v>1040.7294577048913</v>
      </c>
      <c r="L382" s="98">
        <v>1015.0481985338648</v>
      </c>
      <c r="M382" s="98">
        <v>1041.9161859889932</v>
      </c>
      <c r="N382" s="98">
        <v>991.26490597589827</v>
      </c>
      <c r="O382" s="98">
        <v>996.61467758594335</v>
      </c>
      <c r="P382" s="98">
        <v>1012.8173914170446</v>
      </c>
      <c r="Q382" s="98">
        <v>1057.0751894620171</v>
      </c>
      <c r="R382" s="98">
        <v>1061.9487547220674</v>
      </c>
      <c r="S382" s="98">
        <v>1072.5812603963268</v>
      </c>
      <c r="T382" s="98">
        <v>0</v>
      </c>
      <c r="U382" s="98">
        <v>1177.2504348680743</v>
      </c>
      <c r="V382" s="98">
        <v>1113.1862777646991</v>
      </c>
      <c r="W382" s="98">
        <v>1190.6490703871468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983.44461430278739</v>
      </c>
      <c r="D383" s="33">
        <v>1006.7945511233429</v>
      </c>
      <c r="E383" s="33">
        <v>957.31958460939506</v>
      </c>
      <c r="F383" s="33">
        <v>1000.5513359605842</v>
      </c>
      <c r="G383" s="33">
        <v>964.02566958666478</v>
      </c>
      <c r="H383" s="33">
        <v>916.42148992550096</v>
      </c>
      <c r="I383" s="33">
        <v>835.29608921368572</v>
      </c>
      <c r="J383" s="33">
        <v>777.8123806937125</v>
      </c>
      <c r="K383" s="33">
        <v>805.3134027200523</v>
      </c>
      <c r="L383" s="33">
        <v>767.38912148354893</v>
      </c>
      <c r="M383" s="33">
        <v>855.51500459381589</v>
      </c>
      <c r="N383" s="33">
        <v>642.22104893980463</v>
      </c>
      <c r="O383" s="33">
        <v>697.77096416228562</v>
      </c>
      <c r="P383" s="33">
        <v>852.27059473481813</v>
      </c>
      <c r="Q383" s="33">
        <v>748.84825801855038</v>
      </c>
      <c r="R383" s="33">
        <v>727.84655972086136</v>
      </c>
      <c r="S383" s="33">
        <v>797.96678146657666</v>
      </c>
      <c r="T383" s="33">
        <v>0</v>
      </c>
      <c r="U383" s="33">
        <v>811.53470853436568</v>
      </c>
      <c r="V383" s="33">
        <v>894.01708212905794</v>
      </c>
      <c r="W383" s="33">
        <v>795.84540880703901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5803.5340136218565</v>
      </c>
      <c r="D385" s="117">
        <f t="shared" si="211"/>
        <v>6912.0259143925032</v>
      </c>
      <c r="E385" s="117">
        <f t="shared" si="211"/>
        <v>9554.0990752397611</v>
      </c>
      <c r="F385" s="117">
        <f t="shared" si="211"/>
        <v>9262.3450452330162</v>
      </c>
      <c r="G385" s="117">
        <f t="shared" si="211"/>
        <v>9444.9979073312043</v>
      </c>
      <c r="H385" s="117">
        <f t="shared" si="211"/>
        <v>10474.914756540582</v>
      </c>
      <c r="I385" s="117">
        <f t="shared" si="211"/>
        <v>11272.634589105202</v>
      </c>
      <c r="J385" s="117">
        <f t="shared" si="211"/>
        <v>8518.4297309182366</v>
      </c>
      <c r="K385" s="117">
        <f t="shared" si="211"/>
        <v>8023.9352217449532</v>
      </c>
      <c r="L385" s="117">
        <f t="shared" si="211"/>
        <v>8392.5947790040791</v>
      </c>
      <c r="M385" s="117">
        <f t="shared" si="211"/>
        <v>7894.5875246583455</v>
      </c>
      <c r="N385" s="117">
        <f t="shared" si="211"/>
        <v>8010.3185904123138</v>
      </c>
      <c r="O385" s="117">
        <f t="shared" si="211"/>
        <v>6381.4479596014407</v>
      </c>
      <c r="P385" s="117">
        <f t="shared" si="211"/>
        <v>5577.3965595182972</v>
      </c>
      <c r="Q385" s="117">
        <f t="shared" si="211"/>
        <v>6182.580949828357</v>
      </c>
      <c r="R385" s="117">
        <f t="shared" ref="R385:V385" si="212">R386+R389+R391+R400</f>
        <v>7000.2934312527941</v>
      </c>
      <c r="S385" s="117">
        <f t="shared" si="212"/>
        <v>7263.7485401967215</v>
      </c>
      <c r="T385" s="117">
        <f t="shared" si="212"/>
        <v>0</v>
      </c>
      <c r="U385" s="117">
        <f t="shared" si="212"/>
        <v>6654.2130673657302</v>
      </c>
      <c r="V385" s="117">
        <f t="shared" si="212"/>
        <v>7486.083081741368</v>
      </c>
      <c r="W385" s="117">
        <f t="shared" ref="W385" si="213">W386+W389+W391+W400</f>
        <v>7086.1154252500537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3258.9842311721209</v>
      </c>
      <c r="D386" s="122">
        <f t="shared" si="214"/>
        <v>3352.1027392499232</v>
      </c>
      <c r="E386" s="122">
        <f t="shared" si="214"/>
        <v>3397.1797937781794</v>
      </c>
      <c r="F386" s="122">
        <f t="shared" si="214"/>
        <v>2943.0830675719303</v>
      </c>
      <c r="G386" s="122">
        <f t="shared" si="214"/>
        <v>2434.7547125775732</v>
      </c>
      <c r="H386" s="122">
        <f t="shared" si="214"/>
        <v>2824.2749355041333</v>
      </c>
      <c r="I386" s="122">
        <f t="shared" si="214"/>
        <v>2580.7445783080057</v>
      </c>
      <c r="J386" s="122">
        <f t="shared" si="214"/>
        <v>2141.2778738460202</v>
      </c>
      <c r="K386" s="122">
        <f t="shared" si="214"/>
        <v>2380.6314360780962</v>
      </c>
      <c r="L386" s="122">
        <f t="shared" si="214"/>
        <v>1939.1781498981081</v>
      </c>
      <c r="M386" s="122">
        <f t="shared" si="214"/>
        <v>2251.9097814192455</v>
      </c>
      <c r="N386" s="122">
        <f t="shared" si="214"/>
        <v>2203.5693873819455</v>
      </c>
      <c r="O386" s="122">
        <f t="shared" si="214"/>
        <v>1792.7515759242287</v>
      </c>
      <c r="P386" s="122">
        <f t="shared" si="214"/>
        <v>1596.0795744882653</v>
      </c>
      <c r="Q386" s="122">
        <f t="shared" si="214"/>
        <v>1971.1254672174707</v>
      </c>
      <c r="R386" s="122">
        <f t="shared" ref="R386:V386" si="215">SUM(R387:R388)</f>
        <v>2042.2065534089688</v>
      </c>
      <c r="S386" s="122">
        <f t="shared" si="215"/>
        <v>2154.6158338778746</v>
      </c>
      <c r="T386" s="122">
        <f t="shared" si="215"/>
        <v>0</v>
      </c>
      <c r="U386" s="122">
        <f t="shared" si="215"/>
        <v>2224.1817060113235</v>
      </c>
      <c r="V386" s="122">
        <f t="shared" si="215"/>
        <v>2313.7994924782329</v>
      </c>
      <c r="W386" s="122">
        <f t="shared" ref="W386" si="216">SUM(W387:W388)</f>
        <v>2007.1813549007518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3225.4757253085804</v>
      </c>
      <c r="D387" s="98">
        <v>3314.9798461436312</v>
      </c>
      <c r="E387" s="98">
        <v>3361.658487589782</v>
      </c>
      <c r="F387" s="98">
        <v>2909.6741780608409</v>
      </c>
      <c r="G387" s="98">
        <v>2407.6019787269938</v>
      </c>
      <c r="H387" s="98">
        <v>2795.9526241985313</v>
      </c>
      <c r="I387" s="98">
        <v>2557.6364118024067</v>
      </c>
      <c r="J387" s="98">
        <v>2123.3740486241581</v>
      </c>
      <c r="K387" s="98">
        <v>2359.6771884349932</v>
      </c>
      <c r="L387" s="98">
        <v>1922.8206846423611</v>
      </c>
      <c r="M387" s="98">
        <v>2230.2573463695749</v>
      </c>
      <c r="N387" s="98">
        <v>2187.1258703980484</v>
      </c>
      <c r="O387" s="98">
        <v>1777.1736691388137</v>
      </c>
      <c r="P387" s="98">
        <v>1578.3772189085971</v>
      </c>
      <c r="Q387" s="98">
        <v>1951.3551208404506</v>
      </c>
      <c r="R387" s="98">
        <v>2021.8445059869352</v>
      </c>
      <c r="S387" s="98">
        <v>2130.8022767434013</v>
      </c>
      <c r="T387" s="98">
        <v>0</v>
      </c>
      <c r="U387" s="98">
        <v>2202.2675868284937</v>
      </c>
      <c r="V387" s="98">
        <v>2291.0475006963675</v>
      </c>
      <c r="W387" s="98">
        <v>1987.4621481800527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33.50850586354062</v>
      </c>
      <c r="D388" s="98">
        <v>37.122893106292018</v>
      </c>
      <c r="E388" s="98">
        <v>35.52130618839729</v>
      </c>
      <c r="F388" s="98">
        <v>33.408889511089235</v>
      </c>
      <c r="G388" s="98">
        <v>27.152733850579459</v>
      </c>
      <c r="H388" s="98">
        <v>28.322311305601737</v>
      </c>
      <c r="I388" s="98">
        <v>23.108166505599034</v>
      </c>
      <c r="J388" s="98">
        <v>17.903825221862139</v>
      </c>
      <c r="K388" s="98">
        <v>20.954247643103031</v>
      </c>
      <c r="L388" s="98">
        <v>16.357465255747062</v>
      </c>
      <c r="M388" s="98">
        <v>21.652435049670469</v>
      </c>
      <c r="N388" s="98">
        <v>16.443516983897005</v>
      </c>
      <c r="O388" s="98">
        <v>15.577906785415061</v>
      </c>
      <c r="P388" s="98">
        <v>17.702355579668161</v>
      </c>
      <c r="Q388" s="98">
        <v>19.770346377020175</v>
      </c>
      <c r="R388" s="98">
        <v>20.362047422033477</v>
      </c>
      <c r="S388" s="98">
        <v>23.813557134473449</v>
      </c>
      <c r="T388" s="98">
        <v>0</v>
      </c>
      <c r="U388" s="98">
        <v>21.91411918282996</v>
      </c>
      <c r="V388" s="98">
        <v>22.751991781865456</v>
      </c>
      <c r="W388" s="98">
        <v>19.719206720699066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873.93271513953778</v>
      </c>
      <c r="E389" s="122">
        <f t="shared" si="217"/>
        <v>3340.2108376020392</v>
      </c>
      <c r="F389" s="122">
        <f t="shared" si="217"/>
        <v>3377.8412285517934</v>
      </c>
      <c r="G389" s="122">
        <f t="shared" si="217"/>
        <v>3920.2630970000496</v>
      </c>
      <c r="H389" s="122">
        <f t="shared" si="217"/>
        <v>4618.9182462802355</v>
      </c>
      <c r="I389" s="122">
        <f t="shared" si="217"/>
        <v>5364.7851969240901</v>
      </c>
      <c r="J389" s="122">
        <f t="shared" si="217"/>
        <v>3202.2970087912222</v>
      </c>
      <c r="K389" s="122">
        <f t="shared" si="217"/>
        <v>2471.4518516643793</v>
      </c>
      <c r="L389" s="122">
        <f t="shared" si="217"/>
        <v>3324.2103134979589</v>
      </c>
      <c r="M389" s="122">
        <f t="shared" si="217"/>
        <v>2473.8685746251062</v>
      </c>
      <c r="N389" s="122">
        <f t="shared" si="217"/>
        <v>2858.3623303187023</v>
      </c>
      <c r="O389" s="122">
        <f t="shared" si="217"/>
        <v>1826.9940969101833</v>
      </c>
      <c r="P389" s="122">
        <f t="shared" si="217"/>
        <v>1178.6312913026127</v>
      </c>
      <c r="Q389" s="122">
        <f t="shared" si="217"/>
        <v>1323.6206844877058</v>
      </c>
      <c r="R389" s="122">
        <f t="shared" si="217"/>
        <v>1982.8307910553629</v>
      </c>
      <c r="S389" s="122">
        <f t="shared" si="217"/>
        <v>1981.0065188530314</v>
      </c>
      <c r="T389" s="122">
        <f t="shared" si="217"/>
        <v>0</v>
      </c>
      <c r="U389" s="122">
        <f t="shared" si="217"/>
        <v>1292.3371582160389</v>
      </c>
      <c r="V389" s="122">
        <f t="shared" si="217"/>
        <v>2000.8035209287655</v>
      </c>
      <c r="W389" s="122">
        <f t="shared" si="217"/>
        <v>1950.9734833418686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873.93271513953778</v>
      </c>
      <c r="E390" s="98">
        <f>RES_hhdet_in_tesh!E48</f>
        <v>3340.2108376020392</v>
      </c>
      <c r="F390" s="98">
        <f>RES_hhdet_in_tesh!F48</f>
        <v>3377.8412285517934</v>
      </c>
      <c r="G390" s="98">
        <f>RES_hhdet_in_tesh!G48</f>
        <v>3920.2630970000496</v>
      </c>
      <c r="H390" s="98">
        <f>RES_hhdet_in_tesh!H48</f>
        <v>4618.9182462802355</v>
      </c>
      <c r="I390" s="98">
        <f>RES_hhdet_in_tesh!I48</f>
        <v>5364.7851969240901</v>
      </c>
      <c r="J390" s="98">
        <f>RES_hhdet_in_tesh!J48</f>
        <v>3202.2970087912222</v>
      </c>
      <c r="K390" s="98">
        <f>RES_hhdet_in_tesh!K48</f>
        <v>2471.4518516643793</v>
      </c>
      <c r="L390" s="98">
        <f>RES_hhdet_in_tesh!L48</f>
        <v>3324.2103134979589</v>
      </c>
      <c r="M390" s="98">
        <f>RES_hhdet_in_tesh!M48</f>
        <v>2473.8685746251062</v>
      </c>
      <c r="N390" s="98">
        <f>RES_hhdet_in_tesh!N48</f>
        <v>2858.3623303187023</v>
      </c>
      <c r="O390" s="98">
        <f>RES_hhdet_in_tesh!O48</f>
        <v>1826.9940969101833</v>
      </c>
      <c r="P390" s="98">
        <f>RES_hhdet_in_tesh!P48</f>
        <v>1178.6312913026127</v>
      </c>
      <c r="Q390" s="98">
        <f>RES_hhdet_in_tesh!Q48</f>
        <v>1323.6206844877058</v>
      </c>
      <c r="R390" s="98">
        <f>RES_hhdet_in_tesh!R48</f>
        <v>1982.8307910553629</v>
      </c>
      <c r="S390" s="98">
        <f>RES_hhdet_in_tesh!S48</f>
        <v>1981.0065188530314</v>
      </c>
      <c r="T390" s="98">
        <f>RES_hhdet_in_tesh!T48</f>
        <v>0</v>
      </c>
      <c r="U390" s="98">
        <f>RES_hhdet_in_tesh!U48</f>
        <v>1292.3371582160389</v>
      </c>
      <c r="V390" s="98">
        <f>RES_hhdet_in_tesh!V48</f>
        <v>2000.8035209287655</v>
      </c>
      <c r="W390" s="98">
        <f>RES_hhdet_in_tesh!W48</f>
        <v>1950.9734833418686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1840.9882641205131</v>
      </c>
      <c r="D391" s="122">
        <v>1973.6707079865382</v>
      </c>
      <c r="E391" s="122">
        <v>2099.9422822726151</v>
      </c>
      <c r="F391" s="122">
        <v>2201.7543992109422</v>
      </c>
      <c r="G391" s="122">
        <v>2376.9167770321087</v>
      </c>
      <c r="H391" s="122">
        <v>2377.3444692740263</v>
      </c>
      <c r="I391" s="122">
        <v>2685.6774568173037</v>
      </c>
      <c r="J391" s="122">
        <v>2587.9183547641242</v>
      </c>
      <c r="K391" s="122">
        <v>2581.2987680138322</v>
      </c>
      <c r="L391" s="122">
        <v>2557.8236108784149</v>
      </c>
      <c r="M391" s="122">
        <v>2562.8716828669885</v>
      </c>
      <c r="N391" s="122">
        <v>2414.1067931512071</v>
      </c>
      <c r="O391" s="122">
        <v>2215.1982856018049</v>
      </c>
      <c r="P391" s="122">
        <v>2187.0279252665059</v>
      </c>
      <c r="Q391" s="122">
        <v>2298.987387574884</v>
      </c>
      <c r="R391" s="122">
        <v>2385.9883473306922</v>
      </c>
      <c r="S391" s="122">
        <v>2501.7984258019246</v>
      </c>
      <c r="T391" s="122">
        <v>0</v>
      </c>
      <c r="U391" s="122">
        <v>2453.8740893749887</v>
      </c>
      <c r="V391" s="122">
        <v>2460.5545038053424</v>
      </c>
      <c r="W391" s="122">
        <v>2432.5101674695184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1835.2129888712652</v>
      </c>
      <c r="D392" s="98">
        <v>1987.7993270140253</v>
      </c>
      <c r="E392" s="98">
        <v>2161.0394696810777</v>
      </c>
      <c r="F392" s="98">
        <v>2164.6387086738605</v>
      </c>
      <c r="G392" s="98">
        <v>2226.2624652501472</v>
      </c>
      <c r="H392" s="98">
        <v>2514.6664617505021</v>
      </c>
      <c r="I392" s="98">
        <v>2684.2145854103678</v>
      </c>
      <c r="J392" s="98">
        <v>2589.5017944216816</v>
      </c>
      <c r="K392" s="98">
        <v>2585.0044136035217</v>
      </c>
      <c r="L392" s="98">
        <v>2538.8412230523236</v>
      </c>
      <c r="M392" s="98">
        <v>2427.7690720246783</v>
      </c>
      <c r="N392" s="98">
        <v>2301.4704413580162</v>
      </c>
      <c r="O392" s="98">
        <v>2483.5137601970018</v>
      </c>
      <c r="P392" s="98">
        <v>0</v>
      </c>
      <c r="Q392" s="98">
        <v>2467.4584175969485</v>
      </c>
      <c r="R392" s="98">
        <v>2382.4512424553582</v>
      </c>
      <c r="S392" s="98">
        <v>2392.9821287441155</v>
      </c>
      <c r="T392" s="98">
        <v>0</v>
      </c>
      <c r="U392" s="98">
        <v>2894.7660185333134</v>
      </c>
      <c r="V392" s="98">
        <v>2823.1650577386536</v>
      </c>
      <c r="W392" s="98">
        <v>2373.4061148810697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1835.4598066623587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2683.4548440323733</v>
      </c>
      <c r="J393" s="98">
        <v>2589.9089503182299</v>
      </c>
      <c r="K393" s="98">
        <v>2585.8764430529441</v>
      </c>
      <c r="L393" s="98">
        <v>2541.3668413937639</v>
      </c>
      <c r="M393" s="98">
        <v>2429.1969989991649</v>
      </c>
      <c r="N393" s="98">
        <v>2306.1084530643261</v>
      </c>
      <c r="O393" s="98">
        <v>2511.9603682417951</v>
      </c>
      <c r="P393" s="98">
        <v>2784.0004273028608</v>
      </c>
      <c r="Q393" s="98">
        <v>0</v>
      </c>
      <c r="R393" s="98">
        <v>0</v>
      </c>
      <c r="S393" s="98">
        <v>0</v>
      </c>
      <c r="T393" s="98">
        <v>0</v>
      </c>
      <c r="U393" s="98">
        <v>2868.4481317361851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234.5507773594961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568.54219623297945</v>
      </c>
      <c r="J394" s="101">
        <v>526.6600851934146</v>
      </c>
      <c r="K394" s="101">
        <v>526.55966920908202</v>
      </c>
      <c r="L394" s="101">
        <v>458.53653058905934</v>
      </c>
      <c r="M394" s="101">
        <v>428.2377751634358</v>
      </c>
      <c r="N394" s="101">
        <v>285.10254533635907</v>
      </c>
      <c r="O394" s="101">
        <v>221.23477231986183</v>
      </c>
      <c r="P394" s="101">
        <v>26.681366086410758</v>
      </c>
      <c r="Q394" s="101">
        <v>0</v>
      </c>
      <c r="R394" s="101">
        <v>0</v>
      </c>
      <c r="S394" s="101">
        <v>0</v>
      </c>
      <c r="T394" s="101">
        <v>0</v>
      </c>
      <c r="U394" s="101">
        <v>345.8666477708382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1600.9090293028628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2114.9126477993937</v>
      </c>
      <c r="J395" s="104">
        <v>2063.2488651248159</v>
      </c>
      <c r="K395" s="104">
        <v>2059.3167738438619</v>
      </c>
      <c r="L395" s="104">
        <v>2082.8303108047048</v>
      </c>
      <c r="M395" s="104">
        <v>2000.9592238357291</v>
      </c>
      <c r="N395" s="104">
        <v>2021.0059077279673</v>
      </c>
      <c r="O395" s="104">
        <v>2290.7255959219333</v>
      </c>
      <c r="P395" s="104">
        <v>2757.3190612164503</v>
      </c>
      <c r="Q395" s="104">
        <v>0</v>
      </c>
      <c r="R395" s="104">
        <v>0</v>
      </c>
      <c r="S395" s="104">
        <v>0</v>
      </c>
      <c r="T395" s="104">
        <v>0</v>
      </c>
      <c r="U395" s="104">
        <v>2522.5814839653467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1841.331832521706</v>
      </c>
      <c r="D396" s="101">
        <v>0</v>
      </c>
      <c r="E396" s="101">
        <v>0</v>
      </c>
      <c r="F396" s="101">
        <v>0</v>
      </c>
      <c r="G396" s="101">
        <v>0</v>
      </c>
      <c r="H396" s="101">
        <v>2376.1981540132274</v>
      </c>
      <c r="I396" s="101">
        <v>0</v>
      </c>
      <c r="J396" s="101">
        <v>0</v>
      </c>
      <c r="K396" s="101">
        <v>2581.2252937381195</v>
      </c>
      <c r="L396" s="101">
        <v>0</v>
      </c>
      <c r="M396" s="101">
        <v>0</v>
      </c>
      <c r="N396" s="101">
        <v>0</v>
      </c>
      <c r="O396" s="101">
        <v>2231.5686747382074</v>
      </c>
      <c r="P396" s="101">
        <v>2252.5068147174729</v>
      </c>
      <c r="Q396" s="101">
        <v>0</v>
      </c>
      <c r="R396" s="101">
        <v>0</v>
      </c>
      <c r="S396" s="101">
        <v>0</v>
      </c>
      <c r="T396" s="101">
        <v>0</v>
      </c>
      <c r="U396" s="101">
        <v>2380.4335114254905</v>
      </c>
      <c r="V396" s="101">
        <v>2422.6423857000677</v>
      </c>
      <c r="W396" s="101">
        <v>2433.9046259054253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1841.0029210496641</v>
      </c>
      <c r="D397" s="104">
        <v>1973.6076129296837</v>
      </c>
      <c r="E397" s="104">
        <v>2099.6961432006919</v>
      </c>
      <c r="F397" s="104">
        <v>2201.9383744508227</v>
      </c>
      <c r="G397" s="104">
        <v>2377.8227737524476</v>
      </c>
      <c r="H397" s="104">
        <v>2376.16588702847</v>
      </c>
      <c r="I397" s="104">
        <v>2685.6895189670772</v>
      </c>
      <c r="J397" s="104">
        <v>2587.8851439701943</v>
      </c>
      <c r="K397" s="104">
        <v>2581.2448159854707</v>
      </c>
      <c r="L397" s="104">
        <v>2558.1203592432898</v>
      </c>
      <c r="M397" s="104">
        <v>2565.7930130280333</v>
      </c>
      <c r="N397" s="104">
        <v>2417.5926847374781</v>
      </c>
      <c r="O397" s="104">
        <v>2202.751650996136</v>
      </c>
      <c r="P397" s="104">
        <v>2180.6872344592512</v>
      </c>
      <c r="Q397" s="104">
        <v>2295.7100857290293</v>
      </c>
      <c r="R397" s="104">
        <v>2386.0520604341996</v>
      </c>
      <c r="S397" s="104">
        <v>2505.1003036242942</v>
      </c>
      <c r="T397" s="104">
        <v>0</v>
      </c>
      <c r="U397" s="104">
        <v>2406.4929621216866</v>
      </c>
      <c r="V397" s="104">
        <v>2442.0640977981457</v>
      </c>
      <c r="W397" s="104">
        <v>2435.5984507097814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236.56353018392934</v>
      </c>
      <c r="D398" s="98">
        <v>378.38141201423724</v>
      </c>
      <c r="E398" s="98">
        <v>509.08006233777996</v>
      </c>
      <c r="F398" s="98">
        <v>510.71249955320923</v>
      </c>
      <c r="G398" s="98">
        <v>667.64535997806979</v>
      </c>
      <c r="H398" s="98">
        <v>604.94619665843857</v>
      </c>
      <c r="I398" s="98">
        <v>567.05085904417501</v>
      </c>
      <c r="J398" s="98">
        <v>525.73166310600413</v>
      </c>
      <c r="K398" s="98">
        <v>525.14580461449384</v>
      </c>
      <c r="L398" s="98">
        <v>463.39021459442404</v>
      </c>
      <c r="M398" s="98">
        <v>472.41478905937129</v>
      </c>
      <c r="N398" s="98">
        <v>322.95887118828091</v>
      </c>
      <c r="O398" s="98">
        <v>73.842784606091243</v>
      </c>
      <c r="P398" s="98">
        <v>28.562385839962786</v>
      </c>
      <c r="Q398" s="98">
        <v>96.397140024069131</v>
      </c>
      <c r="R398" s="98">
        <v>148.82087498397976</v>
      </c>
      <c r="S398" s="98">
        <v>261.35026832755005</v>
      </c>
      <c r="T398" s="98">
        <v>0</v>
      </c>
      <c r="U398" s="98">
        <v>161.98335515325903</v>
      </c>
      <c r="V398" s="98">
        <v>207.5818051342624</v>
      </c>
      <c r="W398" s="98">
        <v>218.12823780376226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1604.4393908657348</v>
      </c>
      <c r="D399" s="98">
        <v>1595.2262009154467</v>
      </c>
      <c r="E399" s="98">
        <v>1590.6160808629118</v>
      </c>
      <c r="F399" s="98">
        <v>1691.2258748976133</v>
      </c>
      <c r="G399" s="98">
        <v>1710.1774137743771</v>
      </c>
      <c r="H399" s="98">
        <v>1771.2196903700317</v>
      </c>
      <c r="I399" s="98">
        <v>2118.6386599229018</v>
      </c>
      <c r="J399" s="98">
        <v>2062.1534808641904</v>
      </c>
      <c r="K399" s="98">
        <v>2056.0990113709777</v>
      </c>
      <c r="L399" s="98">
        <v>2094.7301446488659</v>
      </c>
      <c r="M399" s="98">
        <v>2093.3782239686616</v>
      </c>
      <c r="N399" s="98">
        <v>2094.6338135491978</v>
      </c>
      <c r="O399" s="98">
        <v>2128.9088663900452</v>
      </c>
      <c r="P399" s="98">
        <v>2152.1248486192881</v>
      </c>
      <c r="Q399" s="98">
        <v>2199.3129457049599</v>
      </c>
      <c r="R399" s="98">
        <v>2237.2311854502195</v>
      </c>
      <c r="S399" s="98">
        <v>2243.750035296744</v>
      </c>
      <c r="T399" s="98">
        <v>0</v>
      </c>
      <c r="U399" s="98">
        <v>2244.5096069684282</v>
      </c>
      <c r="V399" s="98">
        <v>2234.4822926638831</v>
      </c>
      <c r="W399" s="98">
        <v>2217.4702129060192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703.5615183292233</v>
      </c>
      <c r="D400" s="122">
        <v>712.31975201650391</v>
      </c>
      <c r="E400" s="122">
        <v>716.76616158692696</v>
      </c>
      <c r="F400" s="122">
        <v>739.66634989835075</v>
      </c>
      <c r="G400" s="122">
        <v>713.06332072147222</v>
      </c>
      <c r="H400" s="122">
        <v>654.37710548218672</v>
      </c>
      <c r="I400" s="122">
        <v>641.42735705580344</v>
      </c>
      <c r="J400" s="122">
        <v>586.93649351687009</v>
      </c>
      <c r="K400" s="122">
        <v>590.5531659886459</v>
      </c>
      <c r="L400" s="122">
        <v>571.38270472959766</v>
      </c>
      <c r="M400" s="122">
        <v>605.93748574700612</v>
      </c>
      <c r="N400" s="122">
        <v>534.28007956045928</v>
      </c>
      <c r="O400" s="122">
        <v>546.50400116522337</v>
      </c>
      <c r="P400" s="122">
        <v>615.6577684609141</v>
      </c>
      <c r="Q400" s="122">
        <v>588.84741054829647</v>
      </c>
      <c r="R400" s="122">
        <v>589.26773945776961</v>
      </c>
      <c r="S400" s="122">
        <v>626.32776166389067</v>
      </c>
      <c r="T400" s="122">
        <v>0</v>
      </c>
      <c r="U400" s="122">
        <v>683.82011376337857</v>
      </c>
      <c r="V400" s="122">
        <v>710.92556452902727</v>
      </c>
      <c r="W400" s="122">
        <v>695.45041953791531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693.48804824759645</v>
      </c>
      <c r="D401" s="98">
        <v>696.85223871940832</v>
      </c>
      <c r="E401" s="98">
        <v>726.41484976322079</v>
      </c>
      <c r="F401" s="98">
        <v>743.46716469853675</v>
      </c>
      <c r="G401" s="98">
        <v>715.46650661019635</v>
      </c>
      <c r="H401" s="98">
        <v>644.38922135448831</v>
      </c>
      <c r="I401" s="98">
        <v>652.69944276821298</v>
      </c>
      <c r="J401" s="98">
        <v>591.93791883268477</v>
      </c>
      <c r="K401" s="98">
        <v>584.30515026029173</v>
      </c>
      <c r="L401" s="98">
        <v>570.72684851951249</v>
      </c>
      <c r="M401" s="98">
        <v>586.2978689305811</v>
      </c>
      <c r="N401" s="98">
        <v>557.79582823899182</v>
      </c>
      <c r="O401" s="98">
        <v>560.8062044443077</v>
      </c>
      <c r="P401" s="98">
        <v>569.92365239051605</v>
      </c>
      <c r="Q401" s="98">
        <v>594.82800940719619</v>
      </c>
      <c r="R401" s="98">
        <v>600.55864938800767</v>
      </c>
      <c r="S401" s="98">
        <v>611.50695596593243</v>
      </c>
      <c r="T401" s="98">
        <v>0</v>
      </c>
      <c r="U401" s="98">
        <v>684.04695176095481</v>
      </c>
      <c r="V401" s="98">
        <v>652.58464119704263</v>
      </c>
      <c r="W401" s="98">
        <v>703.70266468734087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716.26370309622121</v>
      </c>
      <c r="D402" s="33">
        <v>734.99036630903936</v>
      </c>
      <c r="E402" s="33">
        <v>700.56850313173936</v>
      </c>
      <c r="F402" s="33">
        <v>733.98717108794972</v>
      </c>
      <c r="G402" s="33">
        <v>708.96521462013982</v>
      </c>
      <c r="H402" s="33">
        <v>675.6889517827293</v>
      </c>
      <c r="I402" s="33">
        <v>617.50740206570299</v>
      </c>
      <c r="J402" s="33">
        <v>576.62134254222462</v>
      </c>
      <c r="K402" s="33">
        <v>598.80195981968041</v>
      </c>
      <c r="L402" s="33">
        <v>572.4406387060933</v>
      </c>
      <c r="M402" s="33">
        <v>640.96644742623846</v>
      </c>
      <c r="N402" s="33">
        <v>483.93662800452228</v>
      </c>
      <c r="O402" s="33">
        <v>529.88346816754142</v>
      </c>
      <c r="P402" s="33">
        <v>653.72962424726632</v>
      </c>
      <c r="Q402" s="33">
        <v>581.783711108651</v>
      </c>
      <c r="R402" s="33">
        <v>575.23000124744806</v>
      </c>
      <c r="S402" s="33">
        <v>644.00575972337367</v>
      </c>
      <c r="T402" s="33">
        <v>0</v>
      </c>
      <c r="U402" s="33">
        <v>683.51113653299592</v>
      </c>
      <c r="V402" s="33">
        <v>765.77243003176613</v>
      </c>
      <c r="W402" s="33">
        <v>690.19861037841736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2374.2075663466226</v>
      </c>
      <c r="D404" s="117">
        <f t="shared" si="218"/>
        <v>2404.9151569228302</v>
      </c>
      <c r="E404" s="117">
        <f t="shared" si="218"/>
        <v>2411.8040816323942</v>
      </c>
      <c r="F404" s="117">
        <f t="shared" si="218"/>
        <v>2077.4158255474536</v>
      </c>
      <c r="G404" s="117">
        <f t="shared" si="218"/>
        <v>1730.335086992465</v>
      </c>
      <c r="H404" s="117">
        <f t="shared" si="218"/>
        <v>1945.5409910732433</v>
      </c>
      <c r="I404" s="117">
        <f t="shared" si="218"/>
        <v>1766.3339873246521</v>
      </c>
      <c r="J404" s="117">
        <f t="shared" si="218"/>
        <v>1473.9090612512455</v>
      </c>
      <c r="K404" s="117">
        <f t="shared" si="218"/>
        <v>1550.6055014425256</v>
      </c>
      <c r="L404" s="117">
        <f t="shared" si="218"/>
        <v>1277.3871557262098</v>
      </c>
      <c r="M404" s="117">
        <f t="shared" si="218"/>
        <v>1429.7982244301402</v>
      </c>
      <c r="N404" s="117">
        <f t="shared" si="218"/>
        <v>1356.1020873508951</v>
      </c>
      <c r="O404" s="117">
        <f t="shared" si="218"/>
        <v>1032.1960790851786</v>
      </c>
      <c r="P404" s="117">
        <f t="shared" si="218"/>
        <v>848.55850484825942</v>
      </c>
      <c r="Q404" s="117">
        <f t="shared" si="218"/>
        <v>1025.9709482066439</v>
      </c>
      <c r="R404" s="117">
        <f t="shared" ref="R404:V404" si="219">R405+R408+R410+R419</f>
        <v>1036.678943210954</v>
      </c>
      <c r="S404" s="117">
        <f t="shared" si="219"/>
        <v>1079.9708402964311</v>
      </c>
      <c r="T404" s="117">
        <f t="shared" si="219"/>
        <v>0</v>
      </c>
      <c r="U404" s="117">
        <f t="shared" si="219"/>
        <v>1200.5277301030944</v>
      </c>
      <c r="V404" s="117">
        <f t="shared" si="219"/>
        <v>1137.4469560018092</v>
      </c>
      <c r="W404" s="117">
        <f t="shared" ref="W404" si="220">W405+W408+W410+W419</f>
        <v>979.53595558493237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2212.5961490767077</v>
      </c>
      <c r="D405" s="122">
        <f t="shared" si="221"/>
        <v>2229.8814809431378</v>
      </c>
      <c r="E405" s="122">
        <f t="shared" si="221"/>
        <v>2220.4327430753492</v>
      </c>
      <c r="F405" s="122">
        <f t="shared" si="221"/>
        <v>1889.1685597339722</v>
      </c>
      <c r="G405" s="122">
        <f t="shared" si="221"/>
        <v>1538.5160054523669</v>
      </c>
      <c r="H405" s="122">
        <f t="shared" si="221"/>
        <v>1754.1159221829587</v>
      </c>
      <c r="I405" s="122">
        <f t="shared" si="221"/>
        <v>1574.6954583367681</v>
      </c>
      <c r="J405" s="122">
        <f t="shared" si="221"/>
        <v>1282.5019189752136</v>
      </c>
      <c r="K405" s="122">
        <f t="shared" si="221"/>
        <v>1395.1658728987093</v>
      </c>
      <c r="L405" s="122">
        <f t="shared" si="221"/>
        <v>1113.4737982786455</v>
      </c>
      <c r="M405" s="122">
        <f t="shared" si="221"/>
        <v>1249.1175763617746</v>
      </c>
      <c r="N405" s="122">
        <f t="shared" si="221"/>
        <v>1167.9024436193333</v>
      </c>
      <c r="O405" s="122">
        <f t="shared" si="221"/>
        <v>893.61268785423283</v>
      </c>
      <c r="P405" s="122">
        <f t="shared" si="221"/>
        <v>744.0175608654547</v>
      </c>
      <c r="Q405" s="122">
        <f t="shared" si="221"/>
        <v>872.98771304079116</v>
      </c>
      <c r="R405" s="122">
        <f t="shared" ref="R405:V405" si="222">SUM(R406:R407)</f>
        <v>883.02665504229401</v>
      </c>
      <c r="S405" s="122">
        <f t="shared" si="222"/>
        <v>914.98140324089786</v>
      </c>
      <c r="T405" s="122">
        <f t="shared" si="222"/>
        <v>0</v>
      </c>
      <c r="U405" s="122">
        <f t="shared" si="222"/>
        <v>925.7174447585852</v>
      </c>
      <c r="V405" s="122">
        <f t="shared" si="222"/>
        <v>955.16638689749129</v>
      </c>
      <c r="W405" s="122">
        <f t="shared" ref="W405" si="223">SUM(W406:W407)</f>
        <v>824.03368045577884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2212.5961490767077</v>
      </c>
      <c r="D406" s="98">
        <v>2229.8814809431378</v>
      </c>
      <c r="E406" s="98">
        <v>2220.4327430753492</v>
      </c>
      <c r="F406" s="98">
        <v>1889.1685597339722</v>
      </c>
      <c r="G406" s="98">
        <v>1538.5160054523669</v>
      </c>
      <c r="H406" s="98">
        <v>1754.1159221829587</v>
      </c>
      <c r="I406" s="98">
        <v>1574.6954583367681</v>
      </c>
      <c r="J406" s="98">
        <v>1282.5019189752136</v>
      </c>
      <c r="K406" s="98">
        <v>1395.1658728987093</v>
      </c>
      <c r="L406" s="98">
        <v>1113.4737982786455</v>
      </c>
      <c r="M406" s="98">
        <v>1249.1175763617746</v>
      </c>
      <c r="N406" s="98">
        <v>1167.9024436193333</v>
      </c>
      <c r="O406" s="98">
        <v>893.61268785423283</v>
      </c>
      <c r="P406" s="98">
        <v>744.0175608654547</v>
      </c>
      <c r="Q406" s="98">
        <v>872.98771304079116</v>
      </c>
      <c r="R406" s="98">
        <v>883.02665504229401</v>
      </c>
      <c r="S406" s="98">
        <v>914.98140324089786</v>
      </c>
      <c r="T406" s="98">
        <v>0</v>
      </c>
      <c r="U406" s="98">
        <v>925.7174447585852</v>
      </c>
      <c r="V406" s="98">
        <v>955.16638689749129</v>
      </c>
      <c r="W406" s="98">
        <v>824.03368045577884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3.013244374590228</v>
      </c>
      <c r="D410" s="122">
        <v>5.4708182181453138</v>
      </c>
      <c r="E410" s="122">
        <v>5.346699914067611</v>
      </c>
      <c r="F410" s="122">
        <v>6.5613255732738729</v>
      </c>
      <c r="G410" s="122">
        <v>8.158739383437922</v>
      </c>
      <c r="H410" s="122">
        <v>13.046810309254187</v>
      </c>
      <c r="I410" s="122">
        <v>11.575290913445931</v>
      </c>
      <c r="J410" s="122">
        <v>29.863747954076878</v>
      </c>
      <c r="K410" s="122">
        <v>20.919360903575551</v>
      </c>
      <c r="L410" s="122">
        <v>21.575823175536861</v>
      </c>
      <c r="M410" s="122">
        <v>29.026557997184824</v>
      </c>
      <c r="N410" s="122">
        <v>34.716750293914473</v>
      </c>
      <c r="O410" s="122">
        <v>16.901438875184887</v>
      </c>
      <c r="P410" s="122">
        <v>2.2703460367463534E-2</v>
      </c>
      <c r="Q410" s="122">
        <v>22.951538394268685</v>
      </c>
      <c r="R410" s="122">
        <v>19.955631189146604</v>
      </c>
      <c r="S410" s="122">
        <v>32.455294896933665</v>
      </c>
      <c r="T410" s="122">
        <v>0</v>
      </c>
      <c r="U410" s="122">
        <v>120.60042519864746</v>
      </c>
      <c r="V410" s="122">
        <v>59.747886683379249</v>
      </c>
      <c r="W410" s="122">
        <v>50.315679916703459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1141.8040519227475</v>
      </c>
      <c r="D411" s="98">
        <v>1230.5288532887589</v>
      </c>
      <c r="E411" s="98">
        <v>1332.5164341392945</v>
      </c>
      <c r="F411" s="98">
        <v>1330.2618933700401</v>
      </c>
      <c r="G411" s="98">
        <v>1364.8405454294009</v>
      </c>
      <c r="H411" s="98">
        <v>1533.5724398597026</v>
      </c>
      <c r="I411" s="98">
        <v>1627.1465309686835</v>
      </c>
      <c r="J411" s="98">
        <v>1559.3424751338559</v>
      </c>
      <c r="K411" s="98">
        <v>1542.6475457658769</v>
      </c>
      <c r="L411" s="98">
        <v>1501.8124731488783</v>
      </c>
      <c r="M411" s="98">
        <v>1408.3764355440367</v>
      </c>
      <c r="N411" s="98">
        <v>1292.8298389899699</v>
      </c>
      <c r="O411" s="98">
        <v>1334.68683745826</v>
      </c>
      <c r="P411" s="98">
        <v>0</v>
      </c>
      <c r="Q411" s="98">
        <v>1202.7846742293777</v>
      </c>
      <c r="R411" s="98">
        <v>1127.8150272059629</v>
      </c>
      <c r="S411" s="98">
        <v>1102.0481752502917</v>
      </c>
      <c r="T411" s="98">
        <v>0</v>
      </c>
      <c r="U411" s="98">
        <v>1276.0907498825661</v>
      </c>
      <c r="V411" s="98">
        <v>1226.9655301051096</v>
      </c>
      <c r="W411" s="98">
        <v>1024.4081961590034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145.92912626202485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344.64512164491418</v>
      </c>
      <c r="J412" s="98">
        <v>317.14341444706986</v>
      </c>
      <c r="K412" s="98">
        <v>314.23388568700113</v>
      </c>
      <c r="L412" s="98">
        <v>271.24023148054471</v>
      </c>
      <c r="M412" s="98">
        <v>248.42560122368073</v>
      </c>
      <c r="N412" s="98">
        <v>160.15373091880528</v>
      </c>
      <c r="O412" s="98">
        <v>118.89571273403048</v>
      </c>
      <c r="P412" s="98">
        <v>13.622076220478121</v>
      </c>
      <c r="Q412" s="98">
        <v>0</v>
      </c>
      <c r="R412" s="98">
        <v>0</v>
      </c>
      <c r="S412" s="98">
        <v>0</v>
      </c>
      <c r="T412" s="98">
        <v>0</v>
      </c>
      <c r="U412" s="98">
        <v>152.46732450482477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145.92912626202485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344.64512164491418</v>
      </c>
      <c r="J413" s="101">
        <v>317.14341444706986</v>
      </c>
      <c r="K413" s="101">
        <v>314.23388568700113</v>
      </c>
      <c r="L413" s="101">
        <v>271.24023148054471</v>
      </c>
      <c r="M413" s="101">
        <v>248.42560122368073</v>
      </c>
      <c r="N413" s="101">
        <v>160.15373091880528</v>
      </c>
      <c r="O413" s="101">
        <v>118.89571273403048</v>
      </c>
      <c r="P413" s="101">
        <v>13.622076220478121</v>
      </c>
      <c r="Q413" s="101">
        <v>0</v>
      </c>
      <c r="R413" s="101">
        <v>0</v>
      </c>
      <c r="S413" s="101">
        <v>0</v>
      </c>
      <c r="T413" s="101">
        <v>0</v>
      </c>
      <c r="U413" s="101">
        <v>152.46732450482477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158.59817289532486</v>
      </c>
      <c r="D419" s="122">
        <v>169.56285776154726</v>
      </c>
      <c r="E419" s="122">
        <v>186.02463864297721</v>
      </c>
      <c r="F419" s="122">
        <v>181.68594024020743</v>
      </c>
      <c r="G419" s="122">
        <v>183.66034215666008</v>
      </c>
      <c r="H419" s="122">
        <v>178.37825858103039</v>
      </c>
      <c r="I419" s="122">
        <v>180.06323807443803</v>
      </c>
      <c r="J419" s="122">
        <v>161.54339432195513</v>
      </c>
      <c r="K419" s="122">
        <v>134.52026764024066</v>
      </c>
      <c r="L419" s="122">
        <v>142.33753427202743</v>
      </c>
      <c r="M419" s="122">
        <v>151.6540900711808</v>
      </c>
      <c r="N419" s="122">
        <v>153.48289343764736</v>
      </c>
      <c r="O419" s="122">
        <v>121.68195235576074</v>
      </c>
      <c r="P419" s="122">
        <v>104.5182405224373</v>
      </c>
      <c r="Q419" s="122">
        <v>130.03169677158408</v>
      </c>
      <c r="R419" s="122">
        <v>133.69665697951348</v>
      </c>
      <c r="S419" s="122">
        <v>132.53414215859971</v>
      </c>
      <c r="T419" s="122">
        <v>0</v>
      </c>
      <c r="U419" s="122">
        <v>154.20986014586168</v>
      </c>
      <c r="V419" s="122">
        <v>122.53268242093868</v>
      </c>
      <c r="W419" s="122">
        <v>105.18659521245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284.37448452737016</v>
      </c>
      <c r="D420" s="98">
        <v>285.25075766921788</v>
      </c>
      <c r="E420" s="98">
        <v>296.8365647210324</v>
      </c>
      <c r="F420" s="98">
        <v>303.28003574323969</v>
      </c>
      <c r="G420" s="98">
        <v>291.36129759205392</v>
      </c>
      <c r="H420" s="98">
        <v>261.9759606516667</v>
      </c>
      <c r="I420" s="98">
        <v>264.91658558571396</v>
      </c>
      <c r="J420" s="98">
        <v>239.86965672474471</v>
      </c>
      <c r="K420" s="98">
        <v>236.4121036122431</v>
      </c>
      <c r="L420" s="98">
        <v>230.57834877895274</v>
      </c>
      <c r="M420" s="98">
        <v>236.68168080925977</v>
      </c>
      <c r="N420" s="98">
        <v>225.1757360414851</v>
      </c>
      <c r="O420" s="98">
        <v>226.39099016042294</v>
      </c>
      <c r="P420" s="98">
        <v>230.07159863429592</v>
      </c>
      <c r="Q420" s="98">
        <v>240.12520003819193</v>
      </c>
      <c r="R420" s="98">
        <v>241.23227912266489</v>
      </c>
      <c r="S420" s="98">
        <v>243.64755911162956</v>
      </c>
      <c r="T420" s="98">
        <v>0</v>
      </c>
      <c r="U420" s="98">
        <v>267.42420878463184</v>
      </c>
      <c r="V420" s="98">
        <v>252.87139485702914</v>
      </c>
      <c r="W420" s="98">
        <v>270.46784282914433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84.726748335124938</v>
      </c>
      <c r="D423" s="118">
        <f t="shared" si="225"/>
        <v>88.907396088415652</v>
      </c>
      <c r="E423" s="118">
        <f t="shared" si="225"/>
        <v>96.799845938233346</v>
      </c>
      <c r="F423" s="118">
        <f t="shared" si="225"/>
        <v>87.651882473558246</v>
      </c>
      <c r="G423" s="118">
        <f t="shared" si="225"/>
        <v>80.191261886323957</v>
      </c>
      <c r="H423" s="118">
        <f t="shared" si="225"/>
        <v>85.281282676519908</v>
      </c>
      <c r="I423" s="118">
        <f t="shared" si="225"/>
        <v>81.686859825950592</v>
      </c>
      <c r="J423" s="118">
        <f t="shared" si="225"/>
        <v>67.372825078546768</v>
      </c>
      <c r="K423" s="118">
        <f t="shared" si="225"/>
        <v>67.640102164649491</v>
      </c>
      <c r="L423" s="118">
        <f t="shared" si="225"/>
        <v>60.853424723926025</v>
      </c>
      <c r="M423" s="118">
        <f t="shared" si="225"/>
        <v>62.276036372590767</v>
      </c>
      <c r="N423" s="118">
        <f t="shared" si="225"/>
        <v>57.67187075955799</v>
      </c>
      <c r="O423" s="118">
        <f t="shared" si="225"/>
        <v>46.433958917475344</v>
      </c>
      <c r="P423" s="118">
        <f t="shared" si="225"/>
        <v>40.990403143824054</v>
      </c>
      <c r="Q423" s="118">
        <f t="shared" si="225"/>
        <v>44.507361250545408</v>
      </c>
      <c r="R423" s="118">
        <f t="shared" ref="R423:V423" si="226">R424+R427+R429+R438</f>
        <v>46.144279712918127</v>
      </c>
      <c r="S423" s="118">
        <f t="shared" si="226"/>
        <v>48.139317173022576</v>
      </c>
      <c r="T423" s="118">
        <f t="shared" si="226"/>
        <v>0</v>
      </c>
      <c r="U423" s="118">
        <f t="shared" si="226"/>
        <v>47.523430197669043</v>
      </c>
      <c r="V423" s="118">
        <f t="shared" si="226"/>
        <v>48.535120120489466</v>
      </c>
      <c r="W423" s="118">
        <f t="shared" ref="W423" si="227">W424+W427+W429+W438</f>
        <v>44.634322615457698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61.051775516206817</v>
      </c>
      <c r="D424" s="123">
        <f t="shared" si="228"/>
        <v>60.940915609923223</v>
      </c>
      <c r="E424" s="123">
        <f t="shared" si="228"/>
        <v>60.379618628316997</v>
      </c>
      <c r="F424" s="123">
        <f t="shared" si="228"/>
        <v>50.869068149143779</v>
      </c>
      <c r="G424" s="123">
        <f t="shared" si="228"/>
        <v>40.75616666703327</v>
      </c>
      <c r="H424" s="123">
        <f t="shared" si="228"/>
        <v>45.885396633164234</v>
      </c>
      <c r="I424" s="123">
        <f t="shared" si="228"/>
        <v>40.27746892033678</v>
      </c>
      <c r="J424" s="123">
        <f t="shared" si="228"/>
        <v>32.619342247562933</v>
      </c>
      <c r="K424" s="123">
        <f t="shared" si="228"/>
        <v>35.241494430015955</v>
      </c>
      <c r="L424" s="123">
        <f t="shared" si="228"/>
        <v>27.889187299454555</v>
      </c>
      <c r="M424" s="123">
        <f t="shared" si="228"/>
        <v>31.017724134651804</v>
      </c>
      <c r="N424" s="123">
        <f t="shared" si="228"/>
        <v>28.718471524931143</v>
      </c>
      <c r="O424" s="123">
        <f t="shared" si="228"/>
        <v>21.81273178885688</v>
      </c>
      <c r="P424" s="123">
        <f t="shared" si="228"/>
        <v>18.08610617541019</v>
      </c>
      <c r="Q424" s="123">
        <f t="shared" si="228"/>
        <v>21.166946196467126</v>
      </c>
      <c r="R424" s="123">
        <f t="shared" ref="R424:V424" si="229">SUM(R425:R426)</f>
        <v>21.284963402661631</v>
      </c>
      <c r="S424" s="123">
        <f t="shared" si="229"/>
        <v>21.970799248481033</v>
      </c>
      <c r="T424" s="123">
        <f t="shared" si="229"/>
        <v>0</v>
      </c>
      <c r="U424" s="123">
        <f t="shared" si="229"/>
        <v>22.038190441875116</v>
      </c>
      <c r="V424" s="123">
        <f t="shared" si="229"/>
        <v>22.718380218931102</v>
      </c>
      <c r="W424" s="123">
        <f t="shared" ref="W424" si="230">SUM(W425:W426)</f>
        <v>19.50751186044144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60.80752721788987</v>
      </c>
      <c r="D425" s="99">
        <v>60.673417461724412</v>
      </c>
      <c r="E425" s="99">
        <v>60.124858696592462</v>
      </c>
      <c r="F425" s="99">
        <v>50.631722427904521</v>
      </c>
      <c r="G425" s="99">
        <v>40.565964116613706</v>
      </c>
      <c r="H425" s="99">
        <v>45.689437971646228</v>
      </c>
      <c r="I425" s="99">
        <v>40.12113166152777</v>
      </c>
      <c r="J425" s="99">
        <v>32.498872356656413</v>
      </c>
      <c r="K425" s="99">
        <v>35.101649433731843</v>
      </c>
      <c r="L425" s="99">
        <v>27.780865941445931</v>
      </c>
      <c r="M425" s="99">
        <v>30.87567112482834</v>
      </c>
      <c r="N425" s="99">
        <v>28.611604129017575</v>
      </c>
      <c r="O425" s="99">
        <v>21.712259856940157</v>
      </c>
      <c r="P425" s="99">
        <v>17.972505729315099</v>
      </c>
      <c r="Q425" s="99">
        <v>21.04051490168834</v>
      </c>
      <c r="R425" s="99">
        <v>21.155525168128207</v>
      </c>
      <c r="S425" s="99">
        <v>21.820129713173326</v>
      </c>
      <c r="T425" s="99">
        <v>0</v>
      </c>
      <c r="U425" s="99">
        <v>21.90060965045668</v>
      </c>
      <c r="V425" s="99">
        <v>22.575695316460116</v>
      </c>
      <c r="W425" s="99">
        <v>19.384472065816965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0.24424829831694819</v>
      </c>
      <c r="D426" s="99">
        <v>0.26749814819881035</v>
      </c>
      <c r="E426" s="99">
        <v>0.25475993172453582</v>
      </c>
      <c r="F426" s="99">
        <v>0.23734572123926076</v>
      </c>
      <c r="G426" s="99">
        <v>0.19020255041956505</v>
      </c>
      <c r="H426" s="99">
        <v>0.19595866151800428</v>
      </c>
      <c r="I426" s="99">
        <v>0.15633725880900851</v>
      </c>
      <c r="J426" s="99">
        <v>0.12046989090652187</v>
      </c>
      <c r="K426" s="99">
        <v>0.1398449962841109</v>
      </c>
      <c r="L426" s="99">
        <v>0.10832135800862253</v>
      </c>
      <c r="M426" s="99">
        <v>0.14205300982346503</v>
      </c>
      <c r="N426" s="99">
        <v>0.10686739591356959</v>
      </c>
      <c r="O426" s="99">
        <v>0.10047193191672082</v>
      </c>
      <c r="P426" s="99">
        <v>0.11360044609509022</v>
      </c>
      <c r="Q426" s="99">
        <v>0.12643129477878795</v>
      </c>
      <c r="R426" s="99">
        <v>0.12943823453342512</v>
      </c>
      <c r="S426" s="99">
        <v>0.15066953530770469</v>
      </c>
      <c r="T426" s="99">
        <v>0</v>
      </c>
      <c r="U426" s="99">
        <v>0.13758079141843735</v>
      </c>
      <c r="V426" s="99">
        <v>0.14268490247098725</v>
      </c>
      <c r="W426" s="99">
        <v>0.12303979462447615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2.4453889909380857</v>
      </c>
      <c r="E427" s="123">
        <f t="shared" si="231"/>
        <v>8.9947238802600218</v>
      </c>
      <c r="F427" s="123">
        <f t="shared" si="231"/>
        <v>8.7211209615031464</v>
      </c>
      <c r="G427" s="123">
        <f t="shared" si="231"/>
        <v>9.667015982396169</v>
      </c>
      <c r="H427" s="123">
        <f t="shared" si="231"/>
        <v>10.90507264764476</v>
      </c>
      <c r="I427" s="123">
        <f t="shared" si="231"/>
        <v>12.013120602397898</v>
      </c>
      <c r="J427" s="123">
        <f t="shared" si="231"/>
        <v>6.9201400178894632</v>
      </c>
      <c r="K427" s="123">
        <f t="shared" si="231"/>
        <v>5.1408496954460317</v>
      </c>
      <c r="L427" s="123">
        <f t="shared" si="231"/>
        <v>6.6594693300703787</v>
      </c>
      <c r="M427" s="123">
        <f t="shared" si="231"/>
        <v>4.7434025239535629</v>
      </c>
      <c r="N427" s="123">
        <f t="shared" si="231"/>
        <v>5.2153653521031398</v>
      </c>
      <c r="O427" s="123">
        <f t="shared" si="231"/>
        <v>3.1595643959025255</v>
      </c>
      <c r="P427" s="123">
        <f t="shared" si="231"/>
        <v>1.9338452715877419</v>
      </c>
      <c r="Q427" s="123">
        <f t="shared" si="231"/>
        <v>2.0811191006037992</v>
      </c>
      <c r="R427" s="123">
        <f t="shared" si="231"/>
        <v>3.0261035105518532</v>
      </c>
      <c r="S427" s="123">
        <f t="shared" si="231"/>
        <v>2.9538560920340404</v>
      </c>
      <c r="T427" s="123">
        <f t="shared" si="231"/>
        <v>0</v>
      </c>
      <c r="U427" s="123">
        <f t="shared" si="231"/>
        <v>1.8576193518896291</v>
      </c>
      <c r="V427" s="123">
        <f t="shared" si="231"/>
        <v>2.8335988280335509</v>
      </c>
      <c r="W427" s="123">
        <f t="shared" si="231"/>
        <v>2.7127818097695653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2.4453889909380857</v>
      </c>
      <c r="E428" s="99">
        <f>RES_hhdet_in_fecs!E48</f>
        <v>8.9947238802600218</v>
      </c>
      <c r="F428" s="99">
        <f>RES_hhdet_in_fecs!F48</f>
        <v>8.7211209615031464</v>
      </c>
      <c r="G428" s="99">
        <f>RES_hhdet_in_fecs!G48</f>
        <v>9.667015982396169</v>
      </c>
      <c r="H428" s="99">
        <f>RES_hhdet_in_fecs!H48</f>
        <v>10.90507264764476</v>
      </c>
      <c r="I428" s="99">
        <f>RES_hhdet_in_fecs!I48</f>
        <v>12.013120602397898</v>
      </c>
      <c r="J428" s="99">
        <f>RES_hhdet_in_fecs!J48</f>
        <v>6.9201400178894632</v>
      </c>
      <c r="K428" s="99">
        <f>RES_hhdet_in_fecs!K48</f>
        <v>5.1408496954460317</v>
      </c>
      <c r="L428" s="99">
        <f>RES_hhdet_in_fecs!L48</f>
        <v>6.6594693300703787</v>
      </c>
      <c r="M428" s="99">
        <f>RES_hhdet_in_fecs!M48</f>
        <v>4.7434025239535629</v>
      </c>
      <c r="N428" s="99">
        <f>RES_hhdet_in_fecs!N48</f>
        <v>5.2153653521031398</v>
      </c>
      <c r="O428" s="99">
        <f>RES_hhdet_in_fecs!O48</f>
        <v>3.1595643959025255</v>
      </c>
      <c r="P428" s="99">
        <f>RES_hhdet_in_fecs!P48</f>
        <v>1.9338452715877419</v>
      </c>
      <c r="Q428" s="99">
        <f>RES_hhdet_in_fecs!Q48</f>
        <v>2.0811191006037992</v>
      </c>
      <c r="R428" s="99">
        <f>RES_hhdet_in_fecs!R48</f>
        <v>3.0261035105518532</v>
      </c>
      <c r="S428" s="99">
        <f>RES_hhdet_in_fecs!S48</f>
        <v>2.9538560920340404</v>
      </c>
      <c r="T428" s="99">
        <f>RES_hhdet_in_fecs!T48</f>
        <v>0</v>
      </c>
      <c r="U428" s="99">
        <f>RES_hhdet_in_fecs!U48</f>
        <v>1.8576193518896291</v>
      </c>
      <c r="V428" s="99">
        <f>RES_hhdet_in_fecs!V48</f>
        <v>2.8335988280335509</v>
      </c>
      <c r="W428" s="99">
        <f>RES_hhdet_in_fecs!W48</f>
        <v>2.7127818097695653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15.415301425399843</v>
      </c>
      <c r="D429" s="123">
        <v>17.200125810696402</v>
      </c>
      <c r="E429" s="123">
        <v>18.989106157796218</v>
      </c>
      <c r="F429" s="123">
        <v>19.529708487930616</v>
      </c>
      <c r="G429" s="123">
        <v>21.608362815272688</v>
      </c>
      <c r="H429" s="123">
        <v>21.034419723243154</v>
      </c>
      <c r="I429" s="123">
        <v>22.223409619084613</v>
      </c>
      <c r="J429" s="123">
        <v>21.339263263342922</v>
      </c>
      <c r="K429" s="123">
        <v>20.989254395333734</v>
      </c>
      <c r="L429" s="123">
        <v>20.210610435800042</v>
      </c>
      <c r="M429" s="123">
        <v>20.118638932228329</v>
      </c>
      <c r="N429" s="123">
        <v>18.017989538982604</v>
      </c>
      <c r="O429" s="123">
        <v>15.925320253903438</v>
      </c>
      <c r="P429" s="123">
        <v>15.033181517201392</v>
      </c>
      <c r="Q429" s="123">
        <v>15.403025848974963</v>
      </c>
      <c r="R429" s="123">
        <v>16.029331262056473</v>
      </c>
      <c r="S429" s="123">
        <v>17.220759845261558</v>
      </c>
      <c r="T429" s="123">
        <v>0</v>
      </c>
      <c r="U429" s="123">
        <v>17.208656563235536</v>
      </c>
      <c r="V429" s="123">
        <v>16.710453803719894</v>
      </c>
      <c r="W429" s="123">
        <v>16.490242121695868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31.379554282313066</v>
      </c>
      <c r="D430" s="99">
        <v>33.481775355481211</v>
      </c>
      <c r="E430" s="99">
        <v>36.081868529171487</v>
      </c>
      <c r="F430" s="99">
        <v>35.652430586191379</v>
      </c>
      <c r="G430" s="99">
        <v>35.98667312824567</v>
      </c>
      <c r="H430" s="99">
        <v>39.944944333438279</v>
      </c>
      <c r="I430" s="99">
        <v>41.457514756882688</v>
      </c>
      <c r="J430" s="99">
        <v>39.514071136970578</v>
      </c>
      <c r="K430" s="99">
        <v>38.812211797279183</v>
      </c>
      <c r="L430" s="99">
        <v>37.469809393125537</v>
      </c>
      <c r="M430" s="99">
        <v>34.812229422365846</v>
      </c>
      <c r="N430" s="99">
        <v>31.672110767000916</v>
      </c>
      <c r="O430" s="99">
        <v>32.429113682479958</v>
      </c>
      <c r="P430" s="99">
        <v>0</v>
      </c>
      <c r="Q430" s="99">
        <v>28.989192497905265</v>
      </c>
      <c r="R430" s="99">
        <v>27.020157383478029</v>
      </c>
      <c r="S430" s="99">
        <v>26.281227191014555</v>
      </c>
      <c r="T430" s="99">
        <v>0</v>
      </c>
      <c r="U430" s="99">
        <v>30.189736133820919</v>
      </c>
      <c r="V430" s="99">
        <v>28.999764178703934</v>
      </c>
      <c r="W430" s="99">
        <v>24.098058772858362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15.679742749893459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23.089442379189151</v>
      </c>
      <c r="J431" s="99">
        <v>21.919513097375457</v>
      </c>
      <c r="K431" s="99">
        <v>21.649482707078189</v>
      </c>
      <c r="L431" s="99">
        <v>20.560154786892692</v>
      </c>
      <c r="M431" s="99">
        <v>19.26807779507952</v>
      </c>
      <c r="N431" s="99">
        <v>17.058129085255583</v>
      </c>
      <c r="O431" s="99">
        <v>17.663190897090765</v>
      </c>
      <c r="P431" s="99">
        <v>18.02346167979735</v>
      </c>
      <c r="Q431" s="99">
        <v>0</v>
      </c>
      <c r="R431" s="99">
        <v>0</v>
      </c>
      <c r="S431" s="99">
        <v>0</v>
      </c>
      <c r="T431" s="99">
        <v>0</v>
      </c>
      <c r="U431" s="99">
        <v>19.444291099869549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4.0104875536205808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8.7810961978793376</v>
      </c>
      <c r="J432" s="102">
        <v>8.0364818113529104</v>
      </c>
      <c r="K432" s="102">
        <v>7.9059615131406531</v>
      </c>
      <c r="L432" s="102">
        <v>6.767369398666423</v>
      </c>
      <c r="M432" s="102">
        <v>6.1405806046784948</v>
      </c>
      <c r="N432" s="102">
        <v>3.9234913616874008</v>
      </c>
      <c r="O432" s="102">
        <v>2.888829406570014</v>
      </c>
      <c r="P432" s="102">
        <v>0.32905519411790174</v>
      </c>
      <c r="Q432" s="102">
        <v>0</v>
      </c>
      <c r="R432" s="102">
        <v>0</v>
      </c>
      <c r="S432" s="102">
        <v>0</v>
      </c>
      <c r="T432" s="102">
        <v>0</v>
      </c>
      <c r="U432" s="102">
        <v>3.6070697136970087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11.669255196272879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14.308346181309814</v>
      </c>
      <c r="J433" s="105">
        <v>13.883031286022547</v>
      </c>
      <c r="K433" s="105">
        <v>13.743521193937534</v>
      </c>
      <c r="L433" s="105">
        <v>13.792785388226269</v>
      </c>
      <c r="M433" s="105">
        <v>13.127497190401026</v>
      </c>
      <c r="N433" s="105">
        <v>13.134637723568186</v>
      </c>
      <c r="O433" s="105">
        <v>14.774361490520754</v>
      </c>
      <c r="P433" s="105">
        <v>17.694406485679451</v>
      </c>
      <c r="Q433" s="105">
        <v>0</v>
      </c>
      <c r="R433" s="105">
        <v>0</v>
      </c>
      <c r="S433" s="105">
        <v>0</v>
      </c>
      <c r="T433" s="105">
        <v>0</v>
      </c>
      <c r="U433" s="105">
        <v>15.837221386172537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27.832259771241375</v>
      </c>
      <c r="D434" s="102">
        <v>0</v>
      </c>
      <c r="E434" s="102">
        <v>0</v>
      </c>
      <c r="F434" s="102">
        <v>0</v>
      </c>
      <c r="G434" s="102">
        <v>0</v>
      </c>
      <c r="H434" s="102">
        <v>33.392550888942139</v>
      </c>
      <c r="I434" s="102">
        <v>0</v>
      </c>
      <c r="J434" s="102">
        <v>0</v>
      </c>
      <c r="K434" s="102">
        <v>34.428225473571217</v>
      </c>
      <c r="L434" s="102">
        <v>0</v>
      </c>
      <c r="M434" s="102">
        <v>0</v>
      </c>
      <c r="N434" s="102">
        <v>0</v>
      </c>
      <c r="O434" s="102">
        <v>26.902282851123921</v>
      </c>
      <c r="P434" s="102">
        <v>26.061637705019994</v>
      </c>
      <c r="Q434" s="102">
        <v>0</v>
      </c>
      <c r="R434" s="102">
        <v>0</v>
      </c>
      <c r="S434" s="102">
        <v>0</v>
      </c>
      <c r="T434" s="102">
        <v>0</v>
      </c>
      <c r="U434" s="102">
        <v>23.831113074869048</v>
      </c>
      <c r="V434" s="102">
        <v>23.807134969525592</v>
      </c>
      <c r="W434" s="102">
        <v>23.476429809802415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15.270714244634616</v>
      </c>
      <c r="D435" s="105">
        <v>17.127415830923134</v>
      </c>
      <c r="E435" s="105">
        <v>18.920245432038669</v>
      </c>
      <c r="F435" s="105">
        <v>19.449791298660102</v>
      </c>
      <c r="G435" s="105">
        <v>21.521895313390548</v>
      </c>
      <c r="H435" s="105">
        <v>20.756123475311107</v>
      </c>
      <c r="I435" s="105">
        <v>22.088151167129972</v>
      </c>
      <c r="J435" s="105">
        <v>20.98823011712976</v>
      </c>
      <c r="K435" s="105">
        <v>20.726409108078787</v>
      </c>
      <c r="L435" s="105">
        <v>19.962918556848454</v>
      </c>
      <c r="M435" s="105">
        <v>19.811656385257532</v>
      </c>
      <c r="N435" s="105">
        <v>17.650275314348121</v>
      </c>
      <c r="O435" s="105">
        <v>14.620900086376018</v>
      </c>
      <c r="P435" s="105">
        <v>14.141192263983774</v>
      </c>
      <c r="Q435" s="105">
        <v>15.138731334773905</v>
      </c>
      <c r="R435" s="105">
        <v>15.831355893222039</v>
      </c>
      <c r="S435" s="105">
        <v>16.945832679036123</v>
      </c>
      <c r="T435" s="105">
        <v>0</v>
      </c>
      <c r="U435" s="105">
        <v>15.713091738972791</v>
      </c>
      <c r="V435" s="105">
        <v>16.053033523295738</v>
      </c>
      <c r="W435" s="105">
        <v>15.940082377562707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3.5757257373126987</v>
      </c>
      <c r="D436" s="99">
        <v>5.6326205981997459</v>
      </c>
      <c r="E436" s="99">
        <v>7.5122965798383108</v>
      </c>
      <c r="F436" s="99">
        <v>7.4348685960411585</v>
      </c>
      <c r="G436" s="99">
        <v>9.5422505542356415</v>
      </c>
      <c r="H436" s="99">
        <v>8.501267717455038</v>
      </c>
      <c r="I436" s="99">
        <v>7.7545968187621037</v>
      </c>
      <c r="J436" s="99">
        <v>7.1125693690086393</v>
      </c>
      <c r="K436" s="99">
        <v>7.0043627000046245</v>
      </c>
      <c r="L436" s="99">
        <v>6.0913308516419535</v>
      </c>
      <c r="M436" s="99">
        <v>6.0778349129158435</v>
      </c>
      <c r="N436" s="99">
        <v>4.0371254470949856</v>
      </c>
      <c r="O436" s="99">
        <v>0.89019867525283891</v>
      </c>
      <c r="P436" s="99">
        <v>0.33046850153279989</v>
      </c>
      <c r="Q436" s="99">
        <v>1.0741328676256348</v>
      </c>
      <c r="R436" s="99">
        <v>1.6096399289205101</v>
      </c>
      <c r="S436" s="99">
        <v>2.74951697299612</v>
      </c>
      <c r="T436" s="99">
        <v>0</v>
      </c>
      <c r="U436" s="99">
        <v>1.6216557338719082</v>
      </c>
      <c r="V436" s="99">
        <v>2.039891682412335</v>
      </c>
      <c r="W436" s="99">
        <v>2.103974087493639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11.694988507321918</v>
      </c>
      <c r="D437" s="99">
        <v>11.494795232723387</v>
      </c>
      <c r="E437" s="99">
        <v>11.407948852200354</v>
      </c>
      <c r="F437" s="99">
        <v>12.014922702618939</v>
      </c>
      <c r="G437" s="99">
        <v>11.97964475915491</v>
      </c>
      <c r="H437" s="99">
        <v>12.254855757856067</v>
      </c>
      <c r="I437" s="99">
        <v>14.333554348367866</v>
      </c>
      <c r="J437" s="99">
        <v>13.875660748121119</v>
      </c>
      <c r="K437" s="99">
        <v>13.722046408074165</v>
      </c>
      <c r="L437" s="99">
        <v>13.871587705206501</v>
      </c>
      <c r="M437" s="99">
        <v>13.733821472341688</v>
      </c>
      <c r="N437" s="99">
        <v>13.613149867253137</v>
      </c>
      <c r="O437" s="99">
        <v>13.73070141112318</v>
      </c>
      <c r="P437" s="99">
        <v>13.810723762450973</v>
      </c>
      <c r="Q437" s="99">
        <v>14.064598467148267</v>
      </c>
      <c r="R437" s="99">
        <v>14.221715964301524</v>
      </c>
      <c r="S437" s="99">
        <v>14.196315706040004</v>
      </c>
      <c r="T437" s="99">
        <v>0</v>
      </c>
      <c r="U437" s="99">
        <v>14.091436005100885</v>
      </c>
      <c r="V437" s="99">
        <v>14.013141840883403</v>
      </c>
      <c r="W437" s="99">
        <v>13.836108290069067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8.2596713935182802</v>
      </c>
      <c r="D438" s="123">
        <v>8.3209656768579414</v>
      </c>
      <c r="E438" s="123">
        <v>8.4363972718601143</v>
      </c>
      <c r="F438" s="123">
        <v>8.5319848749807097</v>
      </c>
      <c r="G438" s="123">
        <v>8.159716421621841</v>
      </c>
      <c r="H438" s="123">
        <v>7.4563936724677582</v>
      </c>
      <c r="I438" s="123">
        <v>7.1728606841313116</v>
      </c>
      <c r="J438" s="123">
        <v>6.4940795497514516</v>
      </c>
      <c r="K438" s="123">
        <v>6.2685036438537702</v>
      </c>
      <c r="L438" s="123">
        <v>6.0941576586010475</v>
      </c>
      <c r="M438" s="123">
        <v>6.396270781757071</v>
      </c>
      <c r="N438" s="123">
        <v>5.7200443435411019</v>
      </c>
      <c r="O438" s="123">
        <v>5.5363424788124984</v>
      </c>
      <c r="P438" s="123">
        <v>5.9372701796247362</v>
      </c>
      <c r="Q438" s="123">
        <v>5.8562701044995249</v>
      </c>
      <c r="R438" s="123">
        <v>5.8038815376481718</v>
      </c>
      <c r="S438" s="123">
        <v>5.9939019872459456</v>
      </c>
      <c r="T438" s="123">
        <v>0</v>
      </c>
      <c r="U438" s="123">
        <v>6.418963840668769</v>
      </c>
      <c r="V438" s="123">
        <v>6.2726872698049219</v>
      </c>
      <c r="W438" s="123">
        <v>5.9237868235508211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9.1250499460452499</v>
      </c>
      <c r="D439" s="99">
        <v>9.0484441826348476</v>
      </c>
      <c r="E439" s="99">
        <v>9.3719018877067093</v>
      </c>
      <c r="F439" s="99">
        <v>9.4848688298554222</v>
      </c>
      <c r="G439" s="99">
        <v>8.9846833547605076</v>
      </c>
      <c r="H439" s="99">
        <v>7.9793102929694761</v>
      </c>
      <c r="I439" s="99">
        <v>7.8899507734718739</v>
      </c>
      <c r="J439" s="99">
        <v>7.1051972831823482</v>
      </c>
      <c r="K439" s="99">
        <v>6.9456469936017573</v>
      </c>
      <c r="L439" s="99">
        <v>6.7217871222904533</v>
      </c>
      <c r="M439" s="99">
        <v>6.8355974680905094</v>
      </c>
      <c r="N439" s="99">
        <v>6.4422896431398353</v>
      </c>
      <c r="O439" s="99">
        <v>6.4278085247864478</v>
      </c>
      <c r="P439" s="99">
        <v>6.4995026769199411</v>
      </c>
      <c r="Q439" s="99">
        <v>6.7599920777088078</v>
      </c>
      <c r="R439" s="99">
        <v>6.7506360793293165</v>
      </c>
      <c r="S439" s="99">
        <v>6.786273851113175</v>
      </c>
      <c r="T439" s="99">
        <v>0</v>
      </c>
      <c r="U439" s="99">
        <v>7.3909904922737111</v>
      </c>
      <c r="V439" s="99">
        <v>6.9811415632409481</v>
      </c>
      <c r="W439" s="99">
        <v>7.4291638180597417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7.1684686422793087</v>
      </c>
      <c r="D440" s="110">
        <v>7.2547060723696664</v>
      </c>
      <c r="E440" s="110">
        <v>6.8659263462928015</v>
      </c>
      <c r="F440" s="110">
        <v>7.1081853346740669</v>
      </c>
      <c r="G440" s="110">
        <v>6.7529163742530303</v>
      </c>
      <c r="H440" s="110">
        <v>6.3406099387311654</v>
      </c>
      <c r="I440" s="110">
        <v>5.6511580375670061</v>
      </c>
      <c r="J440" s="110">
        <v>5.2336845052248426</v>
      </c>
      <c r="K440" s="110">
        <v>5.3745212774555684</v>
      </c>
      <c r="L440" s="110">
        <v>5.0817550555968118</v>
      </c>
      <c r="M440" s="110">
        <v>5.6126934948841525</v>
      </c>
      <c r="N440" s="110">
        <v>4.17383283444103</v>
      </c>
      <c r="O440" s="110">
        <v>4.5003733666204422</v>
      </c>
      <c r="P440" s="110">
        <v>5.4692337028187801</v>
      </c>
      <c r="Q440" s="110">
        <v>4.7888819471657245</v>
      </c>
      <c r="R440" s="110">
        <v>4.6268025876195003</v>
      </c>
      <c r="S440" s="110">
        <v>5.0487746738392634</v>
      </c>
      <c r="T440" s="110">
        <v>0</v>
      </c>
      <c r="U440" s="110">
        <v>5.0949612225879282</v>
      </c>
      <c r="V440" s="110">
        <v>5.6066625460306074</v>
      </c>
      <c r="W440" s="110">
        <v>4.9657502474307931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42.302790605593685</v>
      </c>
      <c r="D442" s="118">
        <f t="shared" si="232"/>
        <v>49.806304888688786</v>
      </c>
      <c r="E442" s="118">
        <f t="shared" si="232"/>
        <v>68.522300818222078</v>
      </c>
      <c r="F442" s="118">
        <f t="shared" si="232"/>
        <v>65.802186103732296</v>
      </c>
      <c r="G442" s="118">
        <f t="shared" si="232"/>
        <v>66.161392829455792</v>
      </c>
      <c r="H442" s="118">
        <f t="shared" si="232"/>
        <v>72.47467387313479</v>
      </c>
      <c r="I442" s="118">
        <f t="shared" si="232"/>
        <v>76.264501157602183</v>
      </c>
      <c r="J442" s="118">
        <f t="shared" si="232"/>
        <v>57.318158977864407</v>
      </c>
      <c r="K442" s="118">
        <f t="shared" si="232"/>
        <v>53.550345036520781</v>
      </c>
      <c r="L442" s="118">
        <f t="shared" si="232"/>
        <v>55.576903234343916</v>
      </c>
      <c r="M442" s="118">
        <f t="shared" si="232"/>
        <v>51.793247116081936</v>
      </c>
      <c r="N442" s="118">
        <f t="shared" si="232"/>
        <v>52.059537447720821</v>
      </c>
      <c r="O442" s="118">
        <f t="shared" si="232"/>
        <v>41.158058894501835</v>
      </c>
      <c r="P442" s="118">
        <f t="shared" si="232"/>
        <v>35.791549568590071</v>
      </c>
      <c r="Q442" s="118">
        <f t="shared" si="232"/>
        <v>39.537583189237118</v>
      </c>
      <c r="R442" s="118">
        <f t="shared" ref="R442:V442" si="233">R443+R446+R448+R457</f>
        <v>44.499730512208238</v>
      </c>
      <c r="S442" s="118">
        <f t="shared" si="233"/>
        <v>45.958090635654109</v>
      </c>
      <c r="T442" s="118">
        <f t="shared" si="233"/>
        <v>0</v>
      </c>
      <c r="U442" s="118">
        <f t="shared" si="233"/>
        <v>41.776349413686965</v>
      </c>
      <c r="V442" s="118">
        <f t="shared" si="233"/>
        <v>46.94758351923052</v>
      </c>
      <c r="W442" s="118">
        <f t="shared" ref="W442" si="234">W443+W446+W448+W457</f>
        <v>44.214465569393369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23.755202811703349</v>
      </c>
      <c r="D443" s="123">
        <f t="shared" si="235"/>
        <v>24.154401779896141</v>
      </c>
      <c r="E443" s="123">
        <f t="shared" si="235"/>
        <v>24.364680953134489</v>
      </c>
      <c r="F443" s="123">
        <f t="shared" si="235"/>
        <v>20.908452317999288</v>
      </c>
      <c r="G443" s="123">
        <f t="shared" si="235"/>
        <v>17.055246021513469</v>
      </c>
      <c r="H443" s="123">
        <f t="shared" si="235"/>
        <v>19.540818196245706</v>
      </c>
      <c r="I443" s="123">
        <f t="shared" si="235"/>
        <v>17.459911108097891</v>
      </c>
      <c r="J443" s="123">
        <f t="shared" si="235"/>
        <v>14.408066916771954</v>
      </c>
      <c r="K443" s="123">
        <f t="shared" si="235"/>
        <v>15.887919242080613</v>
      </c>
      <c r="L443" s="123">
        <f t="shared" si="235"/>
        <v>12.841501255447286</v>
      </c>
      <c r="M443" s="123">
        <f t="shared" si="235"/>
        <v>14.773883933501212</v>
      </c>
      <c r="N443" s="123">
        <f t="shared" si="235"/>
        <v>14.321128647538201</v>
      </c>
      <c r="O443" s="123">
        <f t="shared" si="235"/>
        <v>11.562607015243728</v>
      </c>
      <c r="P443" s="123">
        <f t="shared" si="235"/>
        <v>10.242442077786325</v>
      </c>
      <c r="Q443" s="123">
        <f t="shared" si="235"/>
        <v>12.605340353642802</v>
      </c>
      <c r="R443" s="123">
        <f t="shared" ref="R443:V443" si="236">SUM(R444:R445)</f>
        <v>12.981975994212144</v>
      </c>
      <c r="S443" s="123">
        <f t="shared" si="236"/>
        <v>13.632359274333172</v>
      </c>
      <c r="T443" s="123">
        <f t="shared" si="236"/>
        <v>0</v>
      </c>
      <c r="U443" s="123">
        <f t="shared" si="236"/>
        <v>13.963813777703979</v>
      </c>
      <c r="V443" s="123">
        <f t="shared" si="236"/>
        <v>14.510564968857757</v>
      </c>
      <c r="W443" s="123">
        <f t="shared" ref="W443" si="237">SUM(W444:W445)</f>
        <v>12.523991719293218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23.510954513386402</v>
      </c>
      <c r="D444" s="99">
        <v>23.886903631697329</v>
      </c>
      <c r="E444" s="99">
        <v>24.109921021409953</v>
      </c>
      <c r="F444" s="99">
        <v>20.671106596760026</v>
      </c>
      <c r="G444" s="99">
        <v>16.865043471093905</v>
      </c>
      <c r="H444" s="99">
        <v>19.3448595347277</v>
      </c>
      <c r="I444" s="99">
        <v>17.303573849288885</v>
      </c>
      <c r="J444" s="99">
        <v>14.287597025865432</v>
      </c>
      <c r="K444" s="99">
        <v>15.748074245796502</v>
      </c>
      <c r="L444" s="99">
        <v>12.733179897438664</v>
      </c>
      <c r="M444" s="99">
        <v>14.631830923677747</v>
      </c>
      <c r="N444" s="99">
        <v>14.214261251624631</v>
      </c>
      <c r="O444" s="99">
        <v>11.462135083327007</v>
      </c>
      <c r="P444" s="99">
        <v>10.128841631691236</v>
      </c>
      <c r="Q444" s="99">
        <v>12.478909058864014</v>
      </c>
      <c r="R444" s="99">
        <v>12.852537759678718</v>
      </c>
      <c r="S444" s="99">
        <v>13.481689739025468</v>
      </c>
      <c r="T444" s="99">
        <v>0</v>
      </c>
      <c r="U444" s="99">
        <v>13.826232986285541</v>
      </c>
      <c r="V444" s="99">
        <v>14.367880066386769</v>
      </c>
      <c r="W444" s="99">
        <v>12.400951924668741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0.24424829831694819</v>
      </c>
      <c r="D445" s="99">
        <v>0.26749814819881035</v>
      </c>
      <c r="E445" s="99">
        <v>0.25475993172453582</v>
      </c>
      <c r="F445" s="99">
        <v>0.23734572123926076</v>
      </c>
      <c r="G445" s="99">
        <v>0.19020255041956505</v>
      </c>
      <c r="H445" s="99">
        <v>0.19595866151800428</v>
      </c>
      <c r="I445" s="99">
        <v>0.15633725880900851</v>
      </c>
      <c r="J445" s="99">
        <v>0.12046989090652187</v>
      </c>
      <c r="K445" s="99">
        <v>0.1398449962841109</v>
      </c>
      <c r="L445" s="99">
        <v>0.10832135800862253</v>
      </c>
      <c r="M445" s="99">
        <v>0.14205300982346503</v>
      </c>
      <c r="N445" s="99">
        <v>0.10686739591356959</v>
      </c>
      <c r="O445" s="99">
        <v>0.10047193191672082</v>
      </c>
      <c r="P445" s="99">
        <v>0.11360044609509022</v>
      </c>
      <c r="Q445" s="99">
        <v>0.12643129477878795</v>
      </c>
      <c r="R445" s="99">
        <v>0.12943823453342512</v>
      </c>
      <c r="S445" s="99">
        <v>0.15066953530770469</v>
      </c>
      <c r="T445" s="99">
        <v>0</v>
      </c>
      <c r="U445" s="99">
        <v>0.13758079141843735</v>
      </c>
      <c r="V445" s="99">
        <v>0.14268490247098725</v>
      </c>
      <c r="W445" s="99">
        <v>0.12303979462447615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6.2973373944974629</v>
      </c>
      <c r="E446" s="123">
        <f t="shared" si="238"/>
        <v>23.956097797186462</v>
      </c>
      <c r="F446" s="123">
        <f t="shared" si="238"/>
        <v>23.997091024418118</v>
      </c>
      <c r="G446" s="123">
        <f t="shared" si="238"/>
        <v>27.461103676276768</v>
      </c>
      <c r="H446" s="123">
        <f t="shared" si="238"/>
        <v>31.957739163157346</v>
      </c>
      <c r="I446" s="123">
        <f t="shared" si="238"/>
        <v>36.295212412591937</v>
      </c>
      <c r="J446" s="123">
        <f t="shared" si="238"/>
        <v>21.547371386774277</v>
      </c>
      <c r="K446" s="123">
        <f t="shared" si="238"/>
        <v>16.494038865008978</v>
      </c>
      <c r="L446" s="123">
        <f t="shared" si="238"/>
        <v>22.013372477612659</v>
      </c>
      <c r="M446" s="123">
        <f t="shared" si="238"/>
        <v>16.230067247726485</v>
      </c>
      <c r="N446" s="123">
        <f t="shared" si="238"/>
        <v>18.576666969586988</v>
      </c>
      <c r="O446" s="123">
        <f t="shared" si="238"/>
        <v>11.783459038853142</v>
      </c>
      <c r="P446" s="123">
        <f t="shared" si="238"/>
        <v>7.5635719704664819</v>
      </c>
      <c r="Q446" s="123">
        <f t="shared" si="238"/>
        <v>8.4645495705770788</v>
      </c>
      <c r="R446" s="123">
        <f t="shared" si="238"/>
        <v>12.604533898442805</v>
      </c>
      <c r="S446" s="123">
        <f t="shared" si="238"/>
        <v>12.533924686330559</v>
      </c>
      <c r="T446" s="123">
        <f t="shared" si="238"/>
        <v>0</v>
      </c>
      <c r="U446" s="123">
        <f t="shared" si="238"/>
        <v>8.1135256919715246</v>
      </c>
      <c r="V446" s="123">
        <f t="shared" si="238"/>
        <v>12.547668704542827</v>
      </c>
      <c r="W446" s="123">
        <f t="shared" si="238"/>
        <v>12.173277561729035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6.2973373944974629</v>
      </c>
      <c r="E447" s="99">
        <f>RES_hhdet_in_tess!E48</f>
        <v>23.956097797186462</v>
      </c>
      <c r="F447" s="99">
        <f>RES_hhdet_in_tess!F48</f>
        <v>23.997091024418118</v>
      </c>
      <c r="G447" s="99">
        <f>RES_hhdet_in_tess!G48</f>
        <v>27.461103676276768</v>
      </c>
      <c r="H447" s="99">
        <f>RES_hhdet_in_tess!H48</f>
        <v>31.957739163157346</v>
      </c>
      <c r="I447" s="99">
        <f>RES_hhdet_in_tess!I48</f>
        <v>36.295212412591937</v>
      </c>
      <c r="J447" s="99">
        <f>RES_hhdet_in_tess!J48</f>
        <v>21.547371386774277</v>
      </c>
      <c r="K447" s="99">
        <f>RES_hhdet_in_tess!K48</f>
        <v>16.494038865008978</v>
      </c>
      <c r="L447" s="99">
        <f>RES_hhdet_in_tess!L48</f>
        <v>22.013372477612659</v>
      </c>
      <c r="M447" s="99">
        <f>RES_hhdet_in_tess!M48</f>
        <v>16.230067247726485</v>
      </c>
      <c r="N447" s="99">
        <f>RES_hhdet_in_tess!N48</f>
        <v>18.576666969586988</v>
      </c>
      <c r="O447" s="99">
        <f>RES_hhdet_in_tess!O48</f>
        <v>11.783459038853142</v>
      </c>
      <c r="P447" s="99">
        <f>RES_hhdet_in_tess!P48</f>
        <v>7.5635719704664819</v>
      </c>
      <c r="Q447" s="99">
        <f>RES_hhdet_in_tess!Q48</f>
        <v>8.4645495705770788</v>
      </c>
      <c r="R447" s="99">
        <f>RES_hhdet_in_tess!R48</f>
        <v>12.604533898442805</v>
      </c>
      <c r="S447" s="99">
        <f>RES_hhdet_in_tess!S48</f>
        <v>12.533924686330559</v>
      </c>
      <c r="T447" s="99">
        <f>RES_hhdet_in_tess!T48</f>
        <v>0</v>
      </c>
      <c r="U447" s="99">
        <f>RES_hhdet_in_tess!U48</f>
        <v>8.1135256919715246</v>
      </c>
      <c r="V447" s="99">
        <f>RES_hhdet_in_tess!V48</f>
        <v>12.547668704542827</v>
      </c>
      <c r="W447" s="99">
        <f>RES_hhdet_in_tess!W48</f>
        <v>12.173277561729035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13.41922712293073</v>
      </c>
      <c r="D448" s="123">
        <v>14.221770324553457</v>
      </c>
      <c r="E448" s="123">
        <v>15.060852481601144</v>
      </c>
      <c r="F448" s="123">
        <v>15.641854414196562</v>
      </c>
      <c r="G448" s="123">
        <v>16.650096289177586</v>
      </c>
      <c r="H448" s="123">
        <v>16.448560117126739</v>
      </c>
      <c r="I448" s="123">
        <v>18.169829767421536</v>
      </c>
      <c r="J448" s="123">
        <v>17.413387251609546</v>
      </c>
      <c r="K448" s="123">
        <v>17.227138037565833</v>
      </c>
      <c r="L448" s="123">
        <v>16.93825557596848</v>
      </c>
      <c r="M448" s="123">
        <v>16.813981222316396</v>
      </c>
      <c r="N448" s="123">
        <v>15.689423782878967</v>
      </c>
      <c r="O448" s="123">
        <v>14.28723732904858</v>
      </c>
      <c r="P448" s="123">
        <v>14.034705540433617</v>
      </c>
      <c r="Q448" s="123">
        <v>14.70201616846964</v>
      </c>
      <c r="R448" s="123">
        <v>15.16734112708235</v>
      </c>
      <c r="S448" s="123">
        <v>15.829000435363049</v>
      </c>
      <c r="T448" s="123">
        <v>0</v>
      </c>
      <c r="U448" s="123">
        <v>15.40586397476233</v>
      </c>
      <c r="V448" s="123">
        <v>15.430911841302891</v>
      </c>
      <c r="W448" s="123">
        <v>15.177869762541304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13.37713031450587</v>
      </c>
      <c r="D449" s="99">
        <v>14.323577568284112</v>
      </c>
      <c r="E449" s="99">
        <v>15.499043442546867</v>
      </c>
      <c r="F449" s="99">
        <v>15.378174583207482</v>
      </c>
      <c r="G449" s="99">
        <v>15.594775875022609</v>
      </c>
      <c r="H449" s="99">
        <v>17.398674447568172</v>
      </c>
      <c r="I449" s="99">
        <v>18.15993277686216</v>
      </c>
      <c r="J449" s="99">
        <v>17.424041779367673</v>
      </c>
      <c r="K449" s="99">
        <v>17.251868870308993</v>
      </c>
      <c r="L449" s="99">
        <v>16.812551623955127</v>
      </c>
      <c r="M449" s="99">
        <v>15.927626756357588</v>
      </c>
      <c r="N449" s="99">
        <v>14.957393426287313</v>
      </c>
      <c r="O449" s="99">
        <v>16.0177762562022</v>
      </c>
      <c r="P449" s="99">
        <v>0</v>
      </c>
      <c r="Q449" s="99">
        <v>15.779387806387097</v>
      </c>
      <c r="R449" s="99">
        <v>15.14485632479634</v>
      </c>
      <c r="S449" s="99">
        <v>15.140514426363127</v>
      </c>
      <c r="T449" s="99">
        <v>0</v>
      </c>
      <c r="U449" s="99">
        <v>18.173863000300649</v>
      </c>
      <c r="V449" s="99">
        <v>17.704956769719395</v>
      </c>
      <c r="W449" s="99">
        <v>14.809084618445043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13.378929404734317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18.154792780817441</v>
      </c>
      <c r="J450" s="99">
        <v>17.426781418848694</v>
      </c>
      <c r="K450" s="99">
        <v>17.257688642853022</v>
      </c>
      <c r="L450" s="99">
        <v>16.829276611859971</v>
      </c>
      <c r="M450" s="99">
        <v>15.936994816996894</v>
      </c>
      <c r="N450" s="99">
        <v>14.987536140510516</v>
      </c>
      <c r="O450" s="99">
        <v>16.201246712541945</v>
      </c>
      <c r="P450" s="99">
        <v>17.865627489358978</v>
      </c>
      <c r="Q450" s="99">
        <v>0</v>
      </c>
      <c r="R450" s="99">
        <v>0</v>
      </c>
      <c r="S450" s="99">
        <v>0</v>
      </c>
      <c r="T450" s="99">
        <v>0</v>
      </c>
      <c r="U450" s="99">
        <v>18.008634561785687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1.7096742084614391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3.8464465995076256</v>
      </c>
      <c r="J451" s="102">
        <v>3.5437501328261525</v>
      </c>
      <c r="K451" s="102">
        <v>3.5141674489154875</v>
      </c>
      <c r="L451" s="102">
        <v>3.0364912236337038</v>
      </c>
      <c r="M451" s="102">
        <v>2.8094976265958671</v>
      </c>
      <c r="N451" s="102">
        <v>1.8528984169423317</v>
      </c>
      <c r="O451" s="102">
        <v>1.4268852220211912</v>
      </c>
      <c r="P451" s="102">
        <v>0.17122100367952792</v>
      </c>
      <c r="Q451" s="102">
        <v>0</v>
      </c>
      <c r="R451" s="102">
        <v>0</v>
      </c>
      <c r="S451" s="102">
        <v>0</v>
      </c>
      <c r="T451" s="102">
        <v>0</v>
      </c>
      <c r="U451" s="102">
        <v>2.1714131756131487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11.669255196272879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14.308346181309814</v>
      </c>
      <c r="J452" s="105">
        <v>13.883031286022547</v>
      </c>
      <c r="K452" s="105">
        <v>13.743521193937534</v>
      </c>
      <c r="L452" s="105">
        <v>13.792785388226269</v>
      </c>
      <c r="M452" s="105">
        <v>13.127497190401026</v>
      </c>
      <c r="N452" s="105">
        <v>13.134637723568186</v>
      </c>
      <c r="O452" s="105">
        <v>14.774361490520754</v>
      </c>
      <c r="P452" s="105">
        <v>17.694406485679451</v>
      </c>
      <c r="Q452" s="105">
        <v>0</v>
      </c>
      <c r="R452" s="105">
        <v>0</v>
      </c>
      <c r="S452" s="105">
        <v>0</v>
      </c>
      <c r="T452" s="105">
        <v>0</v>
      </c>
      <c r="U452" s="105">
        <v>15.837221386172537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13.421731442212783</v>
      </c>
      <c r="D453" s="102">
        <v>0</v>
      </c>
      <c r="E453" s="102">
        <v>0</v>
      </c>
      <c r="F453" s="102">
        <v>0</v>
      </c>
      <c r="G453" s="102">
        <v>0</v>
      </c>
      <c r="H453" s="102">
        <v>16.440628899869786</v>
      </c>
      <c r="I453" s="102">
        <v>0</v>
      </c>
      <c r="J453" s="102">
        <v>0</v>
      </c>
      <c r="K453" s="102">
        <v>17.226647683056857</v>
      </c>
      <c r="L453" s="102">
        <v>0</v>
      </c>
      <c r="M453" s="102">
        <v>0</v>
      </c>
      <c r="N453" s="102">
        <v>0</v>
      </c>
      <c r="O453" s="102">
        <v>14.392820488931317</v>
      </c>
      <c r="P453" s="102">
        <v>14.454899961337933</v>
      </c>
      <c r="Q453" s="102">
        <v>0</v>
      </c>
      <c r="R453" s="102">
        <v>0</v>
      </c>
      <c r="S453" s="102">
        <v>0</v>
      </c>
      <c r="T453" s="102">
        <v>0</v>
      </c>
      <c r="U453" s="102">
        <v>14.944790784814725</v>
      </c>
      <c r="V453" s="102">
        <v>15.193153014463329</v>
      </c>
      <c r="W453" s="102">
        <v>15.186570613543909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13.419333959386472</v>
      </c>
      <c r="D454" s="105">
        <v>14.221315677583439</v>
      </c>
      <c r="E454" s="105">
        <v>15.05908716439053</v>
      </c>
      <c r="F454" s="105">
        <v>15.643161423697284</v>
      </c>
      <c r="G454" s="105">
        <v>16.656442717785055</v>
      </c>
      <c r="H454" s="105">
        <v>16.440405648487648</v>
      </c>
      <c r="I454" s="105">
        <v>18.169911373352083</v>
      </c>
      <c r="J454" s="105">
        <v>17.413163785357387</v>
      </c>
      <c r="K454" s="105">
        <v>17.226777971132801</v>
      </c>
      <c r="L454" s="105">
        <v>16.940220683970701</v>
      </c>
      <c r="M454" s="105">
        <v>16.833146906966299</v>
      </c>
      <c r="N454" s="105">
        <v>15.71207879984563</v>
      </c>
      <c r="O454" s="105">
        <v>14.206960983714181</v>
      </c>
      <c r="P454" s="105">
        <v>13.994015740648866</v>
      </c>
      <c r="Q454" s="105">
        <v>14.681057834819303</v>
      </c>
      <c r="R454" s="105">
        <v>15.167746140952699</v>
      </c>
      <c r="S454" s="105">
        <v>15.849891577090846</v>
      </c>
      <c r="T454" s="105">
        <v>0</v>
      </c>
      <c r="U454" s="105">
        <v>15.108396714891144</v>
      </c>
      <c r="V454" s="105">
        <v>15.314952684712095</v>
      </c>
      <c r="W454" s="105">
        <v>15.19713938839422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1.7243454520645554</v>
      </c>
      <c r="D455" s="99">
        <v>2.7265204448600544</v>
      </c>
      <c r="E455" s="99">
        <v>3.6511383121901742</v>
      </c>
      <c r="F455" s="99">
        <v>3.6282387210783433</v>
      </c>
      <c r="G455" s="99">
        <v>4.6767979586301385</v>
      </c>
      <c r="H455" s="99">
        <v>4.1855498906315836</v>
      </c>
      <c r="I455" s="99">
        <v>3.8363570249842152</v>
      </c>
      <c r="J455" s="99">
        <v>3.5375030372362688</v>
      </c>
      <c r="K455" s="99">
        <v>3.5047315630586406</v>
      </c>
      <c r="L455" s="99">
        <v>3.0686329787642008</v>
      </c>
      <c r="M455" s="99">
        <v>3.0993254346246082</v>
      </c>
      <c r="N455" s="99">
        <v>2.0989289325924969</v>
      </c>
      <c r="O455" s="99">
        <v>0.4762595725910041</v>
      </c>
      <c r="P455" s="99">
        <v>0.18329197819789156</v>
      </c>
      <c r="Q455" s="99">
        <v>0.61645936767103438</v>
      </c>
      <c r="R455" s="99">
        <v>0.94603017665117395</v>
      </c>
      <c r="S455" s="99">
        <v>1.6535758710508408</v>
      </c>
      <c r="T455" s="99">
        <v>0</v>
      </c>
      <c r="U455" s="99">
        <v>1.0169607097902635</v>
      </c>
      <c r="V455" s="99">
        <v>1.3018108438286908</v>
      </c>
      <c r="W455" s="99">
        <v>1.3610310983251537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11.694988507321918</v>
      </c>
      <c r="D456" s="99">
        <v>11.494795232723387</v>
      </c>
      <c r="E456" s="99">
        <v>11.407948852200354</v>
      </c>
      <c r="F456" s="99">
        <v>12.014922702618939</v>
      </c>
      <c r="G456" s="99">
        <v>11.97964475915491</v>
      </c>
      <c r="H456" s="99">
        <v>12.254855757856067</v>
      </c>
      <c r="I456" s="99">
        <v>14.333554348367866</v>
      </c>
      <c r="J456" s="99">
        <v>13.875660748121119</v>
      </c>
      <c r="K456" s="99">
        <v>13.722046408074165</v>
      </c>
      <c r="L456" s="99">
        <v>13.871587705206501</v>
      </c>
      <c r="M456" s="99">
        <v>13.733821472341688</v>
      </c>
      <c r="N456" s="99">
        <v>13.613149867253137</v>
      </c>
      <c r="O456" s="99">
        <v>13.73070141112318</v>
      </c>
      <c r="P456" s="99">
        <v>13.810723762450973</v>
      </c>
      <c r="Q456" s="99">
        <v>14.064598467148267</v>
      </c>
      <c r="R456" s="99">
        <v>14.221715964301524</v>
      </c>
      <c r="S456" s="99">
        <v>14.196315706040004</v>
      </c>
      <c r="T456" s="99">
        <v>0</v>
      </c>
      <c r="U456" s="99">
        <v>14.091436005100885</v>
      </c>
      <c r="V456" s="99">
        <v>14.013141840883403</v>
      </c>
      <c r="W456" s="99">
        <v>13.836108290069067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5.1283606709596086</v>
      </c>
      <c r="D457" s="123">
        <v>5.1327953897417267</v>
      </c>
      <c r="E457" s="123">
        <v>5.1406695862999774</v>
      </c>
      <c r="F457" s="123">
        <v>5.2547883471183292</v>
      </c>
      <c r="G457" s="123">
        <v>4.9949468424879777</v>
      </c>
      <c r="H457" s="123">
        <v>4.5275563966049992</v>
      </c>
      <c r="I457" s="123">
        <v>4.3395478694908221</v>
      </c>
      <c r="J457" s="123">
        <v>3.9493334227086256</v>
      </c>
      <c r="K457" s="123">
        <v>3.9412488918653583</v>
      </c>
      <c r="L457" s="123">
        <v>3.7837739253154896</v>
      </c>
      <c r="M457" s="123">
        <v>3.975314712537847</v>
      </c>
      <c r="N457" s="123">
        <v>3.4723180477166644</v>
      </c>
      <c r="O457" s="123">
        <v>3.52475551135639</v>
      </c>
      <c r="P457" s="123">
        <v>3.9508299799036486</v>
      </c>
      <c r="Q457" s="123">
        <v>3.7656770965475972</v>
      </c>
      <c r="R457" s="123">
        <v>3.7458794924709427</v>
      </c>
      <c r="S457" s="123">
        <v>3.9628062396273265</v>
      </c>
      <c r="T457" s="123">
        <v>0</v>
      </c>
      <c r="U457" s="123">
        <v>4.2931459692491298</v>
      </c>
      <c r="V457" s="123">
        <v>4.4584380045270384</v>
      </c>
      <c r="W457" s="123">
        <v>4.3393265258298079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5.0549337048154346</v>
      </c>
      <c r="D458" s="99">
        <v>5.0213404136339443</v>
      </c>
      <c r="E458" s="99">
        <v>5.2098702831433519</v>
      </c>
      <c r="F458" s="99">
        <v>5.2817903559623396</v>
      </c>
      <c r="G458" s="99">
        <v>5.0117809516308363</v>
      </c>
      <c r="H458" s="99">
        <v>4.4584514290074715</v>
      </c>
      <c r="I458" s="99">
        <v>4.4158086572478821</v>
      </c>
      <c r="J458" s="99">
        <v>3.9829866311546946</v>
      </c>
      <c r="K458" s="99">
        <v>3.8995507239713492</v>
      </c>
      <c r="L458" s="99">
        <v>3.7794307563572151</v>
      </c>
      <c r="M458" s="99">
        <v>3.8464670021462539</v>
      </c>
      <c r="N458" s="99">
        <v>3.6251482984892793</v>
      </c>
      <c r="O458" s="99">
        <v>3.6169996115368219</v>
      </c>
      <c r="P458" s="99">
        <v>3.6573427112754562</v>
      </c>
      <c r="Q458" s="99">
        <v>3.803923004983583</v>
      </c>
      <c r="R458" s="99">
        <v>3.817653976507577</v>
      </c>
      <c r="S458" s="99">
        <v>3.8690342804535116</v>
      </c>
      <c r="T458" s="99">
        <v>0</v>
      </c>
      <c r="U458" s="99">
        <v>4.2945700990975597</v>
      </c>
      <c r="V458" s="99">
        <v>4.0925637094103129</v>
      </c>
      <c r="W458" s="99">
        <v>4.3908171645130736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5.2209487149291371</v>
      </c>
      <c r="D459" s="110">
        <v>5.2961540839151304</v>
      </c>
      <c r="E459" s="110">
        <v>5.0244994674351249</v>
      </c>
      <c r="F459" s="110">
        <v>5.2144419360125678</v>
      </c>
      <c r="G459" s="110">
        <v>4.9662399639595467</v>
      </c>
      <c r="H459" s="110">
        <v>4.6750104949117901</v>
      </c>
      <c r="I459" s="110">
        <v>4.177718492284237</v>
      </c>
      <c r="J459" s="110">
        <v>3.8799256231350219</v>
      </c>
      <c r="K459" s="110">
        <v>3.9962999040656988</v>
      </c>
      <c r="L459" s="110">
        <v>3.7907797078878969</v>
      </c>
      <c r="M459" s="110">
        <v>4.205125790419431</v>
      </c>
      <c r="N459" s="110">
        <v>3.1451329586415842</v>
      </c>
      <c r="O459" s="110">
        <v>3.417559012958661</v>
      </c>
      <c r="P459" s="110">
        <v>4.1951466066674312</v>
      </c>
      <c r="Q459" s="110">
        <v>3.7205047637491884</v>
      </c>
      <c r="R459" s="110">
        <v>3.6566438663511325</v>
      </c>
      <c r="S459" s="110">
        <v>4.0746557939695025</v>
      </c>
      <c r="T459" s="110">
        <v>0</v>
      </c>
      <c r="U459" s="110">
        <v>4.2912061544871642</v>
      </c>
      <c r="V459" s="110">
        <v>4.8023999631163186</v>
      </c>
      <c r="W459" s="110">
        <v>4.3065573820430405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17.305938984356487</v>
      </c>
      <c r="D461" s="118">
        <f t="shared" si="239"/>
        <v>17.329208400060629</v>
      </c>
      <c r="E461" s="118">
        <f t="shared" si="239"/>
        <v>17.29753517257549</v>
      </c>
      <c r="F461" s="118">
        <f t="shared" si="239"/>
        <v>14.758519802484125</v>
      </c>
      <c r="G461" s="118">
        <f t="shared" si="239"/>
        <v>12.120847515301051</v>
      </c>
      <c r="H461" s="118">
        <f t="shared" si="239"/>
        <v>13.460963846680109</v>
      </c>
      <c r="I461" s="118">
        <f t="shared" si="239"/>
        <v>11.950052967318429</v>
      </c>
      <c r="J461" s="118">
        <f t="shared" si="239"/>
        <v>9.9175266522515688</v>
      </c>
      <c r="K461" s="118">
        <f t="shared" si="239"/>
        <v>10.348470834204585</v>
      </c>
      <c r="L461" s="118">
        <f t="shared" si="239"/>
        <v>8.459031350375037</v>
      </c>
      <c r="M461" s="118">
        <f t="shared" si="239"/>
        <v>9.3803371655253471</v>
      </c>
      <c r="N461" s="118">
        <f t="shared" si="239"/>
        <v>8.8133882070403899</v>
      </c>
      <c r="O461" s="118">
        <f t="shared" si="239"/>
        <v>6.65729584925033</v>
      </c>
      <c r="P461" s="118">
        <f t="shared" si="239"/>
        <v>5.4454122929979043</v>
      </c>
      <c r="Q461" s="118">
        <f t="shared" si="239"/>
        <v>6.5610805654856543</v>
      </c>
      <c r="R461" s="118">
        <f t="shared" ref="R461:V461" si="240">R462+R465+R467+R476</f>
        <v>6.5899999840881502</v>
      </c>
      <c r="S461" s="118">
        <f t="shared" si="240"/>
        <v>6.8330280828888261</v>
      </c>
      <c r="T461" s="118">
        <f t="shared" si="240"/>
        <v>0</v>
      </c>
      <c r="U461" s="118">
        <f t="shared" si="240"/>
        <v>7.5371295487329775</v>
      </c>
      <c r="V461" s="118">
        <f t="shared" si="240"/>
        <v>7.1332879133860443</v>
      </c>
      <c r="W461" s="118">
        <f t="shared" ref="W461" si="241">W462+W465+W467+W476</f>
        <v>6.1119042215805441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16.127930217940062</v>
      </c>
      <c r="D462" s="123">
        <f t="shared" si="242"/>
        <v>16.067960143817839</v>
      </c>
      <c r="E462" s="123">
        <f t="shared" si="242"/>
        <v>15.925013878278303</v>
      </c>
      <c r="F462" s="123">
        <f t="shared" si="242"/>
        <v>13.421160682511303</v>
      </c>
      <c r="G462" s="123">
        <f t="shared" si="242"/>
        <v>10.777171452005254</v>
      </c>
      <c r="H462" s="123">
        <f t="shared" si="242"/>
        <v>12.136516845304458</v>
      </c>
      <c r="I462" s="123">
        <f t="shared" si="242"/>
        <v>10.653531138254353</v>
      </c>
      <c r="J462" s="123">
        <f t="shared" si="242"/>
        <v>8.6296009010235082</v>
      </c>
      <c r="K462" s="123">
        <f t="shared" si="242"/>
        <v>9.3110938476217093</v>
      </c>
      <c r="L462" s="123">
        <f t="shared" si="242"/>
        <v>7.373574820474432</v>
      </c>
      <c r="M462" s="123">
        <f t="shared" si="242"/>
        <v>8.1949633350029369</v>
      </c>
      <c r="N462" s="123">
        <f t="shared" si="242"/>
        <v>7.5902675171569873</v>
      </c>
      <c r="O462" s="123">
        <f t="shared" si="242"/>
        <v>5.7634824993347902</v>
      </c>
      <c r="P462" s="123">
        <f t="shared" si="242"/>
        <v>4.7745468921645609</v>
      </c>
      <c r="Q462" s="123">
        <f t="shared" si="242"/>
        <v>5.5827533205999318</v>
      </c>
      <c r="R462" s="123">
        <f t="shared" ref="R462:V462" si="243">SUM(R463:R464)</f>
        <v>5.6132572970511179</v>
      </c>
      <c r="S462" s="123">
        <f t="shared" si="243"/>
        <v>5.7891318824404561</v>
      </c>
      <c r="T462" s="123">
        <f t="shared" si="243"/>
        <v>0</v>
      </c>
      <c r="U462" s="123">
        <f t="shared" si="243"/>
        <v>5.8118210281309821</v>
      </c>
      <c r="V462" s="123">
        <f t="shared" si="243"/>
        <v>5.9901490851742674</v>
      </c>
      <c r="W462" s="123">
        <f t="shared" ref="W462" si="244">SUM(W463:W464)</f>
        <v>5.1416335475860304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16.127930217940062</v>
      </c>
      <c r="D463" s="99">
        <v>16.067960143817839</v>
      </c>
      <c r="E463" s="99">
        <v>15.925013878278303</v>
      </c>
      <c r="F463" s="99">
        <v>13.421160682511303</v>
      </c>
      <c r="G463" s="99">
        <v>10.777171452005254</v>
      </c>
      <c r="H463" s="99">
        <v>12.136516845304458</v>
      </c>
      <c r="I463" s="99">
        <v>10.653531138254353</v>
      </c>
      <c r="J463" s="99">
        <v>8.6296009010235082</v>
      </c>
      <c r="K463" s="99">
        <v>9.3110938476217093</v>
      </c>
      <c r="L463" s="99">
        <v>7.373574820474432</v>
      </c>
      <c r="M463" s="99">
        <v>8.1949633350029369</v>
      </c>
      <c r="N463" s="99">
        <v>7.5902675171569873</v>
      </c>
      <c r="O463" s="99">
        <v>5.7634824993347902</v>
      </c>
      <c r="P463" s="99">
        <v>4.7745468921645609</v>
      </c>
      <c r="Q463" s="99">
        <v>5.5827533205999318</v>
      </c>
      <c r="R463" s="99">
        <v>5.6132572970511179</v>
      </c>
      <c r="S463" s="99">
        <v>5.7891318824404561</v>
      </c>
      <c r="T463" s="99">
        <v>0</v>
      </c>
      <c r="U463" s="99">
        <v>5.8118210281309821</v>
      </c>
      <c r="V463" s="99">
        <v>5.9901490851742674</v>
      </c>
      <c r="W463" s="99">
        <v>5.1416335475860304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2.1963969802293475E-2</v>
      </c>
      <c r="D467" s="123">
        <v>3.9421327920106178E-2</v>
      </c>
      <c r="E467" s="123">
        <v>3.8346700930282002E-2</v>
      </c>
      <c r="F467" s="123">
        <v>4.6613418562068229E-2</v>
      </c>
      <c r="G467" s="123">
        <v>5.715126320163616E-2</v>
      </c>
      <c r="H467" s="123">
        <v>9.0269309509887541E-2</v>
      </c>
      <c r="I467" s="123">
        <v>7.8312108876595163E-2</v>
      </c>
      <c r="J467" s="123">
        <v>0.20094490498569109</v>
      </c>
      <c r="K467" s="123">
        <v>0.13961216826553058</v>
      </c>
      <c r="L467" s="123">
        <v>0.14287803336198035</v>
      </c>
      <c r="M467" s="123">
        <v>0.19043169596660336</v>
      </c>
      <c r="N467" s="123">
        <v>0.22562622717059552</v>
      </c>
      <c r="O467" s="123">
        <v>0.1090082409243887</v>
      </c>
      <c r="P467" s="123">
        <v>1.4569378713690968E-4</v>
      </c>
      <c r="Q467" s="123">
        <v>0.14677500641694965</v>
      </c>
      <c r="R467" s="123">
        <v>0.12685471242583596</v>
      </c>
      <c r="S467" s="123">
        <v>0.20534623083741327</v>
      </c>
      <c r="T467" s="123">
        <v>0</v>
      </c>
      <c r="U467" s="123">
        <v>0.75715121405519625</v>
      </c>
      <c r="V467" s="123">
        <v>0.37469780518558993</v>
      </c>
      <c r="W467" s="123">
        <v>0.31394928868226812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8.3227732632797142</v>
      </c>
      <c r="D468" s="99">
        <v>8.8668786836594382</v>
      </c>
      <c r="E468" s="99">
        <v>9.5568500207358351</v>
      </c>
      <c r="F468" s="99">
        <v>9.450537660469605</v>
      </c>
      <c r="G468" s="99">
        <v>9.5605898870165635</v>
      </c>
      <c r="H468" s="99">
        <v>10.610603047653447</v>
      </c>
      <c r="I468" s="99">
        <v>11.008386505722777</v>
      </c>
      <c r="J468" s="99">
        <v>10.492384478591505</v>
      </c>
      <c r="K468" s="99">
        <v>10.295360825151299</v>
      </c>
      <c r="L468" s="99">
        <v>9.9452063031965618</v>
      </c>
      <c r="M468" s="99">
        <v>9.2397973333959271</v>
      </c>
      <c r="N468" s="99">
        <v>8.4021780977583909</v>
      </c>
      <c r="O468" s="99">
        <v>8.6082531440488896</v>
      </c>
      <c r="P468" s="99">
        <v>0</v>
      </c>
      <c r="Q468" s="99">
        <v>7.6918037146612264</v>
      </c>
      <c r="R468" s="99">
        <v>7.1693372958085355</v>
      </c>
      <c r="S468" s="99">
        <v>6.972712455935107</v>
      </c>
      <c r="T468" s="99">
        <v>0</v>
      </c>
      <c r="U468" s="99">
        <v>8.011527811172483</v>
      </c>
      <c r="V468" s="99">
        <v>7.6946870707755073</v>
      </c>
      <c r="W468" s="99">
        <v>6.3918886724143791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1.0636983012471597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2.3316810343567504</v>
      </c>
      <c r="J469" s="99">
        <v>2.1339703703936519</v>
      </c>
      <c r="K469" s="99">
        <v>2.0971421797004641</v>
      </c>
      <c r="L469" s="99">
        <v>1.7961896761616483</v>
      </c>
      <c r="M469" s="99">
        <v>1.6298215092239614</v>
      </c>
      <c r="N469" s="99">
        <v>1.0408486326797384</v>
      </c>
      <c r="O469" s="99">
        <v>0.76683485910878268</v>
      </c>
      <c r="P469" s="99">
        <v>8.741627228214581E-2</v>
      </c>
      <c r="Q469" s="99">
        <v>0</v>
      </c>
      <c r="R469" s="99">
        <v>0</v>
      </c>
      <c r="S469" s="99">
        <v>0</v>
      </c>
      <c r="T469" s="99">
        <v>0</v>
      </c>
      <c r="U469" s="99">
        <v>0.95721735360739291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1.0636983012471597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2.3316810343567504</v>
      </c>
      <c r="J470" s="102">
        <v>2.1339703703936519</v>
      </c>
      <c r="K470" s="102">
        <v>2.0971421797004641</v>
      </c>
      <c r="L470" s="102">
        <v>1.7961896761616483</v>
      </c>
      <c r="M470" s="102">
        <v>1.6298215092239614</v>
      </c>
      <c r="N470" s="102">
        <v>1.0408486326797384</v>
      </c>
      <c r="O470" s="102">
        <v>0.76683485910878268</v>
      </c>
      <c r="P470" s="102">
        <v>8.741627228214581E-2</v>
      </c>
      <c r="Q470" s="102">
        <v>0</v>
      </c>
      <c r="R470" s="102">
        <v>0</v>
      </c>
      <c r="S470" s="102">
        <v>0</v>
      </c>
      <c r="T470" s="102">
        <v>0</v>
      </c>
      <c r="U470" s="102">
        <v>0.95721735360739291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1.1560447966141312</v>
      </c>
      <c r="D476" s="123">
        <v>1.2218269283226855</v>
      </c>
      <c r="E476" s="123">
        <v>1.3341745933669062</v>
      </c>
      <c r="F476" s="123">
        <v>1.2907457014107542</v>
      </c>
      <c r="G476" s="123">
        <v>1.2865248000941614</v>
      </c>
      <c r="H476" s="123">
        <v>1.2341776918657639</v>
      </c>
      <c r="I476" s="123">
        <v>1.2182097201874817</v>
      </c>
      <c r="J476" s="123">
        <v>1.0869808462423691</v>
      </c>
      <c r="K476" s="123">
        <v>0.89776481831734567</v>
      </c>
      <c r="L476" s="123">
        <v>0.94257849653862502</v>
      </c>
      <c r="M476" s="123">
        <v>0.99494213455580649</v>
      </c>
      <c r="N476" s="123">
        <v>0.99749446271280773</v>
      </c>
      <c r="O476" s="123">
        <v>0.78480510899115119</v>
      </c>
      <c r="P476" s="123">
        <v>0.67071970704620676</v>
      </c>
      <c r="Q476" s="123">
        <v>0.83155223846877269</v>
      </c>
      <c r="R476" s="123">
        <v>0.84988797461119581</v>
      </c>
      <c r="S476" s="123">
        <v>0.83854996961095662</v>
      </c>
      <c r="T476" s="123">
        <v>0</v>
      </c>
      <c r="U476" s="123">
        <v>0.96815730654679877</v>
      </c>
      <c r="V476" s="123">
        <v>0.768441023026187</v>
      </c>
      <c r="W476" s="123">
        <v>0.6563213853122456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2.0728463457436388</v>
      </c>
      <c r="D477" s="99">
        <v>2.055444580527332</v>
      </c>
      <c r="E477" s="99">
        <v>2.1289212328114564</v>
      </c>
      <c r="F477" s="99">
        <v>2.1545828033899581</v>
      </c>
      <c r="G477" s="99">
        <v>2.0409606708673969</v>
      </c>
      <c r="H477" s="99">
        <v>1.8125801261509462</v>
      </c>
      <c r="I477" s="99">
        <v>1.7922812177018708</v>
      </c>
      <c r="J477" s="99">
        <v>1.6140166148477026</v>
      </c>
      <c r="K477" s="99">
        <v>1.5777731710665752</v>
      </c>
      <c r="L477" s="99">
        <v>1.5269211626994996</v>
      </c>
      <c r="M477" s="99">
        <v>1.5527743208514406</v>
      </c>
      <c r="N477" s="99">
        <v>1.4634305153356453</v>
      </c>
      <c r="O477" s="99">
        <v>1.4601409844904898</v>
      </c>
      <c r="P477" s="99">
        <v>1.4764270280891343</v>
      </c>
      <c r="Q477" s="99">
        <v>1.5355998003723337</v>
      </c>
      <c r="R477" s="99">
        <v>1.5334744917804479</v>
      </c>
      <c r="S477" s="99">
        <v>1.5415699680188686</v>
      </c>
      <c r="T477" s="99">
        <v>0</v>
      </c>
      <c r="U477" s="99">
        <v>1.6789374002248967</v>
      </c>
      <c r="V477" s="99">
        <v>1.5858361175058144</v>
      </c>
      <c r="W477" s="99">
        <v>1.6876088529104512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1087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1090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0</v>
      </c>
      <c r="K79" s="52">
        <f>RES_hhdet_numvin!K64</f>
        <v>0</v>
      </c>
      <c r="L79" s="52">
        <f>RES_hhdet_numvin!L64</f>
        <v>0</v>
      </c>
      <c r="M79" s="52">
        <f>RES_hhdet_numvin!M64</f>
        <v>0</v>
      </c>
      <c r="N79" s="52">
        <f>RES_hhdet_numvin!N64</f>
        <v>0</v>
      </c>
      <c r="O79" s="52">
        <f>RES_hhdet_numvin!O64</f>
        <v>0</v>
      </c>
      <c r="P79" s="52">
        <f>RES_hhdet_numvin!P64</f>
        <v>0</v>
      </c>
      <c r="Q79" s="52">
        <f>RES_hhdet_numvin!Q64</f>
        <v>0</v>
      </c>
      <c r="R79" s="52">
        <f>RES_hhdet_numvin!R64</f>
        <v>0</v>
      </c>
      <c r="S79" s="52">
        <f>RES_hhdet_numvin!S64</f>
        <v>0</v>
      </c>
      <c r="T79" s="52">
        <f>RES_hhdet_numvin!T64</f>
        <v>0</v>
      </c>
      <c r="U79" s="52">
        <f>RES_hhdet_numvin!U64</f>
        <v>0</v>
      </c>
      <c r="V79" s="52">
        <f>RES_hhdet_numvin!V64</f>
        <v>0</v>
      </c>
      <c r="W79" s="52">
        <f>RES_hhdet_numvin!W64</f>
        <v>0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0</v>
      </c>
      <c r="S82" s="138">
        <f>RES_hhdet_numvin!S67</f>
        <v>0</v>
      </c>
      <c r="T82" s="138">
        <f>RES_hhdet_numvin!T67</f>
        <v>0</v>
      </c>
      <c r="U82" s="138">
        <f>RES_hhdet_numvin!U67</f>
        <v>0</v>
      </c>
      <c r="V82" s="138">
        <f>RES_hhdet_numvin!V67</f>
        <v>0</v>
      </c>
      <c r="W82" s="138">
        <f>RES_hhdet_numvin!W67</f>
        <v>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0</v>
      </c>
      <c r="K84" s="138">
        <f>RES_hhdet_numvin!K69</f>
        <v>0</v>
      </c>
      <c r="L84" s="138">
        <f>RES_hhdet_numvin!L69</f>
        <v>0</v>
      </c>
      <c r="M84" s="138">
        <f>RES_hhdet_numvin!M69</f>
        <v>0</v>
      </c>
      <c r="N84" s="138">
        <f>RES_hhdet_numvin!N69</f>
        <v>0</v>
      </c>
      <c r="O84" s="138">
        <f>RES_hhdet_numvin!O69</f>
        <v>0</v>
      </c>
      <c r="P84" s="138">
        <f>RES_hhdet_numvin!P69</f>
        <v>0</v>
      </c>
      <c r="Q84" s="138">
        <f>RES_hhdet_numvin!Q69</f>
        <v>0</v>
      </c>
      <c r="R84" s="138">
        <f>RES_hhdet_numvin!R69</f>
        <v>0</v>
      </c>
      <c r="S84" s="138">
        <f>RES_hhdet_numvin!S69</f>
        <v>0</v>
      </c>
      <c r="T84" s="138">
        <f>RES_hhdet_numvin!T69</f>
        <v>0</v>
      </c>
      <c r="U84" s="138">
        <f>RES_hhdet_numvin!U69</f>
        <v>0</v>
      </c>
      <c r="V84" s="138">
        <f>RES_hhdet_numvin!V69</f>
        <v>0</v>
      </c>
      <c r="W84" s="138">
        <f>RES_hhdet_numvin!W69</f>
        <v>0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0</v>
      </c>
      <c r="U88" s="138">
        <f>RES_hhdet_numvin!U73</f>
        <v>0</v>
      </c>
      <c r="V88" s="138">
        <f>RES_hhdet_numvin!V73</f>
        <v>0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0</v>
      </c>
      <c r="S93" s="138">
        <f>RES_hhdet_numvin!S78</f>
        <v>0</v>
      </c>
      <c r="T93" s="138">
        <f>RES_hhdet_numvin!T78</f>
        <v>0</v>
      </c>
      <c r="U93" s="138">
        <f>RES_hhdet_numvin!U78</f>
        <v>0</v>
      </c>
      <c r="V93" s="138">
        <f>RES_hhdet_numvin!V78</f>
        <v>0</v>
      </c>
      <c r="W93" s="138">
        <f>RES_hhdet_numvin!W78</f>
        <v>0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0</v>
      </c>
      <c r="U94" s="39">
        <f>RES_hhdet_numvin!U79</f>
        <v>0</v>
      </c>
      <c r="V94" s="39">
        <f>RES_hhdet_numvin!V79</f>
        <v>0</v>
      </c>
      <c r="W94" s="39">
        <f>RES_hhdet_numvin!W79</f>
        <v>0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1628</v>
      </c>
    </row>
    <row r="100" spans="1:105" ht="12" customHeight="1" x14ac:dyDescent="0.25">
      <c r="A100" s="97" t="s">
        <v>217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1629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1631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1632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1633</v>
      </c>
    </row>
    <row r="105" spans="1:105" ht="12" customHeight="1" x14ac:dyDescent="0.25">
      <c r="A105" s="97" t="s">
        <v>134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1637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1641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1642</v>
      </c>
    </row>
    <row r="114" spans="1:105" ht="12" customHeight="1" x14ac:dyDescent="0.25">
      <c r="A114" s="97" t="s">
        <v>175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1643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1796</v>
      </c>
    </row>
    <row r="119" spans="1:105" ht="12" customHeight="1" x14ac:dyDescent="0.25">
      <c r="A119" s="97" t="s">
        <v>217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1797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1799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1800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1801</v>
      </c>
    </row>
    <row r="124" spans="1:105" ht="12" customHeight="1" x14ac:dyDescent="0.25">
      <c r="A124" s="97" t="s">
        <v>134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1805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1809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1810</v>
      </c>
    </row>
    <row r="133" spans="1:105" ht="12" customHeight="1" x14ac:dyDescent="0.25">
      <c r="A133" s="97" t="s">
        <v>175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1811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1963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1964</v>
      </c>
    </row>
    <row r="138" spans="1:105" ht="12" customHeight="1" x14ac:dyDescent="0.25">
      <c r="A138" s="97" t="s">
        <v>217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1965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1966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1967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1968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1969</v>
      </c>
    </row>
    <row r="143" spans="1:105" ht="12" customHeight="1" x14ac:dyDescent="0.25">
      <c r="A143" s="97" t="s">
        <v>134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1973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1977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1978</v>
      </c>
    </row>
    <row r="152" spans="1:105" ht="12" customHeight="1" x14ac:dyDescent="0.25">
      <c r="A152" s="97" t="s">
        <v>175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1979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2132</v>
      </c>
    </row>
    <row r="157" spans="1:105" ht="12" customHeight="1" x14ac:dyDescent="0.25">
      <c r="A157" s="97" t="s">
        <v>217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2137</v>
      </c>
    </row>
    <row r="162" spans="1:105" ht="12" customHeight="1" x14ac:dyDescent="0.25">
      <c r="A162" s="97" t="s">
        <v>134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2146</v>
      </c>
    </row>
    <row r="171" spans="1:105" ht="12" customHeight="1" x14ac:dyDescent="0.25">
      <c r="A171" s="97" t="s">
        <v>175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2300</v>
      </c>
    </row>
    <row r="176" spans="1:105" ht="12" customHeight="1" x14ac:dyDescent="0.25">
      <c r="A176" s="97" t="s">
        <v>217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2301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</v>
      </c>
      <c r="C179" s="98">
        <f>RES_hhdet_fech!C67</f>
        <v>0</v>
      </c>
      <c r="D179" s="98">
        <f>RES_hhdet_fech!D67</f>
        <v>0</v>
      </c>
      <c r="E179" s="98">
        <f>RES_hhdet_fech!E67</f>
        <v>0</v>
      </c>
      <c r="F179" s="98">
        <f>RES_hhdet_fech!F67</f>
        <v>0</v>
      </c>
      <c r="G179" s="98">
        <f>RES_hhdet_fech!G67</f>
        <v>0</v>
      </c>
      <c r="H179" s="98">
        <f>RES_hhdet_fech!H67</f>
        <v>0</v>
      </c>
      <c r="I179" s="98">
        <f>RES_hhdet_fech!I67</f>
        <v>0</v>
      </c>
      <c r="J179" s="98">
        <f>RES_hhdet_fech!J67</f>
        <v>0</v>
      </c>
      <c r="K179" s="98">
        <f>RES_hhdet_fech!K67</f>
        <v>0</v>
      </c>
      <c r="L179" s="98">
        <f>RES_hhdet_fech!L67</f>
        <v>0</v>
      </c>
      <c r="M179" s="98">
        <f>RES_hhdet_fech!M67</f>
        <v>0</v>
      </c>
      <c r="N179" s="98">
        <f>RES_hhdet_fech!N67</f>
        <v>0</v>
      </c>
      <c r="O179" s="98">
        <f>RES_hhdet_fech!O67</f>
        <v>0</v>
      </c>
      <c r="P179" s="98">
        <f>RES_hhdet_fech!P67</f>
        <v>0</v>
      </c>
      <c r="Q179" s="98">
        <f>RES_hhdet_fech!Q67</f>
        <v>0</v>
      </c>
      <c r="R179" s="98">
        <f>RES_hhdet_fech!R67</f>
        <v>0</v>
      </c>
      <c r="S179" s="98">
        <f>RES_hhdet_fech!S67</f>
        <v>0</v>
      </c>
      <c r="T179" s="98">
        <f>RES_hhdet_fech!T67</f>
        <v>0</v>
      </c>
      <c r="U179" s="98">
        <f>RES_hhdet_fech!U67</f>
        <v>0</v>
      </c>
      <c r="V179" s="98">
        <f>RES_hhdet_fech!V67</f>
        <v>0</v>
      </c>
      <c r="W179" s="98">
        <f>RES_hhdet_fech!W67</f>
        <v>0</v>
      </c>
      <c r="DA179" s="63" t="s">
        <v>2304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2305</v>
      </c>
    </row>
    <row r="181" spans="1:105" ht="12" customHeight="1" x14ac:dyDescent="0.25">
      <c r="A181" s="97" t="s">
        <v>134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2309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2313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2314</v>
      </c>
    </row>
    <row r="190" spans="1:105" ht="12" customHeight="1" x14ac:dyDescent="0.25">
      <c r="A190" s="97" t="s">
        <v>175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2315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2468</v>
      </c>
    </row>
    <row r="195" spans="1:105" ht="12" customHeight="1" x14ac:dyDescent="0.25">
      <c r="A195" s="97" t="s">
        <v>217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2469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0</v>
      </c>
      <c r="C198" s="98">
        <f>RES_hhdet_tesh!C67</f>
        <v>0</v>
      </c>
      <c r="D198" s="98">
        <f>RES_hhdet_tesh!D67</f>
        <v>0</v>
      </c>
      <c r="E198" s="98">
        <f>RES_hhdet_tesh!E67</f>
        <v>0</v>
      </c>
      <c r="F198" s="98">
        <f>RES_hhdet_tesh!F67</f>
        <v>0</v>
      </c>
      <c r="G198" s="98">
        <f>RES_hhdet_tesh!G67</f>
        <v>0</v>
      </c>
      <c r="H198" s="98">
        <f>RES_hhdet_tesh!H67</f>
        <v>0</v>
      </c>
      <c r="I198" s="98">
        <f>RES_hhdet_tesh!I67</f>
        <v>0</v>
      </c>
      <c r="J198" s="98">
        <f>RES_hhdet_tesh!J67</f>
        <v>0</v>
      </c>
      <c r="K198" s="98">
        <f>RES_hhdet_tesh!K67</f>
        <v>0</v>
      </c>
      <c r="L198" s="98">
        <f>RES_hhdet_tesh!L67</f>
        <v>0</v>
      </c>
      <c r="M198" s="98">
        <f>RES_hhdet_tesh!M67</f>
        <v>0</v>
      </c>
      <c r="N198" s="98">
        <f>RES_hhdet_tesh!N67</f>
        <v>0</v>
      </c>
      <c r="O198" s="98">
        <f>RES_hhdet_tesh!O67</f>
        <v>0</v>
      </c>
      <c r="P198" s="98">
        <f>RES_hhdet_tesh!P67</f>
        <v>0</v>
      </c>
      <c r="Q198" s="98">
        <f>RES_hhdet_tesh!Q67</f>
        <v>0</v>
      </c>
      <c r="R198" s="98">
        <f>RES_hhdet_tesh!R67</f>
        <v>0</v>
      </c>
      <c r="S198" s="98">
        <f>RES_hhdet_tesh!S67</f>
        <v>0</v>
      </c>
      <c r="T198" s="98">
        <f>RES_hhdet_tesh!T67</f>
        <v>0</v>
      </c>
      <c r="U198" s="98">
        <f>RES_hhdet_tesh!U67</f>
        <v>0</v>
      </c>
      <c r="V198" s="98">
        <f>RES_hhdet_tesh!V67</f>
        <v>0</v>
      </c>
      <c r="W198" s="98">
        <f>RES_hhdet_tesh!W67</f>
        <v>0</v>
      </c>
      <c r="DA198" s="63" t="s">
        <v>2472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2473</v>
      </c>
    </row>
    <row r="200" spans="1:105" ht="12" customHeight="1" x14ac:dyDescent="0.25">
      <c r="A200" s="97" t="s">
        <v>134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2477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2481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2482</v>
      </c>
    </row>
    <row r="209" spans="1:105" ht="12" customHeight="1" x14ac:dyDescent="0.25">
      <c r="A209" s="97" t="s">
        <v>175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2483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2636</v>
      </c>
    </row>
    <row r="214" spans="1:105" ht="12" customHeight="1" x14ac:dyDescent="0.25">
      <c r="A214" s="97" t="s">
        <v>217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2641</v>
      </c>
    </row>
    <row r="219" spans="1:105" ht="12" customHeight="1" x14ac:dyDescent="0.25">
      <c r="A219" s="97" t="s">
        <v>134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2650</v>
      </c>
    </row>
    <row r="228" spans="1:105" ht="12" customHeight="1" x14ac:dyDescent="0.25">
      <c r="A228" s="97" t="s">
        <v>175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2804</v>
      </c>
    </row>
    <row r="233" spans="1:105" ht="12" customHeight="1" x14ac:dyDescent="0.25">
      <c r="A233" s="97" t="s">
        <v>217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2805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</v>
      </c>
      <c r="C236" s="99">
        <f>RES_hhdet_fecs!C67</f>
        <v>0</v>
      </c>
      <c r="D236" s="99">
        <f>RES_hhdet_fecs!D67</f>
        <v>0</v>
      </c>
      <c r="E236" s="99">
        <f>RES_hhdet_fecs!E67</f>
        <v>0</v>
      </c>
      <c r="F236" s="99">
        <f>RES_hhdet_fecs!F67</f>
        <v>0</v>
      </c>
      <c r="G236" s="99">
        <f>RES_hhdet_fecs!G67</f>
        <v>0</v>
      </c>
      <c r="H236" s="99">
        <f>RES_hhdet_fecs!H67</f>
        <v>0</v>
      </c>
      <c r="I236" s="99">
        <f>RES_hhdet_fecs!I67</f>
        <v>0</v>
      </c>
      <c r="J236" s="99">
        <f>RES_hhdet_fecs!J67</f>
        <v>0</v>
      </c>
      <c r="K236" s="99">
        <f>RES_hhdet_fecs!K67</f>
        <v>0</v>
      </c>
      <c r="L236" s="99">
        <f>RES_hhdet_fecs!L67</f>
        <v>0</v>
      </c>
      <c r="M236" s="99">
        <f>RES_hhdet_fecs!M67</f>
        <v>0</v>
      </c>
      <c r="N236" s="99">
        <f>RES_hhdet_fecs!N67</f>
        <v>0</v>
      </c>
      <c r="O236" s="99">
        <f>RES_hhdet_fecs!O67</f>
        <v>0</v>
      </c>
      <c r="P236" s="99">
        <f>RES_hhdet_fecs!P67</f>
        <v>0</v>
      </c>
      <c r="Q236" s="99">
        <f>RES_hhdet_fecs!Q67</f>
        <v>0</v>
      </c>
      <c r="R236" s="99">
        <f>RES_hhdet_fecs!R67</f>
        <v>0</v>
      </c>
      <c r="S236" s="99">
        <f>RES_hhdet_fecs!S67</f>
        <v>0</v>
      </c>
      <c r="T236" s="99">
        <f>RES_hhdet_fecs!T67</f>
        <v>0</v>
      </c>
      <c r="U236" s="99">
        <f>RES_hhdet_fecs!U67</f>
        <v>0</v>
      </c>
      <c r="V236" s="99">
        <f>RES_hhdet_fecs!V67</f>
        <v>0</v>
      </c>
      <c r="W236" s="99">
        <f>RES_hhdet_fecs!W67</f>
        <v>0</v>
      </c>
      <c r="DA236" s="63" t="s">
        <v>2808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2809</v>
      </c>
    </row>
    <row r="238" spans="1:105" ht="12" customHeight="1" x14ac:dyDescent="0.25">
      <c r="A238" s="97" t="s">
        <v>134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2813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2817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2818</v>
      </c>
    </row>
    <row r="247" spans="1:105" ht="12" customHeight="1" x14ac:dyDescent="0.25">
      <c r="A247" s="97" t="s">
        <v>175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2819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2972</v>
      </c>
    </row>
    <row r="252" spans="1:105" ht="12" customHeight="1" x14ac:dyDescent="0.25">
      <c r="A252" s="97" t="s">
        <v>217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2973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</v>
      </c>
      <c r="C255" s="99">
        <f>RES_hhdet_tess!C67</f>
        <v>0</v>
      </c>
      <c r="D255" s="99">
        <f>RES_hhdet_tess!D67</f>
        <v>0</v>
      </c>
      <c r="E255" s="99">
        <f>RES_hhdet_tess!E67</f>
        <v>0</v>
      </c>
      <c r="F255" s="99">
        <f>RES_hhdet_tess!F67</f>
        <v>0</v>
      </c>
      <c r="G255" s="99">
        <f>RES_hhdet_tess!G67</f>
        <v>0</v>
      </c>
      <c r="H255" s="99">
        <f>RES_hhdet_tess!H67</f>
        <v>0</v>
      </c>
      <c r="I255" s="99">
        <f>RES_hhdet_tess!I67</f>
        <v>0</v>
      </c>
      <c r="J255" s="99">
        <f>RES_hhdet_tess!J67</f>
        <v>0</v>
      </c>
      <c r="K255" s="99">
        <f>RES_hhdet_tess!K67</f>
        <v>0</v>
      </c>
      <c r="L255" s="99">
        <f>RES_hhdet_tess!L67</f>
        <v>0</v>
      </c>
      <c r="M255" s="99">
        <f>RES_hhdet_tess!M67</f>
        <v>0</v>
      </c>
      <c r="N255" s="99">
        <f>RES_hhdet_tess!N67</f>
        <v>0</v>
      </c>
      <c r="O255" s="99">
        <f>RES_hhdet_tess!O67</f>
        <v>0</v>
      </c>
      <c r="P255" s="99">
        <f>RES_hhdet_tess!P67</f>
        <v>0</v>
      </c>
      <c r="Q255" s="99">
        <f>RES_hhdet_tess!Q67</f>
        <v>0</v>
      </c>
      <c r="R255" s="99">
        <f>RES_hhdet_tess!R67</f>
        <v>0</v>
      </c>
      <c r="S255" s="99">
        <f>RES_hhdet_tess!S67</f>
        <v>0</v>
      </c>
      <c r="T255" s="99">
        <f>RES_hhdet_tess!T67</f>
        <v>0</v>
      </c>
      <c r="U255" s="99">
        <f>RES_hhdet_tess!U67</f>
        <v>0</v>
      </c>
      <c r="V255" s="99">
        <f>RES_hhdet_tess!V67</f>
        <v>0</v>
      </c>
      <c r="W255" s="99">
        <f>RES_hhdet_tess!W67</f>
        <v>0</v>
      </c>
      <c r="DA255" s="63" t="s">
        <v>2976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2977</v>
      </c>
    </row>
    <row r="257" spans="1:105" ht="12" customHeight="1" x14ac:dyDescent="0.25">
      <c r="A257" s="97" t="s">
        <v>134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2981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2985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2986</v>
      </c>
    </row>
    <row r="266" spans="1:105" ht="12" customHeight="1" x14ac:dyDescent="0.25">
      <c r="A266" s="97" t="s">
        <v>175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2987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3140</v>
      </c>
    </row>
    <row r="271" spans="1:105" ht="12" customHeight="1" x14ac:dyDescent="0.25">
      <c r="A271" s="97" t="s">
        <v>217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3145</v>
      </c>
    </row>
    <row r="276" spans="1:105" ht="12" customHeight="1" x14ac:dyDescent="0.25">
      <c r="A276" s="97" t="s">
        <v>134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3154</v>
      </c>
    </row>
    <row r="285" spans="1:105" ht="12" customHeight="1" x14ac:dyDescent="0.25">
      <c r="A285" s="97" t="s">
        <v>175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</v>
      </c>
      <c r="E371" s="98">
        <f>RES_hhdet_in_fech!E67</f>
        <v>0</v>
      </c>
      <c r="F371" s="98">
        <f>RES_hhdet_in_fech!F67</f>
        <v>0</v>
      </c>
      <c r="G371" s="98">
        <f>RES_hhdet_in_fech!G67</f>
        <v>0</v>
      </c>
      <c r="H371" s="98">
        <f>RES_hhdet_in_fech!H67</f>
        <v>0</v>
      </c>
      <c r="I371" s="98">
        <f>RES_hhdet_in_fech!I67</f>
        <v>0</v>
      </c>
      <c r="J371" s="98">
        <f>RES_hhdet_in_fech!J67</f>
        <v>0</v>
      </c>
      <c r="K371" s="98">
        <f>RES_hhdet_in_fech!K67</f>
        <v>0</v>
      </c>
      <c r="L371" s="98">
        <f>RES_hhdet_in_fech!L67</f>
        <v>0</v>
      </c>
      <c r="M371" s="98">
        <f>RES_hhdet_in_fech!M67</f>
        <v>0</v>
      </c>
      <c r="N371" s="98">
        <f>RES_hhdet_in_fech!N67</f>
        <v>0</v>
      </c>
      <c r="O371" s="98">
        <f>RES_hhdet_in_fech!O67</f>
        <v>0</v>
      </c>
      <c r="P371" s="98">
        <f>RES_hhdet_in_fech!P67</f>
        <v>0</v>
      </c>
      <c r="Q371" s="98">
        <f>RES_hhdet_in_fech!Q67</f>
        <v>0</v>
      </c>
      <c r="R371" s="98">
        <f>RES_hhdet_in_fech!R67</f>
        <v>0</v>
      </c>
      <c r="S371" s="98">
        <f>RES_hhdet_in_fech!S67</f>
        <v>0</v>
      </c>
      <c r="T371" s="98">
        <f>RES_hhdet_in_fech!T67</f>
        <v>0</v>
      </c>
      <c r="U371" s="98">
        <f>RES_hhdet_in_fech!U67</f>
        <v>0</v>
      </c>
      <c r="V371" s="98">
        <f>RES_hhdet_in_fech!V67</f>
        <v>0</v>
      </c>
      <c r="W371" s="98">
        <f>RES_hhdet_in_fech!W67</f>
        <v>0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0</v>
      </c>
      <c r="E390" s="98">
        <f>RES_hhdet_in_tesh!E67</f>
        <v>0</v>
      </c>
      <c r="F390" s="98">
        <f>RES_hhdet_in_tesh!F67</f>
        <v>0</v>
      </c>
      <c r="G390" s="98">
        <f>RES_hhdet_in_tesh!G67</f>
        <v>0</v>
      </c>
      <c r="H390" s="98">
        <f>RES_hhdet_in_tesh!H67</f>
        <v>0</v>
      </c>
      <c r="I390" s="98">
        <f>RES_hhdet_in_tesh!I67</f>
        <v>0</v>
      </c>
      <c r="J390" s="98">
        <f>RES_hhdet_in_tesh!J67</f>
        <v>0</v>
      </c>
      <c r="K390" s="98">
        <f>RES_hhdet_in_tesh!K67</f>
        <v>0</v>
      </c>
      <c r="L390" s="98">
        <f>RES_hhdet_in_tesh!L67</f>
        <v>0</v>
      </c>
      <c r="M390" s="98">
        <f>RES_hhdet_in_tesh!M67</f>
        <v>0</v>
      </c>
      <c r="N390" s="98">
        <f>RES_hhdet_in_tesh!N67</f>
        <v>0</v>
      </c>
      <c r="O390" s="98">
        <f>RES_hhdet_in_tesh!O67</f>
        <v>0</v>
      </c>
      <c r="P390" s="98">
        <f>RES_hhdet_in_tesh!P67</f>
        <v>0</v>
      </c>
      <c r="Q390" s="98">
        <f>RES_hhdet_in_tesh!Q67</f>
        <v>0</v>
      </c>
      <c r="R390" s="98">
        <f>RES_hhdet_in_tesh!R67</f>
        <v>0</v>
      </c>
      <c r="S390" s="98">
        <f>RES_hhdet_in_tesh!S67</f>
        <v>0</v>
      </c>
      <c r="T390" s="98">
        <f>RES_hhdet_in_tesh!T67</f>
        <v>0</v>
      </c>
      <c r="U390" s="98">
        <f>RES_hhdet_in_tesh!U67</f>
        <v>0</v>
      </c>
      <c r="V390" s="98">
        <f>RES_hhdet_in_tesh!V67</f>
        <v>0</v>
      </c>
      <c r="W390" s="98">
        <f>RES_hhdet_in_tesh!W67</f>
        <v>0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0</v>
      </c>
      <c r="E428" s="99">
        <f>RES_hhdet_in_fecs!E67</f>
        <v>0</v>
      </c>
      <c r="F428" s="99">
        <f>RES_hhdet_in_fecs!F67</f>
        <v>0</v>
      </c>
      <c r="G428" s="99">
        <f>RES_hhdet_in_fecs!G67</f>
        <v>0</v>
      </c>
      <c r="H428" s="99">
        <f>RES_hhdet_in_fecs!H67</f>
        <v>0</v>
      </c>
      <c r="I428" s="99">
        <f>RES_hhdet_in_fecs!I67</f>
        <v>0</v>
      </c>
      <c r="J428" s="99">
        <f>RES_hhdet_in_fecs!J67</f>
        <v>0</v>
      </c>
      <c r="K428" s="99">
        <f>RES_hhdet_in_fecs!K67</f>
        <v>0</v>
      </c>
      <c r="L428" s="99">
        <f>RES_hhdet_in_fecs!L67</f>
        <v>0</v>
      </c>
      <c r="M428" s="99">
        <f>RES_hhdet_in_fecs!M67</f>
        <v>0</v>
      </c>
      <c r="N428" s="99">
        <f>RES_hhdet_in_fecs!N67</f>
        <v>0</v>
      </c>
      <c r="O428" s="99">
        <f>RES_hhdet_in_fecs!O67</f>
        <v>0</v>
      </c>
      <c r="P428" s="99">
        <f>RES_hhdet_in_fecs!P67</f>
        <v>0</v>
      </c>
      <c r="Q428" s="99">
        <f>RES_hhdet_in_fecs!Q67</f>
        <v>0</v>
      </c>
      <c r="R428" s="99">
        <f>RES_hhdet_in_fecs!R67</f>
        <v>0</v>
      </c>
      <c r="S428" s="99">
        <f>RES_hhdet_in_fecs!S67</f>
        <v>0</v>
      </c>
      <c r="T428" s="99">
        <f>RES_hhdet_in_fecs!T67</f>
        <v>0</v>
      </c>
      <c r="U428" s="99">
        <f>RES_hhdet_in_fecs!U67</f>
        <v>0</v>
      </c>
      <c r="V428" s="99">
        <f>RES_hhdet_in_fecs!V67</f>
        <v>0</v>
      </c>
      <c r="W428" s="99">
        <f>RES_hhdet_in_fecs!W67</f>
        <v>0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0</v>
      </c>
      <c r="E447" s="99">
        <f>RES_hhdet_in_tess!E67</f>
        <v>0</v>
      </c>
      <c r="F447" s="99">
        <f>RES_hhdet_in_tess!F67</f>
        <v>0</v>
      </c>
      <c r="G447" s="99">
        <f>RES_hhdet_in_tess!G67</f>
        <v>0</v>
      </c>
      <c r="H447" s="99">
        <f>RES_hhdet_in_tess!H67</f>
        <v>0</v>
      </c>
      <c r="I447" s="99">
        <f>RES_hhdet_in_tess!I67</f>
        <v>0</v>
      </c>
      <c r="J447" s="99">
        <f>RES_hhdet_in_tess!J67</f>
        <v>0</v>
      </c>
      <c r="K447" s="99">
        <f>RES_hhdet_in_tess!K67</f>
        <v>0</v>
      </c>
      <c r="L447" s="99">
        <f>RES_hhdet_in_tess!L67</f>
        <v>0</v>
      </c>
      <c r="M447" s="99">
        <f>RES_hhdet_in_tess!M67</f>
        <v>0</v>
      </c>
      <c r="N447" s="99">
        <f>RES_hhdet_in_tess!N67</f>
        <v>0</v>
      </c>
      <c r="O447" s="99">
        <f>RES_hhdet_in_tess!O67</f>
        <v>0</v>
      </c>
      <c r="P447" s="99">
        <f>RES_hhdet_in_tess!P67</f>
        <v>0</v>
      </c>
      <c r="Q447" s="99">
        <f>RES_hhdet_in_tess!Q67</f>
        <v>0</v>
      </c>
      <c r="R447" s="99">
        <f>RES_hhdet_in_tess!R67</f>
        <v>0</v>
      </c>
      <c r="S447" s="99">
        <f>RES_hhdet_in_tess!S67</f>
        <v>0</v>
      </c>
      <c r="T447" s="99">
        <f>RES_hhdet_in_tess!T67</f>
        <v>0</v>
      </c>
      <c r="U447" s="99">
        <f>RES_hhdet_in_tess!U67</f>
        <v>0</v>
      </c>
      <c r="V447" s="99">
        <f>RES_hhdet_in_tess!V67</f>
        <v>0</v>
      </c>
      <c r="W447" s="99">
        <f>RES_hhdet_in_tess!W67</f>
        <v>0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4446</v>
      </c>
      <c r="C5" s="120">
        <v>4700</v>
      </c>
      <c r="D5" s="120">
        <v>5149</v>
      </c>
      <c r="E5" s="120">
        <v>5788</v>
      </c>
      <c r="F5" s="120">
        <v>7016</v>
      </c>
      <c r="G5" s="120">
        <v>8882</v>
      </c>
      <c r="H5" s="120">
        <v>11736</v>
      </c>
      <c r="I5" s="120">
        <v>16321</v>
      </c>
      <c r="J5" s="120">
        <v>21965</v>
      </c>
      <c r="K5" s="120">
        <v>25830</v>
      </c>
      <c r="L5" s="120">
        <v>26786</v>
      </c>
      <c r="M5" s="120">
        <v>28670</v>
      </c>
      <c r="N5" s="120">
        <v>31039</v>
      </c>
      <c r="O5" s="120">
        <v>33853</v>
      </c>
      <c r="P5" s="120">
        <v>35633</v>
      </c>
      <c r="Q5" s="120">
        <v>40858</v>
      </c>
      <c r="R5" s="120">
        <v>45753</v>
      </c>
      <c r="S5" s="120">
        <v>50699</v>
      </c>
      <c r="T5" s="120">
        <v>52230</v>
      </c>
      <c r="U5" s="120">
        <v>51619</v>
      </c>
      <c r="V5" s="120">
        <v>50954</v>
      </c>
      <c r="W5" s="120">
        <v>51275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4446</v>
      </c>
      <c r="C7" s="52">
        <v>4700</v>
      </c>
      <c r="D7" s="52">
        <v>5149</v>
      </c>
      <c r="E7" s="52">
        <v>5788</v>
      </c>
      <c r="F7" s="52">
        <v>7016</v>
      </c>
      <c r="G7" s="52">
        <v>8882</v>
      </c>
      <c r="H7" s="52">
        <v>11736</v>
      </c>
      <c r="I7" s="52">
        <v>16321</v>
      </c>
      <c r="J7" s="52">
        <v>21965</v>
      </c>
      <c r="K7" s="52">
        <v>25830</v>
      </c>
      <c r="L7" s="52">
        <v>26786</v>
      </c>
      <c r="M7" s="52">
        <v>28670</v>
      </c>
      <c r="N7" s="52">
        <v>31039</v>
      </c>
      <c r="O7" s="52">
        <v>33853</v>
      </c>
      <c r="P7" s="52">
        <v>35633</v>
      </c>
      <c r="Q7" s="52">
        <v>40858</v>
      </c>
      <c r="R7" s="52">
        <v>45753</v>
      </c>
      <c r="S7" s="52">
        <v>50699</v>
      </c>
      <c r="T7" s="52">
        <v>52230</v>
      </c>
      <c r="U7" s="52">
        <v>51619</v>
      </c>
      <c r="V7" s="52">
        <v>50954</v>
      </c>
      <c r="W7" s="52">
        <v>51275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1555</v>
      </c>
      <c r="C9" s="52">
        <v>1630</v>
      </c>
      <c r="D9" s="52">
        <v>1733</v>
      </c>
      <c r="E9" s="52">
        <v>2341</v>
      </c>
      <c r="F9" s="52">
        <v>3412</v>
      </c>
      <c r="G9" s="52">
        <v>5401</v>
      </c>
      <c r="H9" s="52">
        <v>7989</v>
      </c>
      <c r="I9" s="52">
        <v>12318</v>
      </c>
      <c r="J9" s="52">
        <v>17003</v>
      </c>
      <c r="K9" s="52">
        <v>20053</v>
      </c>
      <c r="L9" s="52">
        <v>21859</v>
      </c>
      <c r="M9" s="52">
        <v>23183</v>
      </c>
      <c r="N9" s="52">
        <v>25471</v>
      </c>
      <c r="O9" s="52">
        <v>27202</v>
      </c>
      <c r="P9" s="52">
        <v>27946</v>
      </c>
      <c r="Q9" s="52">
        <v>29316</v>
      </c>
      <c r="R9" s="52">
        <v>32951</v>
      </c>
      <c r="S9" s="52">
        <v>36252</v>
      </c>
      <c r="T9" s="52">
        <v>37535</v>
      </c>
      <c r="U9" s="52">
        <v>37854</v>
      </c>
      <c r="V9" s="52">
        <v>39128</v>
      </c>
      <c r="W9" s="52">
        <v>40134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36</v>
      </c>
      <c r="C11" s="52">
        <v>37</v>
      </c>
      <c r="D11" s="52">
        <v>46</v>
      </c>
      <c r="E11" s="52">
        <v>58</v>
      </c>
      <c r="F11" s="52">
        <v>77</v>
      </c>
      <c r="G11" s="52">
        <v>107</v>
      </c>
      <c r="H11" s="52">
        <v>152</v>
      </c>
      <c r="I11" s="52">
        <v>220</v>
      </c>
      <c r="J11" s="52">
        <v>300</v>
      </c>
      <c r="K11" s="52">
        <v>354</v>
      </c>
      <c r="L11" s="52">
        <v>369</v>
      </c>
      <c r="M11" s="52">
        <v>388</v>
      </c>
      <c r="N11" s="52">
        <v>411</v>
      </c>
      <c r="O11" s="52">
        <v>381</v>
      </c>
      <c r="P11" s="52">
        <v>351</v>
      </c>
      <c r="Q11" s="52">
        <v>391</v>
      </c>
      <c r="R11" s="52">
        <v>388</v>
      </c>
      <c r="S11" s="52">
        <v>389</v>
      </c>
      <c r="T11" s="52">
        <v>413</v>
      </c>
      <c r="U11" s="52">
        <v>430</v>
      </c>
      <c r="V11" s="52">
        <v>442</v>
      </c>
      <c r="W11" s="52">
        <v>458</v>
      </c>
      <c r="DA11" s="63" t="s">
        <v>1094</v>
      </c>
    </row>
    <row r="12" spans="1:105" ht="12" customHeight="1" x14ac:dyDescent="0.25">
      <c r="A12" s="97" t="s">
        <v>131</v>
      </c>
      <c r="B12" s="52">
        <v>2</v>
      </c>
      <c r="C12" s="52">
        <v>3</v>
      </c>
      <c r="D12" s="52">
        <v>3</v>
      </c>
      <c r="E12" s="52">
        <v>3</v>
      </c>
      <c r="F12" s="52">
        <v>2</v>
      </c>
      <c r="G12" s="52">
        <v>3</v>
      </c>
      <c r="H12" s="52">
        <v>3</v>
      </c>
      <c r="I12" s="52">
        <v>7</v>
      </c>
      <c r="J12" s="52">
        <v>12</v>
      </c>
      <c r="K12" s="52">
        <v>19</v>
      </c>
      <c r="L12" s="52">
        <v>18</v>
      </c>
      <c r="M12" s="52">
        <v>18</v>
      </c>
      <c r="N12" s="52">
        <v>28</v>
      </c>
      <c r="O12" s="52">
        <v>93</v>
      </c>
      <c r="P12" s="52">
        <v>102</v>
      </c>
      <c r="Q12" s="52">
        <v>102</v>
      </c>
      <c r="R12" s="52">
        <v>102</v>
      </c>
      <c r="S12" s="52">
        <v>101</v>
      </c>
      <c r="T12" s="52">
        <v>100</v>
      </c>
      <c r="U12" s="52">
        <v>100</v>
      </c>
      <c r="V12" s="52">
        <v>97</v>
      </c>
      <c r="W12" s="52">
        <v>86</v>
      </c>
      <c r="DA12" s="63" t="s">
        <v>1095</v>
      </c>
    </row>
    <row r="13" spans="1:105" ht="12" customHeight="1" x14ac:dyDescent="0.25">
      <c r="A13" s="97" t="s">
        <v>124</v>
      </c>
      <c r="B13" s="52">
        <v>306</v>
      </c>
      <c r="C13" s="52">
        <v>312</v>
      </c>
      <c r="D13" s="52">
        <v>308</v>
      </c>
      <c r="E13" s="52">
        <v>314</v>
      </c>
      <c r="F13" s="52">
        <v>336</v>
      </c>
      <c r="G13" s="52">
        <v>397</v>
      </c>
      <c r="H13" s="52">
        <v>588</v>
      </c>
      <c r="I13" s="52">
        <v>702</v>
      </c>
      <c r="J13" s="52">
        <v>853</v>
      </c>
      <c r="K13" s="52">
        <v>969</v>
      </c>
      <c r="L13" s="52">
        <v>997</v>
      </c>
      <c r="M13" s="52">
        <v>1051</v>
      </c>
      <c r="N13" s="52">
        <v>1148</v>
      </c>
      <c r="O13" s="52">
        <v>1087</v>
      </c>
      <c r="P13" s="52">
        <v>888</v>
      </c>
      <c r="Q13" s="52">
        <v>1383</v>
      </c>
      <c r="R13" s="52">
        <v>1548</v>
      </c>
      <c r="S13" s="52">
        <v>1656</v>
      </c>
      <c r="T13" s="52">
        <v>1667</v>
      </c>
      <c r="U13" s="52">
        <v>1666</v>
      </c>
      <c r="V13" s="52">
        <v>1663</v>
      </c>
      <c r="W13" s="52">
        <v>1558</v>
      </c>
      <c r="DA13" s="63" t="s">
        <v>1096</v>
      </c>
    </row>
    <row r="14" spans="1:105" ht="12" customHeight="1" x14ac:dyDescent="0.25">
      <c r="A14" s="97" t="s">
        <v>123</v>
      </c>
      <c r="B14" s="52">
        <v>21</v>
      </c>
      <c r="C14" s="52">
        <v>25</v>
      </c>
      <c r="D14" s="52">
        <v>21</v>
      </c>
      <c r="E14" s="52">
        <v>18</v>
      </c>
      <c r="F14" s="52">
        <v>15</v>
      </c>
      <c r="G14" s="52">
        <v>12</v>
      </c>
      <c r="H14" s="52">
        <v>25</v>
      </c>
      <c r="I14" s="52">
        <v>41</v>
      </c>
      <c r="J14" s="52">
        <v>58</v>
      </c>
      <c r="K14" s="52">
        <v>63</v>
      </c>
      <c r="L14" s="52">
        <v>63</v>
      </c>
      <c r="M14" s="52">
        <v>62</v>
      </c>
      <c r="N14" s="52">
        <v>82</v>
      </c>
      <c r="O14" s="52">
        <v>290</v>
      </c>
      <c r="P14" s="52">
        <v>376</v>
      </c>
      <c r="Q14" s="52">
        <v>361</v>
      </c>
      <c r="R14" s="52">
        <v>342</v>
      </c>
      <c r="S14" s="52">
        <v>317</v>
      </c>
      <c r="T14" s="52">
        <v>281</v>
      </c>
      <c r="U14" s="52">
        <v>218</v>
      </c>
      <c r="V14" s="52">
        <v>164</v>
      </c>
      <c r="W14" s="52">
        <v>221</v>
      </c>
      <c r="DA14" s="63" t="s">
        <v>1097</v>
      </c>
    </row>
    <row r="15" spans="1:105" ht="12" customHeight="1" x14ac:dyDescent="0.25">
      <c r="A15" s="97" t="s">
        <v>122</v>
      </c>
      <c r="B15" s="52">
        <v>10</v>
      </c>
      <c r="C15" s="52">
        <v>15</v>
      </c>
      <c r="D15" s="52">
        <v>14</v>
      </c>
      <c r="E15" s="52">
        <v>12</v>
      </c>
      <c r="F15" s="52">
        <v>11</v>
      </c>
      <c r="G15" s="52">
        <v>9</v>
      </c>
      <c r="H15" s="52">
        <v>37</v>
      </c>
      <c r="I15" s="52">
        <v>34</v>
      </c>
      <c r="J15" s="52">
        <v>33</v>
      </c>
      <c r="K15" s="52">
        <v>34</v>
      </c>
      <c r="L15" s="52">
        <v>33</v>
      </c>
      <c r="M15" s="52">
        <v>28</v>
      </c>
      <c r="N15" s="52">
        <v>22</v>
      </c>
      <c r="O15" s="52">
        <v>592</v>
      </c>
      <c r="P15" s="52">
        <v>1053</v>
      </c>
      <c r="Q15" s="52">
        <v>1041</v>
      </c>
      <c r="R15" s="52">
        <v>1009</v>
      </c>
      <c r="S15" s="52">
        <v>947</v>
      </c>
      <c r="T15" s="52">
        <v>851</v>
      </c>
      <c r="U15" s="52">
        <v>772</v>
      </c>
      <c r="V15" s="52">
        <v>558</v>
      </c>
      <c r="W15" s="52">
        <v>409</v>
      </c>
      <c r="DA15" s="63" t="s">
        <v>1098</v>
      </c>
    </row>
    <row r="16" spans="1:105" ht="12" customHeight="1" x14ac:dyDescent="0.25">
      <c r="A16" s="97" t="s">
        <v>121</v>
      </c>
      <c r="B16" s="52">
        <v>4071</v>
      </c>
      <c r="C16" s="52">
        <v>4308</v>
      </c>
      <c r="D16" s="52">
        <v>4757</v>
      </c>
      <c r="E16" s="52">
        <v>5383</v>
      </c>
      <c r="F16" s="52">
        <v>6575</v>
      </c>
      <c r="G16" s="52">
        <v>8354</v>
      </c>
      <c r="H16" s="52">
        <v>10931</v>
      </c>
      <c r="I16" s="52">
        <v>15317</v>
      </c>
      <c r="J16" s="52">
        <v>20709</v>
      </c>
      <c r="K16" s="52">
        <v>24391</v>
      </c>
      <c r="L16" s="52">
        <v>25306</v>
      </c>
      <c r="M16" s="52">
        <v>27123</v>
      </c>
      <c r="N16" s="52">
        <v>29348</v>
      </c>
      <c r="O16" s="52">
        <v>31410</v>
      </c>
      <c r="P16" s="52">
        <v>32863</v>
      </c>
      <c r="Q16" s="52">
        <v>37580</v>
      </c>
      <c r="R16" s="52">
        <v>42364</v>
      </c>
      <c r="S16" s="52">
        <v>47289</v>
      </c>
      <c r="T16" s="52">
        <v>48918</v>
      </c>
      <c r="U16" s="52">
        <v>48433</v>
      </c>
      <c r="V16" s="52">
        <v>48030</v>
      </c>
      <c r="W16" s="52">
        <v>48543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3179</v>
      </c>
      <c r="C19" s="52">
        <v>3211</v>
      </c>
      <c r="D19" s="52">
        <v>3395</v>
      </c>
      <c r="E19" s="52">
        <v>3736</v>
      </c>
      <c r="F19" s="52">
        <v>4392</v>
      </c>
      <c r="G19" s="52">
        <v>5518</v>
      </c>
      <c r="H19" s="52">
        <v>7462</v>
      </c>
      <c r="I19" s="52">
        <v>10614</v>
      </c>
      <c r="J19" s="52">
        <v>14483</v>
      </c>
      <c r="K19" s="52">
        <v>16620</v>
      </c>
      <c r="L19" s="52">
        <v>17183</v>
      </c>
      <c r="M19" s="52">
        <v>18386</v>
      </c>
      <c r="N19" s="52">
        <v>20116</v>
      </c>
      <c r="O19" s="52">
        <v>21128</v>
      </c>
      <c r="P19" s="52">
        <v>20966</v>
      </c>
      <c r="Q19" s="52">
        <v>23235</v>
      </c>
      <c r="R19" s="52">
        <v>25564</v>
      </c>
      <c r="S19" s="52">
        <v>27997</v>
      </c>
      <c r="T19" s="52">
        <v>28237</v>
      </c>
      <c r="U19" s="52">
        <v>27823</v>
      </c>
      <c r="V19" s="52">
        <v>26896</v>
      </c>
      <c r="W19" s="52">
        <v>25927</v>
      </c>
      <c r="DA19" s="63" t="s">
        <v>1101</v>
      </c>
    </row>
    <row r="20" spans="1:105" ht="12" customHeight="1" x14ac:dyDescent="0.25">
      <c r="A20" s="109" t="s">
        <v>120</v>
      </c>
      <c r="B20" s="36">
        <v>1267</v>
      </c>
      <c r="C20" s="36">
        <v>1489</v>
      </c>
      <c r="D20" s="36">
        <v>1754</v>
      </c>
      <c r="E20" s="36">
        <v>2052</v>
      </c>
      <c r="F20" s="36">
        <v>2624</v>
      </c>
      <c r="G20" s="36">
        <v>3364</v>
      </c>
      <c r="H20" s="36">
        <v>4274</v>
      </c>
      <c r="I20" s="36">
        <v>5707</v>
      </c>
      <c r="J20" s="36">
        <v>7482</v>
      </c>
      <c r="K20" s="36">
        <v>9210</v>
      </c>
      <c r="L20" s="36">
        <v>9603</v>
      </c>
      <c r="M20" s="36">
        <v>10284</v>
      </c>
      <c r="N20" s="36">
        <v>10923</v>
      </c>
      <c r="O20" s="36">
        <v>12725</v>
      </c>
      <c r="P20" s="36">
        <v>14667</v>
      </c>
      <c r="Q20" s="36">
        <v>17623</v>
      </c>
      <c r="R20" s="36">
        <v>20189</v>
      </c>
      <c r="S20" s="36">
        <v>22702</v>
      </c>
      <c r="T20" s="36">
        <v>23993</v>
      </c>
      <c r="U20" s="36">
        <v>23796</v>
      </c>
      <c r="V20" s="36">
        <v>24058</v>
      </c>
      <c r="W20" s="36">
        <v>25348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347</v>
      </c>
      <c r="D24" s="52">
        <v>348</v>
      </c>
      <c r="E24" s="52">
        <v>349</v>
      </c>
      <c r="F24" s="52">
        <v>351</v>
      </c>
      <c r="G24" s="52">
        <v>358</v>
      </c>
      <c r="H24" s="52">
        <v>372</v>
      </c>
      <c r="I24" s="52">
        <v>392</v>
      </c>
      <c r="J24" s="52">
        <v>430</v>
      </c>
      <c r="K24" s="52">
        <v>487</v>
      </c>
      <c r="L24" s="52">
        <v>576</v>
      </c>
      <c r="M24" s="52">
        <v>695</v>
      </c>
      <c r="N24" s="52">
        <v>857</v>
      </c>
      <c r="O24" s="52">
        <v>994</v>
      </c>
      <c r="P24" s="52">
        <v>1059</v>
      </c>
      <c r="Q24" s="52">
        <v>1199</v>
      </c>
      <c r="R24" s="52">
        <v>1608</v>
      </c>
      <c r="S24" s="52">
        <v>2064</v>
      </c>
      <c r="T24" s="52">
        <v>2451</v>
      </c>
      <c r="U24" s="52">
        <v>2863</v>
      </c>
      <c r="V24" s="52">
        <v>3299</v>
      </c>
      <c r="W24" s="52">
        <v>3710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243</v>
      </c>
      <c r="D26" s="52">
        <v>244</v>
      </c>
      <c r="E26" s="52">
        <v>247</v>
      </c>
      <c r="F26" s="52">
        <v>262</v>
      </c>
      <c r="G26" s="52">
        <v>563</v>
      </c>
      <c r="H26" s="52">
        <v>848</v>
      </c>
      <c r="I26" s="52">
        <v>1213</v>
      </c>
      <c r="J26" s="52">
        <v>1304</v>
      </c>
      <c r="K26" s="52">
        <v>3080</v>
      </c>
      <c r="L26" s="52">
        <v>2954</v>
      </c>
      <c r="M26" s="52">
        <v>2386</v>
      </c>
      <c r="N26" s="52">
        <v>2280</v>
      </c>
      <c r="O26" s="52">
        <v>3015</v>
      </c>
      <c r="P26" s="52">
        <v>3458</v>
      </c>
      <c r="Q26" s="52">
        <v>4576</v>
      </c>
      <c r="R26" s="52">
        <v>5195</v>
      </c>
      <c r="S26" s="52">
        <v>5347</v>
      </c>
      <c r="T26" s="52">
        <v>4861</v>
      </c>
      <c r="U26" s="52">
        <v>5021</v>
      </c>
      <c r="V26" s="52">
        <v>5029</v>
      </c>
      <c r="W26" s="52">
        <v>5424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3</v>
      </c>
      <c r="D28" s="52">
        <v>3</v>
      </c>
      <c r="E28" s="52">
        <v>2</v>
      </c>
      <c r="F28" s="52">
        <v>3</v>
      </c>
      <c r="G28" s="52">
        <v>3</v>
      </c>
      <c r="H28" s="52">
        <v>3</v>
      </c>
      <c r="I28" s="52">
        <v>3</v>
      </c>
      <c r="J28" s="52">
        <v>9</v>
      </c>
      <c r="K28" s="52">
        <v>7</v>
      </c>
      <c r="L28" s="52">
        <v>10</v>
      </c>
      <c r="M28" s="52">
        <v>10</v>
      </c>
      <c r="N28" s="52">
        <v>21</v>
      </c>
      <c r="O28" s="52">
        <v>30</v>
      </c>
      <c r="P28" s="52">
        <v>30</v>
      </c>
      <c r="Q28" s="52">
        <v>11</v>
      </c>
      <c r="R28" s="52">
        <v>22</v>
      </c>
      <c r="S28" s="52">
        <v>34</v>
      </c>
      <c r="T28" s="52">
        <v>35</v>
      </c>
      <c r="U28" s="52">
        <v>30</v>
      </c>
      <c r="V28" s="52">
        <v>44</v>
      </c>
      <c r="W28" s="52">
        <v>56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1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0</v>
      </c>
      <c r="N29" s="52">
        <v>0</v>
      </c>
      <c r="O29" s="52">
        <v>3</v>
      </c>
      <c r="P29" s="52">
        <v>0</v>
      </c>
      <c r="Q29" s="52">
        <v>0</v>
      </c>
      <c r="R29" s="52">
        <v>0</v>
      </c>
      <c r="S29" s="52">
        <v>1</v>
      </c>
      <c r="T29" s="52">
        <v>1</v>
      </c>
      <c r="U29" s="52">
        <v>0</v>
      </c>
      <c r="V29" s="52">
        <v>3</v>
      </c>
      <c r="W29" s="52">
        <v>11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48</v>
      </c>
      <c r="D30" s="52">
        <v>48</v>
      </c>
      <c r="E30" s="52">
        <v>47</v>
      </c>
      <c r="F30" s="52">
        <v>51</v>
      </c>
      <c r="G30" s="52">
        <v>54</v>
      </c>
      <c r="H30" s="52">
        <v>62</v>
      </c>
      <c r="I30" s="52">
        <v>43</v>
      </c>
      <c r="J30" s="52">
        <v>46</v>
      </c>
      <c r="K30" s="52">
        <v>64</v>
      </c>
      <c r="L30" s="52">
        <v>77</v>
      </c>
      <c r="M30" s="52">
        <v>107</v>
      </c>
      <c r="N30" s="52">
        <v>140</v>
      </c>
      <c r="O30" s="52">
        <v>163</v>
      </c>
      <c r="P30" s="52">
        <v>199</v>
      </c>
      <c r="Q30" s="52">
        <v>167</v>
      </c>
      <c r="R30" s="52">
        <v>165</v>
      </c>
      <c r="S30" s="52">
        <v>175</v>
      </c>
      <c r="T30" s="52">
        <v>153</v>
      </c>
      <c r="U30" s="52">
        <v>204</v>
      </c>
      <c r="V30" s="52">
        <v>209</v>
      </c>
      <c r="W30" s="52">
        <v>219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3</v>
      </c>
      <c r="D31" s="52">
        <v>4</v>
      </c>
      <c r="E31" s="52">
        <v>3</v>
      </c>
      <c r="F31" s="52">
        <v>3</v>
      </c>
      <c r="G31" s="52">
        <v>3</v>
      </c>
      <c r="H31" s="52">
        <v>5</v>
      </c>
      <c r="I31" s="52">
        <v>3</v>
      </c>
      <c r="J31" s="52">
        <v>1</v>
      </c>
      <c r="K31" s="52">
        <v>4</v>
      </c>
      <c r="L31" s="52">
        <v>2</v>
      </c>
      <c r="M31" s="52">
        <v>3</v>
      </c>
      <c r="N31" s="52">
        <v>9</v>
      </c>
      <c r="O31" s="52">
        <v>11</v>
      </c>
      <c r="P31" s="52">
        <v>14</v>
      </c>
      <c r="Q31" s="52">
        <v>15</v>
      </c>
      <c r="R31" s="52">
        <v>19</v>
      </c>
      <c r="S31" s="52">
        <v>25</v>
      </c>
      <c r="T31" s="52">
        <v>36</v>
      </c>
      <c r="U31" s="52">
        <v>64</v>
      </c>
      <c r="V31" s="52">
        <v>84</v>
      </c>
      <c r="W31" s="52">
        <v>102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2</v>
      </c>
      <c r="D32" s="52">
        <v>1</v>
      </c>
      <c r="E32" s="52">
        <v>2</v>
      </c>
      <c r="F32" s="52">
        <v>1</v>
      </c>
      <c r="G32" s="52">
        <v>2</v>
      </c>
      <c r="H32" s="52">
        <v>2</v>
      </c>
      <c r="I32" s="52">
        <v>3</v>
      </c>
      <c r="J32" s="52">
        <v>1</v>
      </c>
      <c r="K32" s="52">
        <v>5</v>
      </c>
      <c r="L32" s="52">
        <v>1</v>
      </c>
      <c r="M32" s="52">
        <v>5</v>
      </c>
      <c r="N32" s="52">
        <v>6</v>
      </c>
      <c r="O32" s="52">
        <v>8</v>
      </c>
      <c r="P32" s="52">
        <v>13</v>
      </c>
      <c r="Q32" s="52">
        <v>12</v>
      </c>
      <c r="R32" s="52">
        <v>32</v>
      </c>
      <c r="S32" s="52">
        <v>62</v>
      </c>
      <c r="T32" s="52">
        <v>96</v>
      </c>
      <c r="U32" s="52">
        <v>154</v>
      </c>
      <c r="V32" s="52">
        <v>230</v>
      </c>
      <c r="W32" s="52">
        <v>315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636</v>
      </c>
      <c r="D33" s="52">
        <v>638</v>
      </c>
      <c r="E33" s="52">
        <v>651</v>
      </c>
      <c r="F33" s="52">
        <v>685</v>
      </c>
      <c r="G33" s="52">
        <v>759</v>
      </c>
      <c r="H33" s="52">
        <v>897</v>
      </c>
      <c r="I33" s="52">
        <v>741</v>
      </c>
      <c r="J33" s="52">
        <v>952</v>
      </c>
      <c r="K33" s="52">
        <v>1402</v>
      </c>
      <c r="L33" s="52">
        <v>1867</v>
      </c>
      <c r="M33" s="52">
        <v>2467</v>
      </c>
      <c r="N33" s="52">
        <v>3230</v>
      </c>
      <c r="O33" s="52">
        <v>3948</v>
      </c>
      <c r="P33" s="52">
        <v>4493</v>
      </c>
      <c r="Q33" s="52">
        <v>5095</v>
      </c>
      <c r="R33" s="52">
        <v>5151</v>
      </c>
      <c r="S33" s="52">
        <v>4690</v>
      </c>
      <c r="T33" s="52">
        <v>4714</v>
      </c>
      <c r="U33" s="52">
        <v>5724</v>
      </c>
      <c r="V33" s="52">
        <v>6693</v>
      </c>
      <c r="W33" s="52">
        <v>7496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497</v>
      </c>
      <c r="D36" s="52">
        <v>496</v>
      </c>
      <c r="E36" s="52">
        <v>505</v>
      </c>
      <c r="F36" s="52">
        <v>530</v>
      </c>
      <c r="G36" s="52">
        <v>573</v>
      </c>
      <c r="H36" s="52">
        <v>657</v>
      </c>
      <c r="I36" s="52">
        <v>508</v>
      </c>
      <c r="J36" s="52">
        <v>610</v>
      </c>
      <c r="K36" s="52">
        <v>911</v>
      </c>
      <c r="L36" s="52">
        <v>1247</v>
      </c>
      <c r="M36" s="52">
        <v>1685</v>
      </c>
      <c r="N36" s="52">
        <v>2220</v>
      </c>
      <c r="O36" s="52">
        <v>2763</v>
      </c>
      <c r="P36" s="52">
        <v>3131</v>
      </c>
      <c r="Q36" s="52">
        <v>3475</v>
      </c>
      <c r="R36" s="52">
        <v>3400</v>
      </c>
      <c r="S36" s="52">
        <v>2995</v>
      </c>
      <c r="T36" s="52">
        <v>3029</v>
      </c>
      <c r="U36" s="52">
        <v>3655</v>
      </c>
      <c r="V36" s="52">
        <v>4134</v>
      </c>
      <c r="W36" s="52">
        <v>4290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198</v>
      </c>
      <c r="D37" s="36">
        <v>198</v>
      </c>
      <c r="E37" s="36">
        <v>204</v>
      </c>
      <c r="F37" s="36">
        <v>221</v>
      </c>
      <c r="G37" s="36">
        <v>255</v>
      </c>
      <c r="H37" s="36">
        <v>312</v>
      </c>
      <c r="I37" s="36">
        <v>290</v>
      </c>
      <c r="J37" s="36">
        <v>398</v>
      </c>
      <c r="K37" s="36">
        <v>579</v>
      </c>
      <c r="L37" s="36">
        <v>727</v>
      </c>
      <c r="M37" s="36">
        <v>931</v>
      </c>
      <c r="N37" s="36">
        <v>1209</v>
      </c>
      <c r="O37" s="36">
        <v>1438</v>
      </c>
      <c r="P37" s="36">
        <v>1633</v>
      </c>
      <c r="Q37" s="36">
        <v>1894</v>
      </c>
      <c r="R37" s="36">
        <v>2024</v>
      </c>
      <c r="S37" s="36">
        <v>2040</v>
      </c>
      <c r="T37" s="36">
        <v>2032</v>
      </c>
      <c r="U37" s="36">
        <v>2577</v>
      </c>
      <c r="V37" s="36">
        <v>3170</v>
      </c>
      <c r="W37" s="36">
        <v>3934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601</v>
      </c>
      <c r="D41" s="52">
        <v>797</v>
      </c>
      <c r="E41" s="52">
        <v>988</v>
      </c>
      <c r="F41" s="52">
        <v>1579</v>
      </c>
      <c r="G41" s="52">
        <v>2224</v>
      </c>
      <c r="H41" s="52">
        <v>3226</v>
      </c>
      <c r="I41" s="52">
        <v>4977</v>
      </c>
      <c r="J41" s="52">
        <v>6074</v>
      </c>
      <c r="K41" s="52">
        <v>4352</v>
      </c>
      <c r="L41" s="52">
        <v>1532</v>
      </c>
      <c r="M41" s="52">
        <v>2579</v>
      </c>
      <c r="N41" s="52">
        <v>3226</v>
      </c>
      <c r="O41" s="52">
        <v>3808</v>
      </c>
      <c r="P41" s="52">
        <v>2839</v>
      </c>
      <c r="Q41" s="52">
        <v>6424</v>
      </c>
      <c r="R41" s="52">
        <v>6503</v>
      </c>
      <c r="S41" s="52">
        <v>7010</v>
      </c>
      <c r="T41" s="52">
        <v>3982</v>
      </c>
      <c r="U41" s="52">
        <v>2252</v>
      </c>
      <c r="V41" s="52">
        <v>2634</v>
      </c>
      <c r="W41" s="52">
        <v>4031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318</v>
      </c>
      <c r="D43" s="52">
        <v>347</v>
      </c>
      <c r="E43" s="52">
        <v>855</v>
      </c>
      <c r="F43" s="52">
        <v>1333</v>
      </c>
      <c r="G43" s="52">
        <v>2552</v>
      </c>
      <c r="H43" s="52">
        <v>3436</v>
      </c>
      <c r="I43" s="52">
        <v>5542</v>
      </c>
      <c r="J43" s="52">
        <v>5989</v>
      </c>
      <c r="K43" s="52">
        <v>6130</v>
      </c>
      <c r="L43" s="52">
        <v>4760</v>
      </c>
      <c r="M43" s="52">
        <v>3710</v>
      </c>
      <c r="N43" s="52">
        <v>4568</v>
      </c>
      <c r="O43" s="52">
        <v>4746</v>
      </c>
      <c r="P43" s="52">
        <v>4202</v>
      </c>
      <c r="Q43" s="52">
        <v>5946</v>
      </c>
      <c r="R43" s="52">
        <v>8830</v>
      </c>
      <c r="S43" s="52">
        <v>8648</v>
      </c>
      <c r="T43" s="52">
        <v>6144</v>
      </c>
      <c r="U43" s="52">
        <v>5340</v>
      </c>
      <c r="V43" s="52">
        <v>6303</v>
      </c>
      <c r="W43" s="52">
        <v>6430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4</v>
      </c>
      <c r="D45" s="52">
        <v>12</v>
      </c>
      <c r="E45" s="52">
        <v>14</v>
      </c>
      <c r="F45" s="52">
        <v>22</v>
      </c>
      <c r="G45" s="52">
        <v>33</v>
      </c>
      <c r="H45" s="52">
        <v>48</v>
      </c>
      <c r="I45" s="52">
        <v>71</v>
      </c>
      <c r="J45" s="52">
        <v>89</v>
      </c>
      <c r="K45" s="52">
        <v>61</v>
      </c>
      <c r="L45" s="52">
        <v>25</v>
      </c>
      <c r="M45" s="52">
        <v>29</v>
      </c>
      <c r="N45" s="52">
        <v>44</v>
      </c>
      <c r="O45" s="52">
        <v>0</v>
      </c>
      <c r="P45" s="52">
        <v>0</v>
      </c>
      <c r="Q45" s="52">
        <v>51</v>
      </c>
      <c r="R45" s="52">
        <v>19</v>
      </c>
      <c r="S45" s="52">
        <v>35</v>
      </c>
      <c r="T45" s="52">
        <v>59</v>
      </c>
      <c r="U45" s="52">
        <v>47</v>
      </c>
      <c r="V45" s="52">
        <v>56</v>
      </c>
      <c r="W45" s="52">
        <v>72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1</v>
      </c>
      <c r="D46" s="52">
        <v>0</v>
      </c>
      <c r="E46" s="52">
        <v>0</v>
      </c>
      <c r="F46" s="52">
        <v>0</v>
      </c>
      <c r="G46" s="52">
        <v>1</v>
      </c>
      <c r="H46" s="52">
        <v>0</v>
      </c>
      <c r="I46" s="52">
        <v>4</v>
      </c>
      <c r="J46" s="52">
        <v>5</v>
      </c>
      <c r="K46" s="52">
        <v>7</v>
      </c>
      <c r="L46" s="52">
        <v>0</v>
      </c>
      <c r="M46" s="52">
        <v>0</v>
      </c>
      <c r="N46" s="52">
        <v>10</v>
      </c>
      <c r="O46" s="52">
        <v>68</v>
      </c>
      <c r="P46" s="52">
        <v>9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54</v>
      </c>
      <c r="D47" s="52">
        <v>44</v>
      </c>
      <c r="E47" s="52">
        <v>53</v>
      </c>
      <c r="F47" s="52">
        <v>73</v>
      </c>
      <c r="G47" s="52">
        <v>115</v>
      </c>
      <c r="H47" s="52">
        <v>253</v>
      </c>
      <c r="I47" s="52">
        <v>157</v>
      </c>
      <c r="J47" s="52">
        <v>197</v>
      </c>
      <c r="K47" s="52">
        <v>180</v>
      </c>
      <c r="L47" s="52">
        <v>105</v>
      </c>
      <c r="M47" s="52">
        <v>161</v>
      </c>
      <c r="N47" s="52">
        <v>237</v>
      </c>
      <c r="O47" s="52">
        <v>102</v>
      </c>
      <c r="P47" s="52">
        <v>0</v>
      </c>
      <c r="Q47" s="52">
        <v>662</v>
      </c>
      <c r="R47" s="52">
        <v>330</v>
      </c>
      <c r="S47" s="52">
        <v>283</v>
      </c>
      <c r="T47" s="52">
        <v>164</v>
      </c>
      <c r="U47" s="52">
        <v>203</v>
      </c>
      <c r="V47" s="52">
        <v>206</v>
      </c>
      <c r="W47" s="52">
        <v>114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7</v>
      </c>
      <c r="D48" s="52">
        <v>0</v>
      </c>
      <c r="E48" s="52">
        <v>0</v>
      </c>
      <c r="F48" s="52">
        <v>0</v>
      </c>
      <c r="G48" s="52">
        <v>0</v>
      </c>
      <c r="H48" s="52">
        <v>18</v>
      </c>
      <c r="I48" s="52">
        <v>19</v>
      </c>
      <c r="J48" s="52">
        <v>18</v>
      </c>
      <c r="K48" s="52">
        <v>9</v>
      </c>
      <c r="L48" s="52">
        <v>2</v>
      </c>
      <c r="M48" s="52">
        <v>2</v>
      </c>
      <c r="N48" s="52">
        <v>29</v>
      </c>
      <c r="O48" s="52">
        <v>219</v>
      </c>
      <c r="P48" s="52">
        <v>100</v>
      </c>
      <c r="Q48" s="52">
        <v>0</v>
      </c>
      <c r="R48" s="52">
        <v>0</v>
      </c>
      <c r="S48" s="52">
        <v>0</v>
      </c>
      <c r="T48" s="52">
        <v>0</v>
      </c>
      <c r="U48" s="52">
        <v>1</v>
      </c>
      <c r="V48" s="52">
        <v>30</v>
      </c>
      <c r="W48" s="52">
        <v>159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7</v>
      </c>
      <c r="D49" s="52">
        <v>0</v>
      </c>
      <c r="E49" s="52">
        <v>0</v>
      </c>
      <c r="F49" s="52">
        <v>0</v>
      </c>
      <c r="G49" s="52">
        <v>0</v>
      </c>
      <c r="H49" s="52">
        <v>30</v>
      </c>
      <c r="I49" s="52">
        <v>0</v>
      </c>
      <c r="J49" s="52">
        <v>0</v>
      </c>
      <c r="K49" s="52">
        <v>6</v>
      </c>
      <c r="L49" s="52">
        <v>0</v>
      </c>
      <c r="M49" s="52">
        <v>0</v>
      </c>
      <c r="N49" s="52">
        <v>0</v>
      </c>
      <c r="O49" s="52">
        <v>578</v>
      </c>
      <c r="P49" s="52">
        <v>474</v>
      </c>
      <c r="Q49" s="52">
        <v>0</v>
      </c>
      <c r="R49" s="52">
        <v>0</v>
      </c>
      <c r="S49" s="52">
        <v>0</v>
      </c>
      <c r="T49" s="52">
        <v>0</v>
      </c>
      <c r="U49" s="52">
        <v>75</v>
      </c>
      <c r="V49" s="52">
        <v>16</v>
      </c>
      <c r="W49" s="52">
        <v>166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873</v>
      </c>
      <c r="D50" s="52">
        <v>1087</v>
      </c>
      <c r="E50" s="52">
        <v>1277</v>
      </c>
      <c r="F50" s="52">
        <v>1877</v>
      </c>
      <c r="G50" s="52">
        <v>2538</v>
      </c>
      <c r="H50" s="52">
        <v>3474</v>
      </c>
      <c r="I50" s="52">
        <v>5127</v>
      </c>
      <c r="J50" s="52">
        <v>6344</v>
      </c>
      <c r="K50" s="52">
        <v>5084</v>
      </c>
      <c r="L50" s="52">
        <v>2782</v>
      </c>
      <c r="M50" s="52">
        <v>4284</v>
      </c>
      <c r="N50" s="52">
        <v>5455</v>
      </c>
      <c r="O50" s="52">
        <v>6010</v>
      </c>
      <c r="P50" s="52">
        <v>5946</v>
      </c>
      <c r="Q50" s="52">
        <v>9812</v>
      </c>
      <c r="R50" s="52">
        <v>9935</v>
      </c>
      <c r="S50" s="52">
        <v>9615</v>
      </c>
      <c r="T50" s="52">
        <v>6343</v>
      </c>
      <c r="U50" s="52">
        <v>5239</v>
      </c>
      <c r="V50" s="52">
        <v>6290</v>
      </c>
      <c r="W50" s="52">
        <v>8009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529</v>
      </c>
      <c r="D53" s="52">
        <v>680</v>
      </c>
      <c r="E53" s="52">
        <v>846</v>
      </c>
      <c r="F53" s="52">
        <v>1186</v>
      </c>
      <c r="G53" s="52">
        <v>1699</v>
      </c>
      <c r="H53" s="52">
        <v>2601</v>
      </c>
      <c r="I53" s="52">
        <v>3660</v>
      </c>
      <c r="J53" s="52">
        <v>4479</v>
      </c>
      <c r="K53" s="52">
        <v>3048</v>
      </c>
      <c r="L53" s="52">
        <v>1810</v>
      </c>
      <c r="M53" s="52">
        <v>2888</v>
      </c>
      <c r="N53" s="52">
        <v>3950</v>
      </c>
      <c r="O53" s="52">
        <v>3775</v>
      </c>
      <c r="P53" s="52">
        <v>2969</v>
      </c>
      <c r="Q53" s="52">
        <v>5744</v>
      </c>
      <c r="R53" s="52">
        <v>5729</v>
      </c>
      <c r="S53" s="52">
        <v>5428</v>
      </c>
      <c r="T53" s="52">
        <v>3269</v>
      </c>
      <c r="U53" s="52">
        <v>3241</v>
      </c>
      <c r="V53" s="52">
        <v>3207</v>
      </c>
      <c r="W53" s="52">
        <v>3321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420</v>
      </c>
      <c r="D54" s="36">
        <v>463</v>
      </c>
      <c r="E54" s="36">
        <v>502</v>
      </c>
      <c r="F54" s="36">
        <v>793</v>
      </c>
      <c r="G54" s="36">
        <v>995</v>
      </c>
      <c r="H54" s="36">
        <v>1222</v>
      </c>
      <c r="I54" s="36">
        <v>1723</v>
      </c>
      <c r="J54" s="36">
        <v>2173</v>
      </c>
      <c r="K54" s="36">
        <v>2307</v>
      </c>
      <c r="L54" s="36">
        <v>1120</v>
      </c>
      <c r="M54" s="36">
        <v>1612</v>
      </c>
      <c r="N54" s="36">
        <v>1848</v>
      </c>
      <c r="O54" s="36">
        <v>3240</v>
      </c>
      <c r="P54" s="36">
        <v>3575</v>
      </c>
      <c r="Q54" s="36">
        <v>4850</v>
      </c>
      <c r="R54" s="36">
        <v>4590</v>
      </c>
      <c r="S54" s="36">
        <v>4553</v>
      </c>
      <c r="T54" s="36">
        <v>3323</v>
      </c>
      <c r="U54" s="36">
        <v>2380</v>
      </c>
      <c r="V54" s="36">
        <v>3432</v>
      </c>
      <c r="W54" s="36">
        <v>5224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276</v>
      </c>
      <c r="D58" s="52">
        <v>378</v>
      </c>
      <c r="E58" s="52">
        <v>478</v>
      </c>
      <c r="F58" s="52">
        <v>788</v>
      </c>
      <c r="G58" s="52">
        <v>1137</v>
      </c>
      <c r="H58" s="52">
        <v>1126</v>
      </c>
      <c r="I58" s="52">
        <v>2828</v>
      </c>
      <c r="J58" s="52">
        <v>4018</v>
      </c>
      <c r="K58" s="52">
        <v>2380</v>
      </c>
      <c r="L58" s="52">
        <v>756</v>
      </c>
      <c r="M58" s="52">
        <v>1327</v>
      </c>
      <c r="N58" s="52">
        <v>1515</v>
      </c>
      <c r="O58" s="52">
        <v>1414</v>
      </c>
      <c r="P58" s="52">
        <v>1696</v>
      </c>
      <c r="Q58" s="52">
        <v>3061</v>
      </c>
      <c r="R58" s="52">
        <v>2428</v>
      </c>
      <c r="S58" s="52">
        <v>2628</v>
      </c>
      <c r="T58" s="52">
        <v>1614</v>
      </c>
      <c r="U58" s="52">
        <v>995</v>
      </c>
      <c r="V58" s="52">
        <v>1119</v>
      </c>
      <c r="W58" s="52">
        <v>1716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62</v>
      </c>
      <c r="E60" s="52">
        <v>280</v>
      </c>
      <c r="F60" s="52">
        <v>567</v>
      </c>
      <c r="G60" s="52">
        <v>1038</v>
      </c>
      <c r="H60" s="52">
        <v>1054</v>
      </c>
      <c r="I60" s="52">
        <v>2701</v>
      </c>
      <c r="J60" s="52">
        <v>2204</v>
      </c>
      <c r="K60" s="52">
        <v>1054</v>
      </c>
      <c r="L60" s="52">
        <v>431</v>
      </c>
      <c r="M60" s="52">
        <v>654</v>
      </c>
      <c r="N60" s="52">
        <v>708</v>
      </c>
      <c r="O60" s="52">
        <v>503</v>
      </c>
      <c r="P60" s="52">
        <v>439</v>
      </c>
      <c r="Q60" s="52">
        <v>837</v>
      </c>
      <c r="R60" s="52">
        <v>883</v>
      </c>
      <c r="S60" s="52">
        <v>1004</v>
      </c>
      <c r="T60" s="52">
        <v>352</v>
      </c>
      <c r="U60" s="52">
        <v>220</v>
      </c>
      <c r="V60" s="52">
        <v>397</v>
      </c>
      <c r="W60" s="52">
        <v>604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0</v>
      </c>
      <c r="D62" s="52">
        <v>1</v>
      </c>
      <c r="E62" s="52">
        <v>1</v>
      </c>
      <c r="F62" s="52">
        <v>3</v>
      </c>
      <c r="G62" s="52">
        <v>6</v>
      </c>
      <c r="H62" s="52">
        <v>6</v>
      </c>
      <c r="I62" s="52">
        <v>17</v>
      </c>
      <c r="J62" s="52">
        <v>28</v>
      </c>
      <c r="K62" s="52">
        <v>10</v>
      </c>
      <c r="L62" s="52">
        <v>1</v>
      </c>
      <c r="M62" s="52">
        <v>2</v>
      </c>
      <c r="N62" s="52">
        <v>4</v>
      </c>
      <c r="O62" s="52">
        <v>0</v>
      </c>
      <c r="P62" s="52">
        <v>0</v>
      </c>
      <c r="Q62" s="52">
        <v>8</v>
      </c>
      <c r="R62" s="52">
        <v>3</v>
      </c>
      <c r="S62" s="52">
        <v>7</v>
      </c>
      <c r="T62" s="52">
        <v>7</v>
      </c>
      <c r="U62" s="52">
        <v>5</v>
      </c>
      <c r="V62" s="52">
        <v>4</v>
      </c>
      <c r="W62" s="52">
        <v>7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2</v>
      </c>
      <c r="J63" s="52">
        <v>3</v>
      </c>
      <c r="K63" s="52">
        <v>1</v>
      </c>
      <c r="L63" s="52">
        <v>0</v>
      </c>
      <c r="M63" s="52">
        <v>0</v>
      </c>
      <c r="N63" s="52">
        <v>1</v>
      </c>
      <c r="O63" s="52">
        <v>5</v>
      </c>
      <c r="P63" s="52">
        <v>2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16</v>
      </c>
      <c r="D64" s="52">
        <v>15</v>
      </c>
      <c r="E64" s="52">
        <v>19</v>
      </c>
      <c r="F64" s="52">
        <v>30</v>
      </c>
      <c r="G64" s="52">
        <v>49</v>
      </c>
      <c r="H64" s="52">
        <v>75</v>
      </c>
      <c r="I64" s="52">
        <v>83</v>
      </c>
      <c r="J64" s="52">
        <v>119</v>
      </c>
      <c r="K64" s="52">
        <v>80</v>
      </c>
      <c r="L64" s="52">
        <v>27</v>
      </c>
      <c r="M64" s="52">
        <v>48</v>
      </c>
      <c r="N64" s="52">
        <v>62</v>
      </c>
      <c r="O64" s="52">
        <v>21</v>
      </c>
      <c r="P64" s="52">
        <v>0</v>
      </c>
      <c r="Q64" s="52">
        <v>193</v>
      </c>
      <c r="R64" s="52">
        <v>79</v>
      </c>
      <c r="S64" s="52">
        <v>78</v>
      </c>
      <c r="T64" s="52">
        <v>43</v>
      </c>
      <c r="U64" s="52">
        <v>37</v>
      </c>
      <c r="V64" s="52">
        <v>34</v>
      </c>
      <c r="W64" s="52">
        <v>28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2</v>
      </c>
      <c r="D65" s="52">
        <v>0</v>
      </c>
      <c r="E65" s="52">
        <v>0</v>
      </c>
      <c r="F65" s="52">
        <v>0</v>
      </c>
      <c r="G65" s="52">
        <v>0</v>
      </c>
      <c r="H65" s="52">
        <v>6</v>
      </c>
      <c r="I65" s="52">
        <v>11</v>
      </c>
      <c r="J65" s="52">
        <v>12</v>
      </c>
      <c r="K65" s="52">
        <v>5</v>
      </c>
      <c r="L65" s="52">
        <v>1</v>
      </c>
      <c r="M65" s="52">
        <v>1</v>
      </c>
      <c r="N65" s="52">
        <v>9</v>
      </c>
      <c r="O65" s="52">
        <v>46</v>
      </c>
      <c r="P65" s="52">
        <v>27</v>
      </c>
      <c r="Q65" s="52">
        <v>0</v>
      </c>
      <c r="R65" s="52">
        <v>0</v>
      </c>
      <c r="S65" s="52">
        <v>0</v>
      </c>
      <c r="T65" s="52">
        <v>0</v>
      </c>
      <c r="U65" s="52">
        <v>1</v>
      </c>
      <c r="V65" s="52">
        <v>7</v>
      </c>
      <c r="W65" s="52">
        <v>29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2</v>
      </c>
      <c r="D66" s="52">
        <v>0</v>
      </c>
      <c r="E66" s="52">
        <v>0</v>
      </c>
      <c r="F66" s="52">
        <v>0</v>
      </c>
      <c r="G66" s="52">
        <v>0</v>
      </c>
      <c r="H66" s="52">
        <v>10</v>
      </c>
      <c r="I66" s="52">
        <v>0</v>
      </c>
      <c r="J66" s="52">
        <v>0</v>
      </c>
      <c r="K66" s="52">
        <v>3</v>
      </c>
      <c r="L66" s="52">
        <v>0</v>
      </c>
      <c r="M66" s="52">
        <v>0</v>
      </c>
      <c r="N66" s="52">
        <v>0</v>
      </c>
      <c r="O66" s="52">
        <v>118</v>
      </c>
      <c r="P66" s="52">
        <v>124</v>
      </c>
      <c r="Q66" s="52">
        <v>0</v>
      </c>
      <c r="R66" s="52">
        <v>0</v>
      </c>
      <c r="S66" s="52">
        <v>0</v>
      </c>
      <c r="T66" s="52">
        <v>0</v>
      </c>
      <c r="U66" s="52">
        <v>16</v>
      </c>
      <c r="V66" s="52">
        <v>4</v>
      </c>
      <c r="W66" s="52">
        <v>35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256</v>
      </c>
      <c r="D67" s="52">
        <v>362</v>
      </c>
      <c r="E67" s="52">
        <v>458</v>
      </c>
      <c r="F67" s="52">
        <v>755</v>
      </c>
      <c r="G67" s="52">
        <v>1082</v>
      </c>
      <c r="H67" s="52">
        <v>1029</v>
      </c>
      <c r="I67" s="52">
        <v>2715</v>
      </c>
      <c r="J67" s="52">
        <v>3856</v>
      </c>
      <c r="K67" s="52">
        <v>2281</v>
      </c>
      <c r="L67" s="52">
        <v>727</v>
      </c>
      <c r="M67" s="52">
        <v>1276</v>
      </c>
      <c r="N67" s="52">
        <v>1439</v>
      </c>
      <c r="O67" s="52">
        <v>1224</v>
      </c>
      <c r="P67" s="52">
        <v>1543</v>
      </c>
      <c r="Q67" s="52">
        <v>2860</v>
      </c>
      <c r="R67" s="52">
        <v>2346</v>
      </c>
      <c r="S67" s="52">
        <v>2543</v>
      </c>
      <c r="T67" s="52">
        <v>1564</v>
      </c>
      <c r="U67" s="52">
        <v>936</v>
      </c>
      <c r="V67" s="52">
        <v>1070</v>
      </c>
      <c r="W67" s="52">
        <v>1617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154</v>
      </c>
      <c r="D70" s="52">
        <v>225</v>
      </c>
      <c r="E70" s="52">
        <v>300</v>
      </c>
      <c r="F70" s="52">
        <v>472</v>
      </c>
      <c r="G70" s="52">
        <v>717</v>
      </c>
      <c r="H70" s="52">
        <v>767</v>
      </c>
      <c r="I70" s="52">
        <v>1922</v>
      </c>
      <c r="J70" s="52">
        <v>2706</v>
      </c>
      <c r="K70" s="52">
        <v>1354</v>
      </c>
      <c r="L70" s="52">
        <v>467</v>
      </c>
      <c r="M70" s="52">
        <v>850</v>
      </c>
      <c r="N70" s="52">
        <v>1033</v>
      </c>
      <c r="O70" s="52">
        <v>760</v>
      </c>
      <c r="P70" s="52">
        <v>771</v>
      </c>
      <c r="Q70" s="52">
        <v>1657</v>
      </c>
      <c r="R70" s="52">
        <v>1346</v>
      </c>
      <c r="S70" s="52">
        <v>1429</v>
      </c>
      <c r="T70" s="52">
        <v>807</v>
      </c>
      <c r="U70" s="52">
        <v>574</v>
      </c>
      <c r="V70" s="52">
        <v>542</v>
      </c>
      <c r="W70" s="52">
        <v>667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122</v>
      </c>
      <c r="D71" s="36">
        <v>153</v>
      </c>
      <c r="E71" s="36">
        <v>178</v>
      </c>
      <c r="F71" s="36">
        <v>316</v>
      </c>
      <c r="G71" s="36">
        <v>420</v>
      </c>
      <c r="H71" s="36">
        <v>359</v>
      </c>
      <c r="I71" s="36">
        <v>906</v>
      </c>
      <c r="J71" s="36">
        <v>1312</v>
      </c>
      <c r="K71" s="36">
        <v>1026</v>
      </c>
      <c r="L71" s="36">
        <v>289</v>
      </c>
      <c r="M71" s="36">
        <v>477</v>
      </c>
      <c r="N71" s="36">
        <v>482</v>
      </c>
      <c r="O71" s="36">
        <v>654</v>
      </c>
      <c r="P71" s="36">
        <v>925</v>
      </c>
      <c r="Q71" s="36">
        <v>1404</v>
      </c>
      <c r="R71" s="36">
        <v>1082</v>
      </c>
      <c r="S71" s="36">
        <v>1199</v>
      </c>
      <c r="T71" s="36">
        <v>807</v>
      </c>
      <c r="U71" s="36">
        <v>421</v>
      </c>
      <c r="V71" s="36">
        <v>577</v>
      </c>
      <c r="W71" s="36">
        <v>1049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325</v>
      </c>
      <c r="D75" s="52">
        <v>419</v>
      </c>
      <c r="E75" s="52">
        <v>510</v>
      </c>
      <c r="F75" s="52">
        <v>791</v>
      </c>
      <c r="G75" s="52">
        <v>1087</v>
      </c>
      <c r="H75" s="52">
        <v>2100</v>
      </c>
      <c r="I75" s="52">
        <v>2149</v>
      </c>
      <c r="J75" s="52">
        <v>2056</v>
      </c>
      <c r="K75" s="52">
        <v>1972</v>
      </c>
      <c r="L75" s="52">
        <v>776</v>
      </c>
      <c r="M75" s="52">
        <v>1252</v>
      </c>
      <c r="N75" s="52">
        <v>1711</v>
      </c>
      <c r="O75" s="52">
        <v>2394</v>
      </c>
      <c r="P75" s="52">
        <v>1143</v>
      </c>
      <c r="Q75" s="52">
        <v>3363</v>
      </c>
      <c r="R75" s="52">
        <v>4075</v>
      </c>
      <c r="S75" s="52">
        <v>4382</v>
      </c>
      <c r="T75" s="52">
        <v>2368</v>
      </c>
      <c r="U75" s="52">
        <v>1257</v>
      </c>
      <c r="V75" s="52">
        <v>1515</v>
      </c>
      <c r="W75" s="52">
        <v>2315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318</v>
      </c>
      <c r="D77" s="52">
        <v>285</v>
      </c>
      <c r="E77" s="52">
        <v>575</v>
      </c>
      <c r="F77" s="52">
        <v>766</v>
      </c>
      <c r="G77" s="52">
        <v>1514</v>
      </c>
      <c r="H77" s="52">
        <v>2382</v>
      </c>
      <c r="I77" s="52">
        <v>2841</v>
      </c>
      <c r="J77" s="52">
        <v>3785</v>
      </c>
      <c r="K77" s="52">
        <v>5076</v>
      </c>
      <c r="L77" s="52">
        <v>4329</v>
      </c>
      <c r="M77" s="52">
        <v>3056</v>
      </c>
      <c r="N77" s="52">
        <v>3860</v>
      </c>
      <c r="O77" s="52">
        <v>4243</v>
      </c>
      <c r="P77" s="52">
        <v>3763</v>
      </c>
      <c r="Q77" s="52">
        <v>5109</v>
      </c>
      <c r="R77" s="52">
        <v>7947</v>
      </c>
      <c r="S77" s="52">
        <v>7644</v>
      </c>
      <c r="T77" s="52">
        <v>5792</v>
      </c>
      <c r="U77" s="52">
        <v>5120</v>
      </c>
      <c r="V77" s="52">
        <v>5906</v>
      </c>
      <c r="W77" s="52">
        <v>5826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4</v>
      </c>
      <c r="D79" s="52">
        <f t="shared" si="0"/>
        <v>11</v>
      </c>
      <c r="E79" s="52">
        <f t="shared" si="0"/>
        <v>13</v>
      </c>
      <c r="F79" s="52">
        <f t="shared" si="0"/>
        <v>19</v>
      </c>
      <c r="G79" s="52">
        <f t="shared" si="0"/>
        <v>27</v>
      </c>
      <c r="H79" s="52">
        <f t="shared" si="0"/>
        <v>42</v>
      </c>
      <c r="I79" s="52">
        <f t="shared" si="0"/>
        <v>54</v>
      </c>
      <c r="J79" s="52">
        <f t="shared" si="0"/>
        <v>61</v>
      </c>
      <c r="K79" s="52">
        <f t="shared" si="0"/>
        <v>51</v>
      </c>
      <c r="L79" s="52">
        <f t="shared" si="0"/>
        <v>24</v>
      </c>
      <c r="M79" s="52">
        <f t="shared" si="0"/>
        <v>27</v>
      </c>
      <c r="N79" s="52">
        <f t="shared" si="0"/>
        <v>40</v>
      </c>
      <c r="O79" s="52">
        <f t="shared" si="0"/>
        <v>0</v>
      </c>
      <c r="P79" s="52">
        <f t="shared" si="0"/>
        <v>0</v>
      </c>
      <c r="Q79" s="52">
        <f t="shared" si="0"/>
        <v>43</v>
      </c>
      <c r="R79" s="52">
        <f t="shared" ref="R79:V79" si="1">R45-R62</f>
        <v>16</v>
      </c>
      <c r="S79" s="52">
        <f t="shared" si="1"/>
        <v>28</v>
      </c>
      <c r="T79" s="52">
        <f t="shared" si="1"/>
        <v>52</v>
      </c>
      <c r="U79" s="52">
        <f t="shared" si="1"/>
        <v>42</v>
      </c>
      <c r="V79" s="52">
        <f t="shared" si="1"/>
        <v>52</v>
      </c>
      <c r="W79" s="52">
        <f t="shared" ref="W79" si="2">W45-W62</f>
        <v>65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1</v>
      </c>
      <c r="H80" s="52">
        <f t="shared" si="3"/>
        <v>0</v>
      </c>
      <c r="I80" s="52">
        <f t="shared" si="3"/>
        <v>2</v>
      </c>
      <c r="J80" s="52">
        <f t="shared" si="3"/>
        <v>2</v>
      </c>
      <c r="K80" s="52">
        <f t="shared" si="3"/>
        <v>6</v>
      </c>
      <c r="L80" s="52">
        <f t="shared" si="3"/>
        <v>0</v>
      </c>
      <c r="M80" s="52">
        <f t="shared" si="3"/>
        <v>0</v>
      </c>
      <c r="N80" s="52">
        <f t="shared" si="3"/>
        <v>9</v>
      </c>
      <c r="O80" s="52">
        <f t="shared" si="3"/>
        <v>63</v>
      </c>
      <c r="P80" s="52">
        <f t="shared" si="3"/>
        <v>7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38</v>
      </c>
      <c r="D81" s="52">
        <f t="shared" si="6"/>
        <v>29</v>
      </c>
      <c r="E81" s="52">
        <f t="shared" si="6"/>
        <v>34</v>
      </c>
      <c r="F81" s="52">
        <f t="shared" si="6"/>
        <v>43</v>
      </c>
      <c r="G81" s="52">
        <f t="shared" si="6"/>
        <v>66</v>
      </c>
      <c r="H81" s="52">
        <f t="shared" si="6"/>
        <v>178</v>
      </c>
      <c r="I81" s="52">
        <f t="shared" si="6"/>
        <v>74</v>
      </c>
      <c r="J81" s="52">
        <f t="shared" si="6"/>
        <v>78</v>
      </c>
      <c r="K81" s="52">
        <f t="shared" si="6"/>
        <v>100</v>
      </c>
      <c r="L81" s="52">
        <f t="shared" si="6"/>
        <v>78</v>
      </c>
      <c r="M81" s="52">
        <f t="shared" si="6"/>
        <v>113</v>
      </c>
      <c r="N81" s="52">
        <f t="shared" si="6"/>
        <v>175</v>
      </c>
      <c r="O81" s="52">
        <f t="shared" si="6"/>
        <v>81</v>
      </c>
      <c r="P81" s="52">
        <f t="shared" si="6"/>
        <v>0</v>
      </c>
      <c r="Q81" s="52">
        <f t="shared" si="6"/>
        <v>469</v>
      </c>
      <c r="R81" s="52">
        <f t="shared" ref="R81:V81" si="7">R47-R64</f>
        <v>251</v>
      </c>
      <c r="S81" s="52">
        <f t="shared" si="7"/>
        <v>205</v>
      </c>
      <c r="T81" s="52">
        <f t="shared" si="7"/>
        <v>121</v>
      </c>
      <c r="U81" s="52">
        <f t="shared" si="7"/>
        <v>166</v>
      </c>
      <c r="V81" s="52">
        <f t="shared" si="7"/>
        <v>172</v>
      </c>
      <c r="W81" s="52">
        <f t="shared" ref="W81" si="8">W47-W64</f>
        <v>86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5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12</v>
      </c>
      <c r="I82" s="52">
        <f t="shared" si="9"/>
        <v>8</v>
      </c>
      <c r="J82" s="52">
        <f t="shared" si="9"/>
        <v>6</v>
      </c>
      <c r="K82" s="52">
        <f t="shared" si="9"/>
        <v>4</v>
      </c>
      <c r="L82" s="52">
        <f t="shared" si="9"/>
        <v>1</v>
      </c>
      <c r="M82" s="52">
        <f t="shared" si="9"/>
        <v>1</v>
      </c>
      <c r="N82" s="52">
        <f t="shared" si="9"/>
        <v>20</v>
      </c>
      <c r="O82" s="52">
        <f t="shared" si="9"/>
        <v>173</v>
      </c>
      <c r="P82" s="52">
        <f t="shared" si="9"/>
        <v>73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23</v>
      </c>
      <c r="W82" s="52">
        <f t="shared" ref="W82" si="11">W48-W65</f>
        <v>130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5</v>
      </c>
      <c r="D83" s="52">
        <f t="shared" si="12"/>
        <v>0</v>
      </c>
      <c r="E83" s="52">
        <f t="shared" si="12"/>
        <v>0</v>
      </c>
      <c r="F83" s="52">
        <f t="shared" si="12"/>
        <v>0</v>
      </c>
      <c r="G83" s="52">
        <f t="shared" si="12"/>
        <v>0</v>
      </c>
      <c r="H83" s="52">
        <f t="shared" si="12"/>
        <v>20</v>
      </c>
      <c r="I83" s="52">
        <f t="shared" si="12"/>
        <v>0</v>
      </c>
      <c r="J83" s="52">
        <f t="shared" si="12"/>
        <v>0</v>
      </c>
      <c r="K83" s="52">
        <f t="shared" si="12"/>
        <v>3</v>
      </c>
      <c r="L83" s="52">
        <f t="shared" si="12"/>
        <v>0</v>
      </c>
      <c r="M83" s="52">
        <f t="shared" si="12"/>
        <v>0</v>
      </c>
      <c r="N83" s="52">
        <f t="shared" si="12"/>
        <v>0</v>
      </c>
      <c r="O83" s="52">
        <f t="shared" si="12"/>
        <v>460</v>
      </c>
      <c r="P83" s="52">
        <f t="shared" si="12"/>
        <v>350</v>
      </c>
      <c r="Q83" s="52">
        <f t="shared" si="12"/>
        <v>0</v>
      </c>
      <c r="R83" s="52">
        <f t="shared" ref="R83:V83" si="13">R49-R66</f>
        <v>0</v>
      </c>
      <c r="S83" s="52">
        <f t="shared" si="13"/>
        <v>0</v>
      </c>
      <c r="T83" s="52">
        <f t="shared" si="13"/>
        <v>0</v>
      </c>
      <c r="U83" s="52">
        <f t="shared" si="13"/>
        <v>59</v>
      </c>
      <c r="V83" s="52">
        <f t="shared" si="13"/>
        <v>12</v>
      </c>
      <c r="W83" s="52">
        <f t="shared" ref="W83" si="14">W49-W66</f>
        <v>131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617</v>
      </c>
      <c r="D84" s="52">
        <f t="shared" si="15"/>
        <v>725</v>
      </c>
      <c r="E84" s="52">
        <f t="shared" si="15"/>
        <v>819</v>
      </c>
      <c r="F84" s="52">
        <f t="shared" si="15"/>
        <v>1122</v>
      </c>
      <c r="G84" s="52">
        <f t="shared" si="15"/>
        <v>1456</v>
      </c>
      <c r="H84" s="52">
        <f t="shared" si="15"/>
        <v>2445</v>
      </c>
      <c r="I84" s="52">
        <f t="shared" si="15"/>
        <v>2412</v>
      </c>
      <c r="J84" s="52">
        <f t="shared" si="15"/>
        <v>2488</v>
      </c>
      <c r="K84" s="52">
        <f t="shared" si="15"/>
        <v>2803</v>
      </c>
      <c r="L84" s="52">
        <f t="shared" si="15"/>
        <v>2055</v>
      </c>
      <c r="M84" s="52">
        <f t="shared" si="15"/>
        <v>3008</v>
      </c>
      <c r="N84" s="52">
        <f t="shared" si="15"/>
        <v>4016</v>
      </c>
      <c r="O84" s="52">
        <f t="shared" si="15"/>
        <v>4786</v>
      </c>
      <c r="P84" s="52">
        <f t="shared" si="15"/>
        <v>4403</v>
      </c>
      <c r="Q84" s="52">
        <f t="shared" si="15"/>
        <v>6952</v>
      </c>
      <c r="R84" s="52">
        <f t="shared" ref="R84:V84" si="16">R50-R67</f>
        <v>7589</v>
      </c>
      <c r="S84" s="52">
        <f t="shared" si="16"/>
        <v>7072</v>
      </c>
      <c r="T84" s="52">
        <f t="shared" si="16"/>
        <v>4779</v>
      </c>
      <c r="U84" s="52">
        <f t="shared" si="16"/>
        <v>4303</v>
      </c>
      <c r="V84" s="52">
        <f t="shared" si="16"/>
        <v>5220</v>
      </c>
      <c r="W84" s="52">
        <f t="shared" ref="W84" si="17">W50-W67</f>
        <v>6392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375</v>
      </c>
      <c r="D87" s="52">
        <v>455</v>
      </c>
      <c r="E87" s="52">
        <v>546</v>
      </c>
      <c r="F87" s="52">
        <v>714</v>
      </c>
      <c r="G87" s="52">
        <v>982</v>
      </c>
      <c r="H87" s="52">
        <v>1834</v>
      </c>
      <c r="I87" s="52">
        <v>1738</v>
      </c>
      <c r="J87" s="52">
        <v>1773</v>
      </c>
      <c r="K87" s="52">
        <v>1694</v>
      </c>
      <c r="L87" s="52">
        <v>1343</v>
      </c>
      <c r="M87" s="52">
        <v>2038</v>
      </c>
      <c r="N87" s="52">
        <v>2917</v>
      </c>
      <c r="O87" s="52">
        <v>3015</v>
      </c>
      <c r="P87" s="52">
        <v>2198</v>
      </c>
      <c r="Q87" s="52">
        <v>4087</v>
      </c>
      <c r="R87" s="52">
        <v>4383</v>
      </c>
      <c r="S87" s="52">
        <v>3999</v>
      </c>
      <c r="T87" s="52">
        <v>2462</v>
      </c>
      <c r="U87" s="52">
        <v>2667</v>
      </c>
      <c r="V87" s="52">
        <v>2665</v>
      </c>
      <c r="W87" s="52">
        <v>2654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298</v>
      </c>
      <c r="D88" s="36">
        <v>310</v>
      </c>
      <c r="E88" s="36">
        <v>324</v>
      </c>
      <c r="F88" s="36">
        <v>477</v>
      </c>
      <c r="G88" s="36">
        <v>575</v>
      </c>
      <c r="H88" s="36">
        <v>863</v>
      </c>
      <c r="I88" s="36">
        <v>817</v>
      </c>
      <c r="J88" s="36">
        <v>861</v>
      </c>
      <c r="K88" s="36">
        <v>1281</v>
      </c>
      <c r="L88" s="36">
        <v>831</v>
      </c>
      <c r="M88" s="36">
        <v>1135</v>
      </c>
      <c r="N88" s="36">
        <v>1366</v>
      </c>
      <c r="O88" s="36">
        <v>2586</v>
      </c>
      <c r="P88" s="36">
        <v>2650</v>
      </c>
      <c r="Q88" s="36">
        <v>3446</v>
      </c>
      <c r="R88" s="36">
        <v>3508</v>
      </c>
      <c r="S88" s="36">
        <v>3354</v>
      </c>
      <c r="T88" s="36">
        <v>2516</v>
      </c>
      <c r="U88" s="36">
        <v>1959</v>
      </c>
      <c r="V88" s="36">
        <v>2855</v>
      </c>
      <c r="W88" s="36">
        <v>4175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568</v>
      </c>
      <c r="I94" s="52">
        <f>RES_hhdet_numvin!I83</f>
        <v>1643</v>
      </c>
      <c r="J94" s="52">
        <f>RES_hhdet_numvin!J83</f>
        <v>2815</v>
      </c>
      <c r="K94" s="52">
        <f>RES_hhdet_numvin!K83</f>
        <v>2515</v>
      </c>
      <c r="L94" s="52">
        <f>RES_hhdet_numvin!L83</f>
        <v>1034</v>
      </c>
      <c r="M94" s="52">
        <f>RES_hhdet_numvin!M83</f>
        <v>1951</v>
      </c>
      <c r="N94" s="52">
        <f>RES_hhdet_numvin!N83</f>
        <v>2651</v>
      </c>
      <c r="O94" s="52">
        <f>RES_hhdet_numvin!O83</f>
        <v>3333</v>
      </c>
      <c r="P94" s="52">
        <f>RES_hhdet_numvin!P83</f>
        <v>2601</v>
      </c>
      <c r="Q94" s="52">
        <f>RES_hhdet_numvin!Q83</f>
        <v>6085</v>
      </c>
      <c r="R94" s="52">
        <f>RES_hhdet_numvin!R83</f>
        <v>6308</v>
      </c>
      <c r="S94" s="52">
        <f>RES_hhdet_numvin!S83</f>
        <v>6900</v>
      </c>
      <c r="T94" s="52">
        <f>RES_hhdet_numvin!T83</f>
        <v>3956</v>
      </c>
      <c r="U94" s="52">
        <f>RES_hhdet_numvin!U83</f>
        <v>2250</v>
      </c>
      <c r="V94" s="52">
        <f>RES_hhdet_numvin!V83</f>
        <v>2634</v>
      </c>
      <c r="W94" s="52">
        <f>RES_hhdet_numvin!W83</f>
        <v>4031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1193</v>
      </c>
      <c r="Q97" s="138">
        <f>RES_hhdet_numvin!Q86</f>
        <v>3149</v>
      </c>
      <c r="R97" s="138">
        <f>RES_hhdet_numvin!R86</f>
        <v>6346</v>
      </c>
      <c r="S97" s="138">
        <f>RES_hhdet_numvin!S86</f>
        <v>6852</v>
      </c>
      <c r="T97" s="138">
        <f>RES_hhdet_numvin!T86</f>
        <v>5119</v>
      </c>
      <c r="U97" s="138">
        <f>RES_hhdet_numvin!U86</f>
        <v>4929</v>
      </c>
      <c r="V97" s="138">
        <f>RES_hhdet_numvin!V86</f>
        <v>6116</v>
      </c>
      <c r="W97" s="138">
        <f>RES_hhdet_numvin!W86</f>
        <v>6430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3</v>
      </c>
      <c r="I99" s="138">
        <f>RES_hhdet_numvin!I88</f>
        <v>12</v>
      </c>
      <c r="J99" s="138">
        <f>RES_hhdet_numvin!J88</f>
        <v>15</v>
      </c>
      <c r="K99" s="138">
        <f>RES_hhdet_numvin!K88</f>
        <v>26</v>
      </c>
      <c r="L99" s="138">
        <f>RES_hhdet_numvin!L88</f>
        <v>13</v>
      </c>
      <c r="M99" s="138">
        <f>RES_hhdet_numvin!M88</f>
        <v>22</v>
      </c>
      <c r="N99" s="138">
        <f>RES_hhdet_numvin!N88</f>
        <v>31</v>
      </c>
      <c r="O99" s="138">
        <f>RES_hhdet_numvin!O88</f>
        <v>0</v>
      </c>
      <c r="P99" s="138">
        <f>RES_hhdet_numvin!P88</f>
        <v>0</v>
      </c>
      <c r="Q99" s="138">
        <f>RES_hhdet_numvin!Q88</f>
        <v>51</v>
      </c>
      <c r="R99" s="138">
        <f>RES_hhdet_numvin!R88</f>
        <v>19</v>
      </c>
      <c r="S99" s="138">
        <f>RES_hhdet_numvin!S88</f>
        <v>34</v>
      </c>
      <c r="T99" s="138">
        <f>RES_hhdet_numvin!T88</f>
        <v>57</v>
      </c>
      <c r="U99" s="138">
        <f>RES_hhdet_numvin!U88</f>
        <v>47</v>
      </c>
      <c r="V99" s="138">
        <f>RES_hhdet_numvin!V88</f>
        <v>56</v>
      </c>
      <c r="W99" s="138">
        <f>RES_hhdet_numvin!W88</f>
        <v>72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1</v>
      </c>
      <c r="J100" s="138">
        <f>RES_hhdet_numvin!J89</f>
        <v>1</v>
      </c>
      <c r="K100" s="138">
        <f>RES_hhdet_numvin!K89</f>
        <v>7</v>
      </c>
      <c r="L100" s="138">
        <f>RES_hhdet_numvin!L89</f>
        <v>0</v>
      </c>
      <c r="M100" s="138">
        <f>RES_hhdet_numvin!M89</f>
        <v>0</v>
      </c>
      <c r="N100" s="138">
        <f>RES_hhdet_numvin!N89</f>
        <v>10</v>
      </c>
      <c r="O100" s="138">
        <f>RES_hhdet_numvin!O89</f>
        <v>58</v>
      </c>
      <c r="P100" s="138">
        <f>RES_hhdet_numvin!P89</f>
        <v>9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384</v>
      </c>
      <c r="R103" s="138">
        <f>RES_hhdet_numvin!R92</f>
        <v>249</v>
      </c>
      <c r="S103" s="138">
        <f>RES_hhdet_numvin!S92</f>
        <v>248</v>
      </c>
      <c r="T103" s="138">
        <f>RES_hhdet_numvin!T92</f>
        <v>157</v>
      </c>
      <c r="U103" s="138">
        <f>RES_hhdet_numvin!U92</f>
        <v>200</v>
      </c>
      <c r="V103" s="138">
        <f>RES_hhdet_numvin!V92</f>
        <v>206</v>
      </c>
      <c r="W103" s="138">
        <f>RES_hhdet_numvin!W92</f>
        <v>114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31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1</v>
      </c>
      <c r="V104" s="138">
        <f>RES_hhdet_numvin!V93</f>
        <v>30</v>
      </c>
      <c r="W104" s="138">
        <f>RES_hhdet_numvin!W93</f>
        <v>159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154</v>
      </c>
      <c r="Q107" s="138">
        <f>RES_hhdet_numvin!Q96</f>
        <v>0</v>
      </c>
      <c r="R107" s="138">
        <f>RES_hhdet_numvin!R96</f>
        <v>0</v>
      </c>
      <c r="S107" s="138">
        <f>RES_hhdet_numvin!S96</f>
        <v>0</v>
      </c>
      <c r="T107" s="138">
        <f>RES_hhdet_numvin!T96</f>
        <v>0</v>
      </c>
      <c r="U107" s="138">
        <f>RES_hhdet_numvin!U96</f>
        <v>73</v>
      </c>
      <c r="V107" s="138">
        <f>RES_hhdet_numvin!V96</f>
        <v>16</v>
      </c>
      <c r="W107" s="138">
        <f>RES_hhdet_numvin!W96</f>
        <v>166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1944</v>
      </c>
      <c r="Q108" s="138">
        <f>RES_hhdet_numvin!Q97</f>
        <v>5650</v>
      </c>
      <c r="R108" s="138">
        <f>RES_hhdet_numvin!R97</f>
        <v>7459</v>
      </c>
      <c r="S108" s="138">
        <f>RES_hhdet_numvin!S97</f>
        <v>8321</v>
      </c>
      <c r="T108" s="138">
        <f>RES_hhdet_numvin!T97</f>
        <v>5860</v>
      </c>
      <c r="U108" s="138">
        <f>RES_hhdet_numvin!U97</f>
        <v>5049</v>
      </c>
      <c r="V108" s="138">
        <f>RES_hhdet_numvin!V97</f>
        <v>6251</v>
      </c>
      <c r="W108" s="138">
        <f>RES_hhdet_numvin!W97</f>
        <v>8009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973</v>
      </c>
      <c r="Q113" s="138">
        <f>RES_hhdet_numvin!Q102</f>
        <v>3307</v>
      </c>
      <c r="R113" s="138">
        <f>RES_hhdet_numvin!R102</f>
        <v>4297</v>
      </c>
      <c r="S113" s="138">
        <f>RES_hhdet_numvin!S102</f>
        <v>4688</v>
      </c>
      <c r="T113" s="138">
        <f>RES_hhdet_numvin!T102</f>
        <v>3028</v>
      </c>
      <c r="U113" s="138">
        <f>RES_hhdet_numvin!U102</f>
        <v>3121</v>
      </c>
      <c r="V113" s="138">
        <f>RES_hhdet_numvin!V102</f>
        <v>3192</v>
      </c>
      <c r="W113" s="138">
        <f>RES_hhdet_numvin!W102</f>
        <v>3321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1161</v>
      </c>
      <c r="Q114" s="39">
        <f>RES_hhdet_numvin!Q103</f>
        <v>2795</v>
      </c>
      <c r="R114" s="39">
        <f>RES_hhdet_numvin!R103</f>
        <v>3445</v>
      </c>
      <c r="S114" s="39">
        <f>RES_hhdet_numvin!S103</f>
        <v>3937</v>
      </c>
      <c r="T114" s="39">
        <f>RES_hhdet_numvin!T103</f>
        <v>3075</v>
      </c>
      <c r="U114" s="39">
        <f>RES_hhdet_numvin!U103</f>
        <v>2304</v>
      </c>
      <c r="V114" s="39">
        <f>RES_hhdet_numvin!V103</f>
        <v>3407</v>
      </c>
      <c r="W114" s="39">
        <f>RES_hhdet_numvin!W103</f>
        <v>5224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5.46382893651929</v>
      </c>
      <c r="C118" s="117">
        <f t="shared" si="18"/>
        <v>5.4696913361216737</v>
      </c>
      <c r="D118" s="117">
        <f t="shared" si="18"/>
        <v>6.2746043485538943</v>
      </c>
      <c r="E118" s="117">
        <f t="shared" si="18"/>
        <v>6.5611675561517284</v>
      </c>
      <c r="F118" s="117">
        <f t="shared" si="18"/>
        <v>7.4276808636330287</v>
      </c>
      <c r="G118" s="117">
        <f t="shared" si="18"/>
        <v>9.1479214471718819</v>
      </c>
      <c r="H118" s="117">
        <f t="shared" si="18"/>
        <v>10.909744796162643</v>
      </c>
      <c r="I118" s="117">
        <f t="shared" si="18"/>
        <v>14.944775327128443</v>
      </c>
      <c r="J118" s="117">
        <f t="shared" si="18"/>
        <v>20.79819784998071</v>
      </c>
      <c r="K118" s="117">
        <f t="shared" si="18"/>
        <v>25.808545375337555</v>
      </c>
      <c r="L118" s="117">
        <f t="shared" si="18"/>
        <v>21.733658685637788</v>
      </c>
      <c r="M118" s="117">
        <f t="shared" si="18"/>
        <v>24.359207436972284</v>
      </c>
      <c r="N118" s="117">
        <f t="shared" si="18"/>
        <v>26.68522046711152</v>
      </c>
      <c r="O118" s="117">
        <f t="shared" si="18"/>
        <v>24.466041839658406</v>
      </c>
      <c r="P118" s="117">
        <f t="shared" si="18"/>
        <v>22.312884247730519</v>
      </c>
      <c r="Q118" s="117">
        <f t="shared" si="18"/>
        <v>30.628855292177274</v>
      </c>
      <c r="R118" s="117">
        <f t="shared" ref="R118:V118" si="19">R119+R122+R124+R137</f>
        <v>35.01038424617203</v>
      </c>
      <c r="S118" s="117">
        <f t="shared" si="19"/>
        <v>41.122962179969527</v>
      </c>
      <c r="T118" s="117">
        <f t="shared" si="19"/>
        <v>42.410034170685684</v>
      </c>
      <c r="U118" s="117">
        <f t="shared" si="19"/>
        <v>43.253427458514508</v>
      </c>
      <c r="V118" s="117">
        <f t="shared" si="19"/>
        <v>44.41647734794465</v>
      </c>
      <c r="W118" s="117">
        <f t="shared" ref="W118" si="20">W119+W122+W124+W137</f>
        <v>42.795780191706399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3.6158320166311548</v>
      </c>
      <c r="C119" s="122">
        <f t="shared" si="21"/>
        <v>3.6649256161387775</v>
      </c>
      <c r="D119" s="122">
        <f t="shared" si="21"/>
        <v>4.2237923376144293</v>
      </c>
      <c r="E119" s="122">
        <f t="shared" si="21"/>
        <v>4.0547298271658407</v>
      </c>
      <c r="F119" s="122">
        <f t="shared" si="21"/>
        <v>4.3830647573387642</v>
      </c>
      <c r="G119" s="122">
        <f t="shared" si="21"/>
        <v>5.0341538082948425</v>
      </c>
      <c r="H119" s="122">
        <f t="shared" si="21"/>
        <v>5.4102140241045262</v>
      </c>
      <c r="I119" s="122">
        <f t="shared" si="21"/>
        <v>6.6228813875745844</v>
      </c>
      <c r="J119" s="122">
        <f t="shared" si="21"/>
        <v>9.8722965890125671</v>
      </c>
      <c r="K119" s="122">
        <f t="shared" si="21"/>
        <v>13.173891785106422</v>
      </c>
      <c r="L119" s="122">
        <f t="shared" si="21"/>
        <v>8.6386595004696218</v>
      </c>
      <c r="M119" s="122">
        <f t="shared" si="21"/>
        <v>10.801089796891898</v>
      </c>
      <c r="N119" s="122">
        <f t="shared" si="21"/>
        <v>12.356338064069279</v>
      </c>
      <c r="O119" s="122">
        <f t="shared" si="21"/>
        <v>10.899464501185898</v>
      </c>
      <c r="P119" s="122">
        <f t="shared" si="21"/>
        <v>8.5053051991189239</v>
      </c>
      <c r="Q119" s="122">
        <f t="shared" si="21"/>
        <v>14.58316197713097</v>
      </c>
      <c r="R119" s="122">
        <f t="shared" ref="R119:V119" si="22">SUM(R120:R121)</f>
        <v>16.261955527237163</v>
      </c>
      <c r="S119" s="122">
        <f t="shared" si="22"/>
        <v>19.718775640668898</v>
      </c>
      <c r="T119" s="122">
        <f t="shared" si="22"/>
        <v>20.613782191294796</v>
      </c>
      <c r="U119" s="122">
        <f t="shared" si="22"/>
        <v>21.299797524383532</v>
      </c>
      <c r="V119" s="122">
        <f t="shared" si="22"/>
        <v>22.426255144351437</v>
      </c>
      <c r="W119" s="122">
        <f t="shared" ref="W119" si="23">SUM(W120:W121)</f>
        <v>20.619979963107504</v>
      </c>
      <c r="DA119" s="130" t="s">
        <v>1646</v>
      </c>
    </row>
    <row r="120" spans="1:105" ht="12" customHeight="1" x14ac:dyDescent="0.25">
      <c r="A120" s="97" t="s">
        <v>204</v>
      </c>
      <c r="B120" s="98">
        <v>3.6115471817761486</v>
      </c>
      <c r="C120" s="98">
        <v>3.6596583895727601</v>
      </c>
      <c r="D120" s="98">
        <v>4.2170137515161068</v>
      </c>
      <c r="E120" s="98">
        <v>4.0483419209843694</v>
      </c>
      <c r="F120" s="98">
        <v>4.3751786737614378</v>
      </c>
      <c r="G120" s="98">
        <v>5.0247928488557072</v>
      </c>
      <c r="H120" s="98">
        <v>5.4007202313932972</v>
      </c>
      <c r="I120" s="98">
        <v>6.6120195952015886</v>
      </c>
      <c r="J120" s="98">
        <v>9.8566276006611613</v>
      </c>
      <c r="K120" s="98">
        <v>13.151381252001224</v>
      </c>
      <c r="L120" s="98">
        <v>8.6243532766663638</v>
      </c>
      <c r="M120" s="98">
        <v>10.780364089359695</v>
      </c>
      <c r="N120" s="98">
        <v>12.337651052833714</v>
      </c>
      <c r="O120" s="98">
        <v>10.879921679816203</v>
      </c>
      <c r="P120" s="98">
        <v>8.485616473508049</v>
      </c>
      <c r="Q120" s="98">
        <v>14.552103304886767</v>
      </c>
      <c r="R120" s="98">
        <v>16.226906983028464</v>
      </c>
      <c r="S120" s="98">
        <v>19.670720887395568</v>
      </c>
      <c r="T120" s="98">
        <v>20.568300372599602</v>
      </c>
      <c r="U120" s="98">
        <v>21.252431451227665</v>
      </c>
      <c r="V120" s="98">
        <v>22.375833572179236</v>
      </c>
      <c r="W120" s="98">
        <v>20.572876659978963</v>
      </c>
      <c r="DA120" s="63" t="s">
        <v>1647</v>
      </c>
    </row>
    <row r="121" spans="1:105" ht="12" customHeight="1" x14ac:dyDescent="0.25">
      <c r="A121" s="97" t="s">
        <v>53</v>
      </c>
      <c r="B121" s="98">
        <v>4.2848348550063361E-3</v>
      </c>
      <c r="C121" s="98">
        <v>5.2672265660172546E-3</v>
      </c>
      <c r="D121" s="98">
        <v>6.7785860983225442E-3</v>
      </c>
      <c r="E121" s="98">
        <v>6.3879061814712534E-3</v>
      </c>
      <c r="F121" s="98">
        <v>7.8860835773265983E-3</v>
      </c>
      <c r="G121" s="98">
        <v>9.3609594391351001E-3</v>
      </c>
      <c r="H121" s="98">
        <v>9.4937927112290089E-3</v>
      </c>
      <c r="I121" s="98">
        <v>1.086179237299559E-2</v>
      </c>
      <c r="J121" s="98">
        <v>1.5668988351405691E-2</v>
      </c>
      <c r="K121" s="98">
        <v>2.251053310519692E-2</v>
      </c>
      <c r="L121" s="98">
        <v>1.430622380325732E-2</v>
      </c>
      <c r="M121" s="98">
        <v>2.0725707532201907E-2</v>
      </c>
      <c r="N121" s="98">
        <v>1.8687011235564443E-2</v>
      </c>
      <c r="O121" s="98">
        <v>1.9542821369696053E-2</v>
      </c>
      <c r="P121" s="98">
        <v>1.9688725610875264E-2</v>
      </c>
      <c r="Q121" s="98">
        <v>3.1058672244204062E-2</v>
      </c>
      <c r="R121" s="98">
        <v>3.5048544208698081E-2</v>
      </c>
      <c r="S121" s="98">
        <v>4.8054753273331779E-2</v>
      </c>
      <c r="T121" s="98">
        <v>4.5481818695194215E-2</v>
      </c>
      <c r="U121" s="98">
        <v>4.7366073155868577E-2</v>
      </c>
      <c r="V121" s="98">
        <v>5.0421572172200162E-2</v>
      </c>
      <c r="W121" s="98">
        <v>4.7103303128542107E-2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0.46461951294370357</v>
      </c>
      <c r="C122" s="122">
        <f t="shared" si="24"/>
        <v>0.40022631284983112</v>
      </c>
      <c r="D122" s="122">
        <f t="shared" si="24"/>
        <v>0.38865433226795976</v>
      </c>
      <c r="E122" s="122">
        <f t="shared" si="24"/>
        <v>0.51079081764236967</v>
      </c>
      <c r="F122" s="122">
        <f t="shared" si="24"/>
        <v>0.56048320221668146</v>
      </c>
      <c r="G122" s="122">
        <f t="shared" si="24"/>
        <v>0.74860040707017061</v>
      </c>
      <c r="H122" s="122">
        <f t="shared" si="24"/>
        <v>1.2095101556577808</v>
      </c>
      <c r="I122" s="122">
        <f t="shared" si="24"/>
        <v>2.0351035670979067</v>
      </c>
      <c r="J122" s="122">
        <f t="shared" si="24"/>
        <v>2.8744754721359436</v>
      </c>
      <c r="K122" s="122">
        <f t="shared" si="24"/>
        <v>3.1878216525050167</v>
      </c>
      <c r="L122" s="122">
        <f t="shared" si="24"/>
        <v>3.5972700088754705</v>
      </c>
      <c r="M122" s="122">
        <f t="shared" si="24"/>
        <v>3.2458888767973244</v>
      </c>
      <c r="N122" s="122">
        <f t="shared" si="24"/>
        <v>4.26557065016606</v>
      </c>
      <c r="O122" s="122">
        <f t="shared" si="24"/>
        <v>3.7454411841011921</v>
      </c>
      <c r="P122" s="122">
        <f t="shared" si="24"/>
        <v>3.3510776209614237</v>
      </c>
      <c r="Q122" s="122">
        <f t="shared" si="24"/>
        <v>3.6208833186921319</v>
      </c>
      <c r="R122" s="122">
        <f t="shared" si="24"/>
        <v>4.3855482577426121</v>
      </c>
      <c r="S122" s="122">
        <f t="shared" si="24"/>
        <v>4.4608210398703827</v>
      </c>
      <c r="T122" s="122">
        <f t="shared" si="24"/>
        <v>5.1129075929498633</v>
      </c>
      <c r="U122" s="122">
        <f t="shared" si="24"/>
        <v>5.2007069098765237</v>
      </c>
      <c r="V122" s="122">
        <f t="shared" si="24"/>
        <v>5.1995348151614937</v>
      </c>
      <c r="W122" s="122">
        <f t="shared" si="24"/>
        <v>5.2575199127982808</v>
      </c>
      <c r="DA122" s="130" t="s">
        <v>1649</v>
      </c>
    </row>
    <row r="123" spans="1:105" ht="12" customHeight="1" x14ac:dyDescent="0.25">
      <c r="A123" s="97" t="s">
        <v>53</v>
      </c>
      <c r="B123" s="98">
        <v>0.46461951294370357</v>
      </c>
      <c r="C123" s="98">
        <v>0.40022631284983112</v>
      </c>
      <c r="D123" s="98">
        <v>0.38865433226795976</v>
      </c>
      <c r="E123" s="98">
        <v>0.51079081764236967</v>
      </c>
      <c r="F123" s="98">
        <v>0.56048320221668146</v>
      </c>
      <c r="G123" s="98">
        <v>0.74860040707017061</v>
      </c>
      <c r="H123" s="98">
        <v>1.2095101556577808</v>
      </c>
      <c r="I123" s="98">
        <v>2.0351035670979067</v>
      </c>
      <c r="J123" s="98">
        <v>2.8744754721359436</v>
      </c>
      <c r="K123" s="98">
        <v>3.1878216525050167</v>
      </c>
      <c r="L123" s="98">
        <v>3.5972700088754705</v>
      </c>
      <c r="M123" s="98">
        <v>3.2458888767973244</v>
      </c>
      <c r="N123" s="98">
        <v>4.26557065016606</v>
      </c>
      <c r="O123" s="98">
        <v>3.7454411841011921</v>
      </c>
      <c r="P123" s="98">
        <v>3.3510776209614237</v>
      </c>
      <c r="Q123" s="98">
        <v>3.6208833186921319</v>
      </c>
      <c r="R123" s="98">
        <v>4.3855482577426121</v>
      </c>
      <c r="S123" s="98">
        <v>4.4608210398703827</v>
      </c>
      <c r="T123" s="98">
        <v>5.1129075929498633</v>
      </c>
      <c r="U123" s="98">
        <v>5.2007069098765237</v>
      </c>
      <c r="V123" s="98">
        <v>5.1995348151614937</v>
      </c>
      <c r="W123" s="98">
        <v>5.2575199127982808</v>
      </c>
      <c r="DA123" s="63" t="s">
        <v>1650</v>
      </c>
    </row>
    <row r="124" spans="1:105" ht="12" customHeight="1" x14ac:dyDescent="0.25">
      <c r="A124" s="121" t="s">
        <v>55</v>
      </c>
      <c r="B124" s="122">
        <v>0.94968205078046364</v>
      </c>
      <c r="C124" s="122">
        <v>0.92777679914680622</v>
      </c>
      <c r="D124" s="122">
        <v>1.1386667328245932</v>
      </c>
      <c r="E124" s="122">
        <v>1.4020813810454231</v>
      </c>
      <c r="F124" s="122">
        <v>1.7494566765316624</v>
      </c>
      <c r="G124" s="122">
        <v>2.4734372002029374</v>
      </c>
      <c r="H124" s="122">
        <v>3.2094199037155957</v>
      </c>
      <c r="I124" s="122">
        <v>4.807827791436468</v>
      </c>
      <c r="J124" s="122">
        <v>6.2298889128220711</v>
      </c>
      <c r="K124" s="122">
        <v>7.3134356899892357</v>
      </c>
      <c r="L124" s="122">
        <v>7.3538987193280008</v>
      </c>
      <c r="M124" s="122">
        <v>7.8954942795807908</v>
      </c>
      <c r="N124" s="122">
        <v>7.7339846944256223</v>
      </c>
      <c r="O124" s="122">
        <v>7.2334473298163351</v>
      </c>
      <c r="P124" s="122">
        <v>7.5356296181824014</v>
      </c>
      <c r="Q124" s="122">
        <v>9.1544227228766246</v>
      </c>
      <c r="R124" s="122">
        <v>10.721651908585404</v>
      </c>
      <c r="S124" s="122">
        <v>12.721724003634925</v>
      </c>
      <c r="T124" s="122">
        <v>12.571011155617647</v>
      </c>
      <c r="U124" s="122">
        <v>12.112218465035115</v>
      </c>
      <c r="V124" s="122">
        <v>12.182278098530508</v>
      </c>
      <c r="W124" s="122">
        <v>12.359354931977983</v>
      </c>
      <c r="DA124" s="130" t="s">
        <v>1651</v>
      </c>
    </row>
    <row r="125" spans="1:105" ht="12" customHeight="1" x14ac:dyDescent="0.25">
      <c r="A125" s="97" t="s">
        <v>132</v>
      </c>
      <c r="B125" s="98">
        <v>1.2916227829166882E-2</v>
      </c>
      <c r="C125" s="98">
        <v>1.2433673655248409E-2</v>
      </c>
      <c r="D125" s="98">
        <v>1.6321655857023824E-2</v>
      </c>
      <c r="E125" s="98">
        <v>1.773625706323443E-2</v>
      </c>
      <c r="F125" s="98">
        <v>2.4292488100746943E-2</v>
      </c>
      <c r="G125" s="98">
        <v>3.8449169649282564E-2</v>
      </c>
      <c r="H125" s="98">
        <v>4.5013818252387053E-2</v>
      </c>
      <c r="I125" s="98">
        <v>7.0715159241342349E-2</v>
      </c>
      <c r="J125" s="98">
        <v>0.12143568932390564</v>
      </c>
      <c r="K125" s="98">
        <v>0.14880542683454934</v>
      </c>
      <c r="L125" s="98">
        <v>0.11942562466533728</v>
      </c>
      <c r="M125" s="98">
        <v>0.13010389010456067</v>
      </c>
      <c r="N125" s="98">
        <v>0.12920574942740562</v>
      </c>
      <c r="O125" s="98">
        <v>0.12500161123364162</v>
      </c>
      <c r="P125" s="98">
        <v>0.12945800759916282</v>
      </c>
      <c r="Q125" s="98">
        <v>0.1301865996535356</v>
      </c>
      <c r="R125" s="98">
        <v>0.13150457752467887</v>
      </c>
      <c r="S125" s="98">
        <v>0.13352125218756553</v>
      </c>
      <c r="T125" s="98">
        <v>0.13672242928839737</v>
      </c>
      <c r="U125" s="98">
        <v>0.14562069537729885</v>
      </c>
      <c r="V125" s="98">
        <v>0.14446154502562444</v>
      </c>
      <c r="W125" s="98">
        <v>0.13895308256985503</v>
      </c>
      <c r="DA125" s="63" t="s">
        <v>1652</v>
      </c>
    </row>
    <row r="126" spans="1:105" ht="12" customHeight="1" x14ac:dyDescent="0.25">
      <c r="A126" s="97" t="s">
        <v>131</v>
      </c>
      <c r="B126" s="98">
        <v>3.4834314911744461E-4</v>
      </c>
      <c r="C126" s="98">
        <v>5.3798574550487544E-4</v>
      </c>
      <c r="D126" s="98">
        <v>6.4635085990185823E-4</v>
      </c>
      <c r="E126" s="98">
        <v>6.0397454328392909E-4</v>
      </c>
      <c r="F126" s="98">
        <v>3.4717565225474113E-4</v>
      </c>
      <c r="G126" s="98">
        <v>7.4875359237050704E-4</v>
      </c>
      <c r="H126" s="98">
        <v>5.8576798667408277E-4</v>
      </c>
      <c r="I126" s="98">
        <v>1.4292291523026804E-3</v>
      </c>
      <c r="J126" s="98">
        <v>3.3580383874521327E-3</v>
      </c>
      <c r="K126" s="98">
        <v>5.673378825404099E-3</v>
      </c>
      <c r="L126" s="98">
        <v>4.0459418172757496E-3</v>
      </c>
      <c r="M126" s="98">
        <v>4.229416270124335E-3</v>
      </c>
      <c r="N126" s="98">
        <v>6.0856524033487923E-3</v>
      </c>
      <c r="O126" s="98">
        <v>2.0982766801667781E-2</v>
      </c>
      <c r="P126" s="98">
        <v>2.5469418718381393E-2</v>
      </c>
      <c r="Q126" s="98">
        <v>2.4822638470163496E-2</v>
      </c>
      <c r="R126" s="98">
        <v>2.621211696413947E-2</v>
      </c>
      <c r="S126" s="98">
        <v>2.7539053949799122E-2</v>
      </c>
      <c r="T126" s="98">
        <v>2.6163323827371996E-2</v>
      </c>
      <c r="U126" s="98">
        <v>2.6603660506153301E-2</v>
      </c>
      <c r="V126" s="98">
        <v>2.5629956357488173E-2</v>
      </c>
      <c r="W126" s="98">
        <v>2.1254810496822138E-2</v>
      </c>
      <c r="DA126" s="63" t="s">
        <v>1653</v>
      </c>
    </row>
    <row r="127" spans="1:105" ht="12" customHeight="1" x14ac:dyDescent="0.25">
      <c r="A127" s="100" t="s">
        <v>204</v>
      </c>
      <c r="B127" s="101">
        <v>4.2179388667796634E-5</v>
      </c>
      <c r="C127" s="101">
        <v>1.3493591214543119E-4</v>
      </c>
      <c r="D127" s="101">
        <v>2.4154877476566554E-4</v>
      </c>
      <c r="E127" s="101">
        <v>2.5888128171238045E-4</v>
      </c>
      <c r="F127" s="101">
        <v>1.2931001099060098E-5</v>
      </c>
      <c r="G127" s="101">
        <v>3.0054383378987467E-4</v>
      </c>
      <c r="H127" s="101">
        <v>9.7164764151903839E-6</v>
      </c>
      <c r="I127" s="101">
        <v>1.543255226803544E-4</v>
      </c>
      <c r="J127" s="101">
        <v>8.705019323787136E-4</v>
      </c>
      <c r="K127" s="101">
        <v>1.7049806655143978E-3</v>
      </c>
      <c r="L127" s="101">
        <v>9.3305051696540326E-4</v>
      </c>
      <c r="M127" s="101">
        <v>9.6796206627010101E-4</v>
      </c>
      <c r="N127" s="101">
        <v>9.8498621694995342E-4</v>
      </c>
      <c r="O127" s="101">
        <v>2.4713779097279981E-3</v>
      </c>
      <c r="P127" s="101">
        <v>1.4345472676701833E-3</v>
      </c>
      <c r="Q127" s="101">
        <v>6.9620301114493854E-3</v>
      </c>
      <c r="R127" s="101">
        <v>9.7741660160730204E-3</v>
      </c>
      <c r="S127" s="101">
        <v>1.2954764974064127E-2</v>
      </c>
      <c r="T127" s="101">
        <v>1.0454412213465592E-2</v>
      </c>
      <c r="U127" s="101">
        <v>8.9125997406909237E-3</v>
      </c>
      <c r="V127" s="101">
        <v>9.283558633494662E-3</v>
      </c>
      <c r="W127" s="101">
        <v>6.7429143729175372E-3</v>
      </c>
      <c r="DA127" s="131" t="s">
        <v>1654</v>
      </c>
    </row>
    <row r="128" spans="1:105" ht="12" customHeight="1" x14ac:dyDescent="0.25">
      <c r="A128" s="103" t="s">
        <v>52</v>
      </c>
      <c r="B128" s="104">
        <v>3.06163760449648E-4</v>
      </c>
      <c r="C128" s="104">
        <v>4.0304983335944427E-4</v>
      </c>
      <c r="D128" s="104">
        <v>4.0480208513619275E-4</v>
      </c>
      <c r="E128" s="104">
        <v>3.4509326157154869E-4</v>
      </c>
      <c r="F128" s="104">
        <v>3.34244651155681E-4</v>
      </c>
      <c r="G128" s="104">
        <v>4.4820975858063231E-4</v>
      </c>
      <c r="H128" s="104">
        <v>5.7605151025889238E-4</v>
      </c>
      <c r="I128" s="104">
        <v>1.274903629622326E-3</v>
      </c>
      <c r="J128" s="104">
        <v>2.4875364550734193E-3</v>
      </c>
      <c r="K128" s="104">
        <v>3.968398159889701E-3</v>
      </c>
      <c r="L128" s="104">
        <v>3.112891300310346E-3</v>
      </c>
      <c r="M128" s="104">
        <v>3.2614542038542338E-3</v>
      </c>
      <c r="N128" s="104">
        <v>5.1006661863988384E-3</v>
      </c>
      <c r="O128" s="104">
        <v>1.8511388891939783E-2</v>
      </c>
      <c r="P128" s="104">
        <v>2.4034871450711211E-2</v>
      </c>
      <c r="Q128" s="104">
        <v>1.7860608358714111E-2</v>
      </c>
      <c r="R128" s="104">
        <v>1.6437950948066448E-2</v>
      </c>
      <c r="S128" s="104">
        <v>1.4584288975734994E-2</v>
      </c>
      <c r="T128" s="104">
        <v>1.5708911613906404E-2</v>
      </c>
      <c r="U128" s="104">
        <v>1.7691060765462379E-2</v>
      </c>
      <c r="V128" s="104">
        <v>1.634639772399351E-2</v>
      </c>
      <c r="W128" s="104">
        <v>1.45118961239046E-2</v>
      </c>
      <c r="DA128" s="132" t="s">
        <v>1655</v>
      </c>
    </row>
    <row r="129" spans="1:105" ht="12" customHeight="1" x14ac:dyDescent="0.25">
      <c r="A129" s="106" t="s">
        <v>124</v>
      </c>
      <c r="B129" s="101">
        <v>0.12317965147533402</v>
      </c>
      <c r="C129" s="101">
        <v>0.12194795229775407</v>
      </c>
      <c r="D129" s="101">
        <v>0.12785916430865282</v>
      </c>
      <c r="E129" s="101">
        <v>0.13676120811150086</v>
      </c>
      <c r="F129" s="101">
        <v>0.14876619893618637</v>
      </c>
      <c r="G129" s="101">
        <v>0.1901724070774512</v>
      </c>
      <c r="H129" s="101">
        <v>0.28255567262256337</v>
      </c>
      <c r="I129" s="101">
        <v>0.34802758046816362</v>
      </c>
      <c r="J129" s="101">
        <v>0.43579299632107438</v>
      </c>
      <c r="K129" s="101">
        <v>0.49485334459344454</v>
      </c>
      <c r="L129" s="101">
        <v>0.49553138237117189</v>
      </c>
      <c r="M129" s="101">
        <v>0.50005727643224862</v>
      </c>
      <c r="N129" s="101">
        <v>0.50735946634182594</v>
      </c>
      <c r="O129" s="101">
        <v>0.5001180095853025</v>
      </c>
      <c r="P129" s="101">
        <v>0.47403252431859005</v>
      </c>
      <c r="Q129" s="101">
        <v>0.5846493828135565</v>
      </c>
      <c r="R129" s="101">
        <v>0.63279572104463822</v>
      </c>
      <c r="S129" s="101">
        <v>0.66615045982980958</v>
      </c>
      <c r="T129" s="101">
        <v>0.65037021663316774</v>
      </c>
      <c r="U129" s="101">
        <v>0.61661680151614107</v>
      </c>
      <c r="V129" s="101">
        <v>0.56806401672496343</v>
      </c>
      <c r="W129" s="101">
        <v>0.66556188901518576</v>
      </c>
      <c r="DA129" s="131" t="s">
        <v>1656</v>
      </c>
    </row>
    <row r="130" spans="1:105" ht="12" customHeight="1" x14ac:dyDescent="0.25">
      <c r="A130" s="107" t="s">
        <v>123</v>
      </c>
      <c r="B130" s="104">
        <v>4.1895704786579606E-3</v>
      </c>
      <c r="C130" s="104">
        <v>4.8392676271353015E-3</v>
      </c>
      <c r="D130" s="104">
        <v>4.8556186276884142E-3</v>
      </c>
      <c r="E130" s="104">
        <v>4.6266465223235107E-3</v>
      </c>
      <c r="F130" s="104">
        <v>3.8109587571287197E-3</v>
      </c>
      <c r="G130" s="104">
        <v>3.4595636887404324E-3</v>
      </c>
      <c r="H130" s="104">
        <v>6.9690226708222329E-3</v>
      </c>
      <c r="I130" s="104">
        <v>1.1210885041278781E-2</v>
      </c>
      <c r="J130" s="104">
        <v>1.6433039422931492E-2</v>
      </c>
      <c r="K130" s="104">
        <v>1.7906377529055301E-2</v>
      </c>
      <c r="L130" s="104">
        <v>1.7037094039318735E-2</v>
      </c>
      <c r="M130" s="104">
        <v>1.6149895880817756E-2</v>
      </c>
      <c r="N130" s="104">
        <v>1.8925941828766377E-2</v>
      </c>
      <c r="O130" s="104">
        <v>6.785106875877378E-2</v>
      </c>
      <c r="P130" s="104">
        <v>0.10489080371379311</v>
      </c>
      <c r="Q130" s="104">
        <v>9.5947628927897169E-2</v>
      </c>
      <c r="R130" s="104">
        <v>9.4572739357681929E-2</v>
      </c>
      <c r="S130" s="104">
        <v>9.3319603876261259E-2</v>
      </c>
      <c r="T130" s="104">
        <v>7.5088259770430932E-2</v>
      </c>
      <c r="U130" s="104">
        <v>5.0654517641222634E-2</v>
      </c>
      <c r="V130" s="104">
        <v>3.5830130605640366E-2</v>
      </c>
      <c r="W130" s="104">
        <v>6.4604265578232012E-2</v>
      </c>
      <c r="DA130" s="132" t="s">
        <v>1657</v>
      </c>
    </row>
    <row r="131" spans="1:105" ht="12" customHeight="1" x14ac:dyDescent="0.25">
      <c r="A131" s="108" t="s">
        <v>50</v>
      </c>
      <c r="B131" s="98">
        <v>1.1678060425788942E-3</v>
      </c>
      <c r="C131" s="98">
        <v>1.3097577486710203E-3</v>
      </c>
      <c r="D131" s="98">
        <v>2.0625128305686385E-3</v>
      </c>
      <c r="E131" s="98">
        <v>2.2638173805146901E-3</v>
      </c>
      <c r="F131" s="98">
        <v>1.6869641680902286E-3</v>
      </c>
      <c r="G131" s="98">
        <v>1.6915728304693831E-3</v>
      </c>
      <c r="H131" s="98">
        <v>3.0514039434289503E-3</v>
      </c>
      <c r="I131" s="98">
        <v>4.0864973495215754E-3</v>
      </c>
      <c r="J131" s="98">
        <v>6.0051461499301857E-3</v>
      </c>
      <c r="K131" s="98">
        <v>6.501035489120623E-3</v>
      </c>
      <c r="L131" s="98">
        <v>5.5201053921772533E-3</v>
      </c>
      <c r="M131" s="98">
        <v>5.1811916004270552E-3</v>
      </c>
      <c r="N131" s="98">
        <v>4.2269849747699961E-3</v>
      </c>
      <c r="O131" s="98">
        <v>9.7151720962871547E-3</v>
      </c>
      <c r="P131" s="98">
        <v>1.7655815902258124E-2</v>
      </c>
      <c r="Q131" s="98">
        <v>3.3007744879040402E-2</v>
      </c>
      <c r="R131" s="98">
        <v>3.7919442055722744E-2</v>
      </c>
      <c r="S131" s="98">
        <v>4.4284635808189914E-2</v>
      </c>
      <c r="T131" s="98">
        <v>2.4797436371590889E-2</v>
      </c>
      <c r="U131" s="98">
        <v>6.0785481434625227E-3</v>
      </c>
      <c r="V131" s="98">
        <v>3.3914287070947605E-3</v>
      </c>
      <c r="W131" s="98">
        <v>1.5574099337553184E-2</v>
      </c>
      <c r="DA131" s="63" t="s">
        <v>1658</v>
      </c>
    </row>
    <row r="132" spans="1:105" ht="12" customHeight="1" x14ac:dyDescent="0.25">
      <c r="A132" s="108" t="s">
        <v>52</v>
      </c>
      <c r="B132" s="98">
        <v>3.0217644360790662E-3</v>
      </c>
      <c r="C132" s="98">
        <v>3.5295098784642815E-3</v>
      </c>
      <c r="D132" s="98">
        <v>2.7931057971197753E-3</v>
      </c>
      <c r="E132" s="98">
        <v>2.3628291418088211E-3</v>
      </c>
      <c r="F132" s="98">
        <v>2.1239945890384913E-3</v>
      </c>
      <c r="G132" s="98">
        <v>1.7679908582710496E-3</v>
      </c>
      <c r="H132" s="98">
        <v>3.9176187273932822E-3</v>
      </c>
      <c r="I132" s="98">
        <v>7.1243876917572056E-3</v>
      </c>
      <c r="J132" s="98">
        <v>1.0427893273001306E-2</v>
      </c>
      <c r="K132" s="98">
        <v>1.1405342039934676E-2</v>
      </c>
      <c r="L132" s="98">
        <v>1.1516988647141482E-2</v>
      </c>
      <c r="M132" s="98">
        <v>1.09687042803907E-2</v>
      </c>
      <c r="N132" s="98">
        <v>1.4698956853996381E-2</v>
      </c>
      <c r="O132" s="98">
        <v>5.8135896662486627E-2</v>
      </c>
      <c r="P132" s="98">
        <v>8.7234987811534992E-2</v>
      </c>
      <c r="Q132" s="98">
        <v>6.2939884048856767E-2</v>
      </c>
      <c r="R132" s="98">
        <v>5.6653297301959192E-2</v>
      </c>
      <c r="S132" s="98">
        <v>4.9034968068071345E-2</v>
      </c>
      <c r="T132" s="98">
        <v>5.029082339884005E-2</v>
      </c>
      <c r="U132" s="98">
        <v>4.4575969497760111E-2</v>
      </c>
      <c r="V132" s="98">
        <v>3.2438701898545606E-2</v>
      </c>
      <c r="W132" s="98">
        <v>4.9030166240678824E-2</v>
      </c>
      <c r="DA132" s="63" t="s">
        <v>1659</v>
      </c>
    </row>
    <row r="133" spans="1:105" ht="12" customHeight="1" x14ac:dyDescent="0.25">
      <c r="A133" s="106" t="s">
        <v>122</v>
      </c>
      <c r="B133" s="101">
        <v>3.6600213871219437E-3</v>
      </c>
      <c r="C133" s="101">
        <v>5.0328490936850405E-3</v>
      </c>
      <c r="D133" s="101">
        <v>5.0393478206767961E-3</v>
      </c>
      <c r="E133" s="101">
        <v>4.5910963036467746E-3</v>
      </c>
      <c r="F133" s="101">
        <v>4.4150073173116443E-3</v>
      </c>
      <c r="G133" s="101">
        <v>3.8897484796680598E-3</v>
      </c>
      <c r="H133" s="101">
        <v>1.5588550371617261E-2</v>
      </c>
      <c r="I133" s="101">
        <v>1.619032728982708E-2</v>
      </c>
      <c r="J133" s="101">
        <v>1.5176321745901051E-2</v>
      </c>
      <c r="K133" s="101">
        <v>1.5549550076623113E-2</v>
      </c>
      <c r="L133" s="101">
        <v>1.5002162663846186E-2</v>
      </c>
      <c r="M133" s="101">
        <v>1.2797762761419191E-2</v>
      </c>
      <c r="N133" s="101">
        <v>9.495327814100181E-3</v>
      </c>
      <c r="O133" s="101">
        <v>0.21809972622424589</v>
      </c>
      <c r="P133" s="101">
        <v>0.38525092955205614</v>
      </c>
      <c r="Q133" s="101">
        <v>0.39398903726585677</v>
      </c>
      <c r="R133" s="101">
        <v>0.39500464939766655</v>
      </c>
      <c r="S133" s="101">
        <v>0.38903565557536335</v>
      </c>
      <c r="T133" s="101">
        <v>0.34039178347552562</v>
      </c>
      <c r="U133" s="101">
        <v>0.3005412011652982</v>
      </c>
      <c r="V133" s="101">
        <v>0.21945227929595609</v>
      </c>
      <c r="W133" s="101">
        <v>0.14877489595593577</v>
      </c>
      <c r="DA133" s="131" t="s">
        <v>1660</v>
      </c>
    </row>
    <row r="134" spans="1:105" ht="12" customHeight="1" x14ac:dyDescent="0.25">
      <c r="A134" s="107" t="s">
        <v>121</v>
      </c>
      <c r="B134" s="104">
        <v>0.80538823646106539</v>
      </c>
      <c r="C134" s="104">
        <v>0.78298507072747858</v>
      </c>
      <c r="D134" s="104">
        <v>0.98394459535064938</v>
      </c>
      <c r="E134" s="104">
        <v>1.2377621985014335</v>
      </c>
      <c r="F134" s="104">
        <v>1.5678248477680339</v>
      </c>
      <c r="G134" s="104">
        <v>2.2367175577154246</v>
      </c>
      <c r="H134" s="104">
        <v>2.8587070718115317</v>
      </c>
      <c r="I134" s="104">
        <v>4.3602546102435538</v>
      </c>
      <c r="J134" s="104">
        <v>5.6376928276208069</v>
      </c>
      <c r="K134" s="104">
        <v>6.6306476121301596</v>
      </c>
      <c r="L134" s="104">
        <v>6.7028565137710512</v>
      </c>
      <c r="M134" s="104">
        <v>7.2321560381316203</v>
      </c>
      <c r="N134" s="104">
        <v>7.0629125566101756</v>
      </c>
      <c r="O134" s="104">
        <v>6.3013941472127035</v>
      </c>
      <c r="P134" s="104">
        <v>6.4165279342804178</v>
      </c>
      <c r="Q134" s="104">
        <v>7.9248274357456161</v>
      </c>
      <c r="R134" s="104">
        <v>9.4415621042965991</v>
      </c>
      <c r="S134" s="104">
        <v>11.412157978216127</v>
      </c>
      <c r="T134" s="104">
        <v>11.342275142622753</v>
      </c>
      <c r="U134" s="104">
        <v>10.972181588829001</v>
      </c>
      <c r="V134" s="104">
        <v>11.188840170520836</v>
      </c>
      <c r="W134" s="104">
        <v>11.320205988361952</v>
      </c>
      <c r="DA134" s="132" t="s">
        <v>1661</v>
      </c>
    </row>
    <row r="135" spans="1:105" ht="12" customHeight="1" x14ac:dyDescent="0.25">
      <c r="A135" s="108" t="s">
        <v>53</v>
      </c>
      <c r="B135" s="98">
        <v>0.21116977521038188</v>
      </c>
      <c r="C135" s="98">
        <v>0.18754626337231603</v>
      </c>
      <c r="D135" s="98">
        <v>0.32902775352675412</v>
      </c>
      <c r="E135" s="98">
        <v>0.49749705107591102</v>
      </c>
      <c r="F135" s="98">
        <v>0.60495100783503553</v>
      </c>
      <c r="G135" s="98">
        <v>0.99782144881568269</v>
      </c>
      <c r="H135" s="98">
        <v>1.1764818412186389</v>
      </c>
      <c r="I135" s="98">
        <v>1.5382901412036947</v>
      </c>
      <c r="J135" s="98">
        <v>1.9212724776853876</v>
      </c>
      <c r="K135" s="98">
        <v>2.2567959587181039</v>
      </c>
      <c r="L135" s="98">
        <v>2.0662721127203212</v>
      </c>
      <c r="M135" s="98">
        <v>2.2522675388111999</v>
      </c>
      <c r="N135" s="98">
        <v>1.6560148374060264</v>
      </c>
      <c r="O135" s="98">
        <v>0.40107360442995427</v>
      </c>
      <c r="P135" s="98">
        <v>0.15980868331409182</v>
      </c>
      <c r="Q135" s="98">
        <v>0.59944657199796225</v>
      </c>
      <c r="R135" s="98">
        <v>1.0169031841266949</v>
      </c>
      <c r="S135" s="98">
        <v>1.9515334748213731</v>
      </c>
      <c r="T135" s="98">
        <v>1.5370270550529193</v>
      </c>
      <c r="U135" s="98">
        <v>1.2051568667577777</v>
      </c>
      <c r="V135" s="98">
        <v>1.5075084590401375</v>
      </c>
      <c r="W135" s="98">
        <v>1.5732120428419174</v>
      </c>
      <c r="DA135" s="63" t="s">
        <v>1662</v>
      </c>
    </row>
    <row r="136" spans="1:105" ht="12" customHeight="1" x14ac:dyDescent="0.25">
      <c r="A136" s="108" t="s">
        <v>52</v>
      </c>
      <c r="B136" s="98">
        <v>0.59421846125068356</v>
      </c>
      <c r="C136" s="98">
        <v>0.59543880735516252</v>
      </c>
      <c r="D136" s="98">
        <v>0.65491684182389531</v>
      </c>
      <c r="E136" s="98">
        <v>0.74026514742552263</v>
      </c>
      <c r="F136" s="98">
        <v>0.96287383993299847</v>
      </c>
      <c r="G136" s="98">
        <v>1.2388961088997419</v>
      </c>
      <c r="H136" s="98">
        <v>1.6822252305928926</v>
      </c>
      <c r="I136" s="98">
        <v>2.8219644690398593</v>
      </c>
      <c r="J136" s="98">
        <v>3.7164203499354191</v>
      </c>
      <c r="K136" s="98">
        <v>4.3738516534120553</v>
      </c>
      <c r="L136" s="98">
        <v>4.6365844010507296</v>
      </c>
      <c r="M136" s="98">
        <v>4.9798884993204204</v>
      </c>
      <c r="N136" s="98">
        <v>5.4068977192041494</v>
      </c>
      <c r="O136" s="98">
        <v>5.9003205427827492</v>
      </c>
      <c r="P136" s="98">
        <v>6.2567192509663263</v>
      </c>
      <c r="Q136" s="98">
        <v>7.3253808637476538</v>
      </c>
      <c r="R136" s="98">
        <v>8.4246589201699038</v>
      </c>
      <c r="S136" s="98">
        <v>9.4606245033947545</v>
      </c>
      <c r="T136" s="98">
        <v>9.8052480875698347</v>
      </c>
      <c r="U136" s="98">
        <v>9.7670247220712234</v>
      </c>
      <c r="V136" s="98">
        <v>9.6813317114806985</v>
      </c>
      <c r="W136" s="98">
        <v>9.7469939455200336</v>
      </c>
      <c r="DA136" s="63" t="s">
        <v>1663</v>
      </c>
    </row>
    <row r="137" spans="1:105" ht="12" customHeight="1" x14ac:dyDescent="0.25">
      <c r="A137" s="121" t="s">
        <v>54</v>
      </c>
      <c r="B137" s="122">
        <v>0.43369535616396737</v>
      </c>
      <c r="C137" s="122">
        <v>0.4767626079862583</v>
      </c>
      <c r="D137" s="122">
        <v>0.52349094584691191</v>
      </c>
      <c r="E137" s="122">
        <v>0.59356553029809533</v>
      </c>
      <c r="F137" s="122">
        <v>0.73467622754592066</v>
      </c>
      <c r="G137" s="122">
        <v>0.89173003160393083</v>
      </c>
      <c r="H137" s="122">
        <v>1.0806007126847399</v>
      </c>
      <c r="I137" s="122">
        <v>1.4789625810194837</v>
      </c>
      <c r="J137" s="122">
        <v>1.8215368760101283</v>
      </c>
      <c r="K137" s="122">
        <v>2.1333962477368784</v>
      </c>
      <c r="L137" s="122">
        <v>2.143830456964698</v>
      </c>
      <c r="M137" s="122">
        <v>2.4167344837022693</v>
      </c>
      <c r="N137" s="122">
        <v>2.3293270584505592</v>
      </c>
      <c r="O137" s="122">
        <v>2.5876888245549807</v>
      </c>
      <c r="P137" s="122">
        <v>2.9208718094677693</v>
      </c>
      <c r="Q137" s="122">
        <v>3.2703872734775468</v>
      </c>
      <c r="R137" s="122">
        <v>3.64122855260685</v>
      </c>
      <c r="S137" s="122">
        <v>4.2216414957953186</v>
      </c>
      <c r="T137" s="122">
        <v>4.1123332308233724</v>
      </c>
      <c r="U137" s="122">
        <v>4.6407045592193388</v>
      </c>
      <c r="V137" s="122">
        <v>4.6084092899012123</v>
      </c>
      <c r="W137" s="122">
        <v>4.5589253838226345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0.34019527222140639</v>
      </c>
      <c r="C139" s="98">
        <v>0.34906779882857553</v>
      </c>
      <c r="D139" s="98">
        <v>0.36989603006607141</v>
      </c>
      <c r="E139" s="98">
        <v>0.42303751264330997</v>
      </c>
      <c r="F139" s="98">
        <v>0.5072778180212546</v>
      </c>
      <c r="G139" s="98">
        <v>0.61126949468220815</v>
      </c>
      <c r="H139" s="98">
        <v>0.74219260643318541</v>
      </c>
      <c r="I139" s="98">
        <v>1.0671501058606037</v>
      </c>
      <c r="J139" s="98">
        <v>1.3186339106884535</v>
      </c>
      <c r="K139" s="98">
        <v>1.4921164054127107</v>
      </c>
      <c r="L139" s="98">
        <v>1.5056191382580517</v>
      </c>
      <c r="M139" s="98">
        <v>1.6532528375983491</v>
      </c>
      <c r="N139" s="98">
        <v>1.719044624074809</v>
      </c>
      <c r="O139" s="98">
        <v>1.8137001157245778</v>
      </c>
      <c r="P139" s="98">
        <v>1.8278426191440189</v>
      </c>
      <c r="Q139" s="98">
        <v>2.1128522196879702</v>
      </c>
      <c r="R139" s="98">
        <v>2.3436211979201422</v>
      </c>
      <c r="S139" s="98">
        <v>2.6068598455165386</v>
      </c>
      <c r="T139" s="98">
        <v>2.6814770965288051</v>
      </c>
      <c r="U139" s="98">
        <v>2.8799642928159881</v>
      </c>
      <c r="V139" s="98">
        <v>2.6429625871674602</v>
      </c>
      <c r="W139" s="98">
        <v>2.73033322001544</v>
      </c>
      <c r="DA139" s="63" t="s">
        <v>1666</v>
      </c>
    </row>
    <row r="140" spans="1:105" ht="12" customHeight="1" x14ac:dyDescent="0.25">
      <c r="A140" s="109" t="s">
        <v>120</v>
      </c>
      <c r="B140" s="33">
        <v>9.3500083942560971E-2</v>
      </c>
      <c r="C140" s="33">
        <v>0.12769480915768278</v>
      </c>
      <c r="D140" s="33">
        <v>0.1535949157808405</v>
      </c>
      <c r="E140" s="33">
        <v>0.17052801765478534</v>
      </c>
      <c r="F140" s="33">
        <v>0.22739840952466603</v>
      </c>
      <c r="G140" s="33">
        <v>0.28046053692172268</v>
      </c>
      <c r="H140" s="33">
        <v>0.33840810625155449</v>
      </c>
      <c r="I140" s="33">
        <v>0.4118124751588802</v>
      </c>
      <c r="J140" s="33">
        <v>0.50290296532167478</v>
      </c>
      <c r="K140" s="33">
        <v>0.6412798423241679</v>
      </c>
      <c r="L140" s="33">
        <v>0.63821131870664616</v>
      </c>
      <c r="M140" s="33">
        <v>0.76348164610392033</v>
      </c>
      <c r="N140" s="33">
        <v>0.61028243437575025</v>
      </c>
      <c r="O140" s="33">
        <v>0.77398870883040316</v>
      </c>
      <c r="P140" s="33">
        <v>1.0930291903237503</v>
      </c>
      <c r="Q140" s="33">
        <v>1.1575350537895768</v>
      </c>
      <c r="R140" s="33">
        <v>1.2976073546867077</v>
      </c>
      <c r="S140" s="33">
        <v>1.6147816502787802</v>
      </c>
      <c r="T140" s="33">
        <v>1.4308561342945674</v>
      </c>
      <c r="U140" s="33">
        <v>1.7607402664033507</v>
      </c>
      <c r="V140" s="33">
        <v>1.9654467027337523</v>
      </c>
      <c r="W140" s="33">
        <v>1.828592163807194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3.0659626822037196</v>
      </c>
      <c r="C142" s="117">
        <f t="shared" si="25"/>
        <v>3.0649394518193489</v>
      </c>
      <c r="D142" s="117">
        <f t="shared" si="25"/>
        <v>3.5002006160997503</v>
      </c>
      <c r="E142" s="117">
        <f t="shared" si="25"/>
        <v>4.0745972301090907</v>
      </c>
      <c r="F142" s="117">
        <f t="shared" si="25"/>
        <v>4.8904296607832549</v>
      </c>
      <c r="G142" s="117">
        <f t="shared" si="25"/>
        <v>6.455473774213047</v>
      </c>
      <c r="H142" s="117">
        <f t="shared" si="25"/>
        <v>8.8305418865005976</v>
      </c>
      <c r="I142" s="117">
        <f t="shared" si="25"/>
        <v>13.628534604575748</v>
      </c>
      <c r="J142" s="117">
        <f t="shared" si="25"/>
        <v>19.29145680568638</v>
      </c>
      <c r="K142" s="117">
        <f t="shared" si="25"/>
        <v>23.203591957387971</v>
      </c>
      <c r="L142" s="117">
        <f t="shared" si="25"/>
        <v>22.650984188277675</v>
      </c>
      <c r="M142" s="117">
        <f t="shared" si="25"/>
        <v>23.514989987047436</v>
      </c>
      <c r="N142" s="117">
        <f t="shared" si="25"/>
        <v>28.030336262590417</v>
      </c>
      <c r="O142" s="117">
        <f t="shared" si="25"/>
        <v>26.286336545876139</v>
      </c>
      <c r="P142" s="117">
        <f t="shared" si="25"/>
        <v>24.736683618050932</v>
      </c>
      <c r="Q142" s="117">
        <f t="shared" si="25"/>
        <v>31.104510293580955</v>
      </c>
      <c r="R142" s="117">
        <f t="shared" ref="R142:V142" si="26">R143+R146+R148+R161</f>
        <v>37.372010039237196</v>
      </c>
      <c r="S142" s="117">
        <f t="shared" si="26"/>
        <v>42.449832085122154</v>
      </c>
      <c r="T142" s="117">
        <f t="shared" si="26"/>
        <v>46.212507361915513</v>
      </c>
      <c r="U142" s="117">
        <f t="shared" si="26"/>
        <v>47.655625511367624</v>
      </c>
      <c r="V142" s="117">
        <f t="shared" si="26"/>
        <v>48.987016848944158</v>
      </c>
      <c r="W142" s="117">
        <f t="shared" ref="W142" si="27">W143+W146+W148+W161</f>
        <v>48.949324014004112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1.2209476597805067</v>
      </c>
      <c r="C143" s="122">
        <f t="shared" si="28"/>
        <v>1.2728044526046882</v>
      </c>
      <c r="D143" s="122">
        <f t="shared" si="28"/>
        <v>1.5200547898783558</v>
      </c>
      <c r="E143" s="122">
        <f t="shared" si="28"/>
        <v>1.5177314727001729</v>
      </c>
      <c r="F143" s="122">
        <f t="shared" si="28"/>
        <v>1.7249390960218549</v>
      </c>
      <c r="G143" s="122">
        <f t="shared" si="28"/>
        <v>2.0844249836058792</v>
      </c>
      <c r="H143" s="122">
        <f t="shared" si="28"/>
        <v>2.3525400891576966</v>
      </c>
      <c r="I143" s="122">
        <f t="shared" si="28"/>
        <v>3.0163485824954477</v>
      </c>
      <c r="J143" s="122">
        <f t="shared" si="28"/>
        <v>4.6614811013045259</v>
      </c>
      <c r="K143" s="122">
        <f t="shared" si="28"/>
        <v>6.3598403638575869</v>
      </c>
      <c r="L143" s="122">
        <f t="shared" si="28"/>
        <v>4.2185491517167479</v>
      </c>
      <c r="M143" s="122">
        <f t="shared" si="28"/>
        <v>5.3577306883073375</v>
      </c>
      <c r="N143" s="122">
        <f t="shared" si="28"/>
        <v>6.2325106345131243</v>
      </c>
      <c r="O143" s="122">
        <f t="shared" si="28"/>
        <v>5.5932999437682431</v>
      </c>
      <c r="P143" s="122">
        <f t="shared" si="28"/>
        <v>4.4084035259790282</v>
      </c>
      <c r="Q143" s="122">
        <f t="shared" si="28"/>
        <v>7.6948721905392148</v>
      </c>
      <c r="R143" s="122">
        <f t="shared" ref="R143:V143" si="29">SUM(R144:R145)</f>
        <v>8.7353900524154025</v>
      </c>
      <c r="S143" s="122">
        <f t="shared" si="29"/>
        <v>10.79772741924041</v>
      </c>
      <c r="T143" s="122">
        <f t="shared" si="29"/>
        <v>11.437214059934012</v>
      </c>
      <c r="U143" s="122">
        <f t="shared" si="29"/>
        <v>11.947544076687855</v>
      </c>
      <c r="V143" s="122">
        <f t="shared" si="29"/>
        <v>12.743619822003547</v>
      </c>
      <c r="W143" s="122">
        <f t="shared" ref="W143" si="30">SUM(W144:W145)</f>
        <v>11.915738962285243</v>
      </c>
      <c r="DA143" s="130" t="s">
        <v>1814</v>
      </c>
    </row>
    <row r="144" spans="1:105" ht="12" customHeight="1" x14ac:dyDescent="0.25">
      <c r="A144" s="97" t="s">
        <v>204</v>
      </c>
      <c r="B144" s="98">
        <v>1.2166628249255003</v>
      </c>
      <c r="C144" s="98">
        <v>1.267537226038671</v>
      </c>
      <c r="D144" s="98">
        <v>1.5132762037800334</v>
      </c>
      <c r="E144" s="98">
        <v>1.5113435665187016</v>
      </c>
      <c r="F144" s="98">
        <v>1.7170530124445282</v>
      </c>
      <c r="G144" s="98">
        <v>2.075064024166744</v>
      </c>
      <c r="H144" s="98">
        <v>2.3430462964464676</v>
      </c>
      <c r="I144" s="98">
        <v>3.0054867901224522</v>
      </c>
      <c r="J144" s="98">
        <v>4.64581211295312</v>
      </c>
      <c r="K144" s="98">
        <v>6.33732983075239</v>
      </c>
      <c r="L144" s="98">
        <v>4.2042429279134907</v>
      </c>
      <c r="M144" s="98">
        <v>5.3370049807751352</v>
      </c>
      <c r="N144" s="98">
        <v>6.2138236232775599</v>
      </c>
      <c r="O144" s="98">
        <v>5.5737571223985469</v>
      </c>
      <c r="P144" s="98">
        <v>4.3887148003681533</v>
      </c>
      <c r="Q144" s="98">
        <v>7.6638135182950107</v>
      </c>
      <c r="R144" s="98">
        <v>8.700341508206705</v>
      </c>
      <c r="S144" s="98">
        <v>10.749672665967077</v>
      </c>
      <c r="T144" s="98">
        <v>11.391732241238818</v>
      </c>
      <c r="U144" s="98">
        <v>11.900178003531986</v>
      </c>
      <c r="V144" s="98">
        <v>12.693198249831347</v>
      </c>
      <c r="W144" s="98">
        <v>11.8686356591567</v>
      </c>
      <c r="DA144" s="63" t="s">
        <v>1815</v>
      </c>
    </row>
    <row r="145" spans="1:105" ht="12" customHeight="1" x14ac:dyDescent="0.25">
      <c r="A145" s="97" t="s">
        <v>53</v>
      </c>
      <c r="B145" s="98">
        <v>4.2848348550063361E-3</v>
      </c>
      <c r="C145" s="98">
        <v>5.2672265660172546E-3</v>
      </c>
      <c r="D145" s="98">
        <v>6.7785860983225442E-3</v>
      </c>
      <c r="E145" s="98">
        <v>6.3879061814712534E-3</v>
      </c>
      <c r="F145" s="98">
        <v>7.8860835773265983E-3</v>
      </c>
      <c r="G145" s="98">
        <v>9.3609594391351001E-3</v>
      </c>
      <c r="H145" s="98">
        <v>9.4937927112290089E-3</v>
      </c>
      <c r="I145" s="98">
        <v>1.086179237299559E-2</v>
      </c>
      <c r="J145" s="98">
        <v>1.5668988351405691E-2</v>
      </c>
      <c r="K145" s="98">
        <v>2.251053310519692E-2</v>
      </c>
      <c r="L145" s="98">
        <v>1.430622380325732E-2</v>
      </c>
      <c r="M145" s="98">
        <v>2.0725707532201907E-2</v>
      </c>
      <c r="N145" s="98">
        <v>1.8687011235564443E-2</v>
      </c>
      <c r="O145" s="98">
        <v>1.9542821369696053E-2</v>
      </c>
      <c r="P145" s="98">
        <v>1.9688725610875264E-2</v>
      </c>
      <c r="Q145" s="98">
        <v>3.1058672244204062E-2</v>
      </c>
      <c r="R145" s="98">
        <v>3.5048544208698081E-2</v>
      </c>
      <c r="S145" s="98">
        <v>4.8054753273331779E-2</v>
      </c>
      <c r="T145" s="98">
        <v>4.5481818695194215E-2</v>
      </c>
      <c r="U145" s="98">
        <v>4.7366073155868577E-2</v>
      </c>
      <c r="V145" s="98">
        <v>5.0421572172200162E-2</v>
      </c>
      <c r="W145" s="98">
        <v>4.7103303128542107E-2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0.83717597212256301</v>
      </c>
      <c r="C146" s="122">
        <f t="shared" si="31"/>
        <v>0.76215275084801404</v>
      </c>
      <c r="D146" s="122">
        <f t="shared" si="31"/>
        <v>0.78737661374451762</v>
      </c>
      <c r="E146" s="122">
        <f t="shared" si="31"/>
        <v>1.1498124236795966</v>
      </c>
      <c r="F146" s="122">
        <f t="shared" si="31"/>
        <v>1.3835775817924949</v>
      </c>
      <c r="G146" s="122">
        <f t="shared" si="31"/>
        <v>1.9951460389615712</v>
      </c>
      <c r="H146" s="122">
        <f t="shared" si="31"/>
        <v>3.3958946982896023</v>
      </c>
      <c r="I146" s="122">
        <f t="shared" si="31"/>
        <v>5.9218829417699448</v>
      </c>
      <c r="J146" s="122">
        <f t="shared" si="31"/>
        <v>8.5659380719369373</v>
      </c>
      <c r="K146" s="122">
        <f t="shared" si="31"/>
        <v>9.7022319755019293</v>
      </c>
      <c r="L146" s="122">
        <f t="shared" si="31"/>
        <v>11.131468894722342</v>
      </c>
      <c r="M146" s="122">
        <f t="shared" si="31"/>
        <v>10.226944088328022</v>
      </c>
      <c r="N146" s="122">
        <f t="shared" si="31"/>
        <v>13.79312303188752</v>
      </c>
      <c r="O146" s="122">
        <f t="shared" si="31"/>
        <v>12.473913460963733</v>
      </c>
      <c r="P146" s="122">
        <f t="shared" si="31"/>
        <v>11.496953457856543</v>
      </c>
      <c r="Q146" s="122">
        <f t="shared" si="31"/>
        <v>12.984034432381899</v>
      </c>
      <c r="R146" s="122">
        <f t="shared" si="31"/>
        <v>16.584145680914411</v>
      </c>
      <c r="S146" s="122">
        <f t="shared" si="31"/>
        <v>17.583470411123255</v>
      </c>
      <c r="T146" s="122">
        <f t="shared" si="31"/>
        <v>20.697873338953652</v>
      </c>
      <c r="U146" s="122">
        <f t="shared" si="31"/>
        <v>21.490285684763698</v>
      </c>
      <c r="V146" s="122">
        <f t="shared" si="31"/>
        <v>21.93494976924492</v>
      </c>
      <c r="W146" s="122">
        <f t="shared" si="31"/>
        <v>22.566620989866934</v>
      </c>
      <c r="DA146" s="130" t="s">
        <v>1817</v>
      </c>
    </row>
    <row r="147" spans="1:105" ht="12" customHeight="1" x14ac:dyDescent="0.25">
      <c r="A147" s="97" t="s">
        <v>53</v>
      </c>
      <c r="B147" s="98">
        <v>0.83717597212256301</v>
      </c>
      <c r="C147" s="98">
        <v>0.76215275084801404</v>
      </c>
      <c r="D147" s="98">
        <v>0.78737661374451762</v>
      </c>
      <c r="E147" s="98">
        <v>1.1498124236795966</v>
      </c>
      <c r="F147" s="98">
        <v>1.3835775817924949</v>
      </c>
      <c r="G147" s="98">
        <v>1.9951460389615712</v>
      </c>
      <c r="H147" s="98">
        <v>3.3958946982896023</v>
      </c>
      <c r="I147" s="98">
        <v>5.9218829417699448</v>
      </c>
      <c r="J147" s="98">
        <v>8.5659380719369373</v>
      </c>
      <c r="K147" s="98">
        <v>9.7022319755019293</v>
      </c>
      <c r="L147" s="98">
        <v>11.131468894722342</v>
      </c>
      <c r="M147" s="98">
        <v>10.226944088328022</v>
      </c>
      <c r="N147" s="98">
        <v>13.79312303188752</v>
      </c>
      <c r="O147" s="98">
        <v>12.473913460963733</v>
      </c>
      <c r="P147" s="98">
        <v>11.496953457856543</v>
      </c>
      <c r="Q147" s="98">
        <v>12.984034432381899</v>
      </c>
      <c r="R147" s="98">
        <v>16.584145680914411</v>
      </c>
      <c r="S147" s="98">
        <v>17.583470411123255</v>
      </c>
      <c r="T147" s="98">
        <v>20.697873338953652</v>
      </c>
      <c r="U147" s="98">
        <v>21.490285684763698</v>
      </c>
      <c r="V147" s="98">
        <v>21.93494976924492</v>
      </c>
      <c r="W147" s="98">
        <v>22.566620989866934</v>
      </c>
      <c r="DA147" s="63" t="s">
        <v>1818</v>
      </c>
    </row>
    <row r="148" spans="1:105" ht="12" customHeight="1" x14ac:dyDescent="0.25">
      <c r="A148" s="121" t="s">
        <v>55</v>
      </c>
      <c r="B148" s="122">
        <v>0.75481684444472275</v>
      </c>
      <c r="C148" s="122">
        <v>0.74680883677306942</v>
      </c>
      <c r="D148" s="122">
        <v>0.87849694653032073</v>
      </c>
      <c r="E148" s="122">
        <v>1.0500926761934892</v>
      </c>
      <c r="F148" s="122">
        <v>1.3355423789886174</v>
      </c>
      <c r="G148" s="122">
        <v>1.8313710951144515</v>
      </c>
      <c r="H148" s="122">
        <v>2.4203420990819682</v>
      </c>
      <c r="I148" s="122">
        <v>3.7916043159826884</v>
      </c>
      <c r="J148" s="122">
        <v>4.9559277645726283</v>
      </c>
      <c r="K148" s="122">
        <v>5.8323091582463986</v>
      </c>
      <c r="L148" s="122">
        <v>5.9850635716231624</v>
      </c>
      <c r="M148" s="122">
        <v>6.436646116388939</v>
      </c>
      <c r="N148" s="122">
        <v>6.5853852558158277</v>
      </c>
      <c r="O148" s="122">
        <v>6.6205435521560911</v>
      </c>
      <c r="P148" s="122">
        <v>6.9794546054230846</v>
      </c>
      <c r="Q148" s="122">
        <v>8.3556463929776452</v>
      </c>
      <c r="R148" s="122">
        <v>9.7338156809598537</v>
      </c>
      <c r="S148" s="122">
        <v>11.339435716201461</v>
      </c>
      <c r="T148" s="122">
        <v>11.434082206802303</v>
      </c>
      <c r="U148" s="122">
        <v>11.182794086650011</v>
      </c>
      <c r="V148" s="122">
        <v>11.215165260160015</v>
      </c>
      <c r="W148" s="122">
        <v>11.393872629072844</v>
      </c>
      <c r="DA148" s="130" t="s">
        <v>1819</v>
      </c>
    </row>
    <row r="149" spans="1:105" ht="12" customHeight="1" x14ac:dyDescent="0.25">
      <c r="A149" s="97" t="s">
        <v>132</v>
      </c>
      <c r="B149" s="98">
        <v>5.8551174406598913E-3</v>
      </c>
      <c r="C149" s="98">
        <v>5.7665476792538809E-3</v>
      </c>
      <c r="D149" s="98">
        <v>8.0136022605557331E-3</v>
      </c>
      <c r="E149" s="98">
        <v>9.1228787608802001E-3</v>
      </c>
      <c r="F149" s="98">
        <v>1.3142219335365468E-2</v>
      </c>
      <c r="G149" s="98">
        <v>2.1773266512226948E-2</v>
      </c>
      <c r="H149" s="98">
        <v>2.6489204432487989E-2</v>
      </c>
      <c r="I149" s="98">
        <v>4.2981048916000943E-2</v>
      </c>
      <c r="J149" s="98">
        <v>7.5698220314046785E-2</v>
      </c>
      <c r="K149" s="98">
        <v>9.4163901555242818E-2</v>
      </c>
      <c r="L149" s="98">
        <v>7.6237538680353975E-2</v>
      </c>
      <c r="M149" s="98">
        <v>8.3873771397392979E-2</v>
      </c>
      <c r="N149" s="98">
        <v>8.4452463969162561E-2</v>
      </c>
      <c r="O149" s="98">
        <v>8.2156073558049922E-2</v>
      </c>
      <c r="P149" s="98">
        <v>8.5107544344647845E-2</v>
      </c>
      <c r="Q149" s="98">
        <v>8.6733459865853402E-2</v>
      </c>
      <c r="R149" s="98">
        <v>8.8310333054435627E-2</v>
      </c>
      <c r="S149" s="98">
        <v>9.100491949757436E-2</v>
      </c>
      <c r="T149" s="98">
        <v>9.5050721056153531E-2</v>
      </c>
      <c r="U149" s="98">
        <v>0.10292772860474762</v>
      </c>
      <c r="V149" s="98">
        <v>0.1042463041245702</v>
      </c>
      <c r="W149" s="98">
        <v>0.1027497097143769</v>
      </c>
      <c r="DA149" s="63" t="s">
        <v>1820</v>
      </c>
    </row>
    <row r="150" spans="1:105" ht="12" customHeight="1" x14ac:dyDescent="0.25">
      <c r="A150" s="97" t="s">
        <v>131</v>
      </c>
      <c r="B150" s="98">
        <v>3.2528430225888286E-4</v>
      </c>
      <c r="C150" s="98">
        <v>4.6879449944645433E-4</v>
      </c>
      <c r="D150" s="98">
        <v>5.2249161113561199E-4</v>
      </c>
      <c r="E150" s="98">
        <v>4.7122768458574048E-4</v>
      </c>
      <c r="F150" s="98">
        <v>3.4078984152618644E-4</v>
      </c>
      <c r="G150" s="98">
        <v>6.1024854147534696E-4</v>
      </c>
      <c r="H150" s="98">
        <v>5.8129016710468018E-4</v>
      </c>
      <c r="I150" s="98">
        <v>1.3666065207066337E-3</v>
      </c>
      <c r="J150" s="98">
        <v>3.025842353651804E-3</v>
      </c>
      <c r="K150" s="98">
        <v>5.0523917835575329E-3</v>
      </c>
      <c r="L150" s="98">
        <v>3.7197930299818272E-3</v>
      </c>
      <c r="M150" s="98">
        <v>3.8910641141368168E-3</v>
      </c>
      <c r="N150" s="98">
        <v>5.7581078279425732E-3</v>
      </c>
      <c r="O150" s="98">
        <v>2.0239234079146618E-2</v>
      </c>
      <c r="P150" s="98">
        <v>2.503983345191069E-2</v>
      </c>
      <c r="Q150" s="98">
        <v>2.2737809599058176E-2</v>
      </c>
      <c r="R150" s="98">
        <v>2.3285174222571342E-2</v>
      </c>
      <c r="S150" s="98">
        <v>2.3665719251955215E-2</v>
      </c>
      <c r="T150" s="98">
        <v>2.3044038323466069E-2</v>
      </c>
      <c r="U150" s="98">
        <v>2.3944405963134185E-2</v>
      </c>
      <c r="V150" s="98">
        <v>2.2864824330907304E-2</v>
      </c>
      <c r="W150" s="98">
        <v>1.9254185069536869E-2</v>
      </c>
      <c r="DA150" s="63" t="s">
        <v>1821</v>
      </c>
    </row>
    <row r="151" spans="1:105" ht="12" customHeight="1" x14ac:dyDescent="0.25">
      <c r="A151" s="100" t="s">
        <v>204</v>
      </c>
      <c r="B151" s="101">
        <v>1.9120541809234867E-5</v>
      </c>
      <c r="C151" s="101">
        <v>6.5744666087010051E-5</v>
      </c>
      <c r="D151" s="101">
        <v>1.1768952599941926E-4</v>
      </c>
      <c r="E151" s="101">
        <v>1.2613442301419176E-4</v>
      </c>
      <c r="F151" s="101">
        <v>6.5451903705054229E-6</v>
      </c>
      <c r="G151" s="101">
        <v>1.6203878289471467E-4</v>
      </c>
      <c r="H151" s="101">
        <v>5.238656845787841E-6</v>
      </c>
      <c r="I151" s="101">
        <v>9.1702891084307698E-5</v>
      </c>
      <c r="J151" s="101">
        <v>5.3830589857838443E-4</v>
      </c>
      <c r="K151" s="101">
        <v>1.0839936236678319E-3</v>
      </c>
      <c r="L151" s="101">
        <v>6.0690172967148119E-4</v>
      </c>
      <c r="M151" s="101">
        <v>6.2960991028258298E-4</v>
      </c>
      <c r="N151" s="101">
        <v>6.5744164154373473E-4</v>
      </c>
      <c r="O151" s="101">
        <v>1.7278451872068357E-3</v>
      </c>
      <c r="P151" s="101">
        <v>1.0049620011994794E-3</v>
      </c>
      <c r="Q151" s="101">
        <v>4.877201240344067E-3</v>
      </c>
      <c r="R151" s="101">
        <v>6.8472232745048957E-3</v>
      </c>
      <c r="S151" s="101">
        <v>9.0814302762202218E-3</v>
      </c>
      <c r="T151" s="101">
        <v>7.3351267095596671E-3</v>
      </c>
      <c r="U151" s="101">
        <v>6.2533451976718064E-3</v>
      </c>
      <c r="V151" s="101">
        <v>6.5184266069137934E-3</v>
      </c>
      <c r="W151" s="101">
        <v>4.7422889456322677E-3</v>
      </c>
      <c r="DA151" s="131" t="s">
        <v>1822</v>
      </c>
    </row>
    <row r="152" spans="1:105" ht="12" customHeight="1" x14ac:dyDescent="0.25">
      <c r="A152" s="103" t="s">
        <v>52</v>
      </c>
      <c r="B152" s="104">
        <v>3.06163760449648E-4</v>
      </c>
      <c r="C152" s="104">
        <v>4.0304983335944427E-4</v>
      </c>
      <c r="D152" s="104">
        <v>4.0480208513619275E-4</v>
      </c>
      <c r="E152" s="104">
        <v>3.4509326157154869E-4</v>
      </c>
      <c r="F152" s="104">
        <v>3.34244651155681E-4</v>
      </c>
      <c r="G152" s="104">
        <v>4.4820975858063231E-4</v>
      </c>
      <c r="H152" s="104">
        <v>5.7605151025889238E-4</v>
      </c>
      <c r="I152" s="104">
        <v>1.274903629622326E-3</v>
      </c>
      <c r="J152" s="104">
        <v>2.4875364550734193E-3</v>
      </c>
      <c r="K152" s="104">
        <v>3.968398159889701E-3</v>
      </c>
      <c r="L152" s="104">
        <v>3.112891300310346E-3</v>
      </c>
      <c r="M152" s="104">
        <v>3.2614542038542338E-3</v>
      </c>
      <c r="N152" s="104">
        <v>5.1006661863988384E-3</v>
      </c>
      <c r="O152" s="104">
        <v>1.8511388891939783E-2</v>
      </c>
      <c r="P152" s="104">
        <v>2.4034871450711211E-2</v>
      </c>
      <c r="Q152" s="104">
        <v>1.7860608358714111E-2</v>
      </c>
      <c r="R152" s="104">
        <v>1.6437950948066448E-2</v>
      </c>
      <c r="S152" s="104">
        <v>1.4584288975734994E-2</v>
      </c>
      <c r="T152" s="104">
        <v>1.5708911613906404E-2</v>
      </c>
      <c r="U152" s="104">
        <v>1.7691060765462379E-2</v>
      </c>
      <c r="V152" s="104">
        <v>1.634639772399351E-2</v>
      </c>
      <c r="W152" s="104">
        <v>1.45118961239046E-2</v>
      </c>
      <c r="DA152" s="132" t="s">
        <v>1823</v>
      </c>
    </row>
    <row r="153" spans="1:105" ht="12" customHeight="1" x14ac:dyDescent="0.25">
      <c r="A153" s="106" t="s">
        <v>124</v>
      </c>
      <c r="B153" s="101">
        <v>5.1089108545996839E-2</v>
      </c>
      <c r="C153" s="101">
        <v>5.0884250890416427E-2</v>
      </c>
      <c r="D153" s="101">
        <v>5.3656700658377118E-2</v>
      </c>
      <c r="E153" s="101">
        <v>5.7815741291900015E-2</v>
      </c>
      <c r="F153" s="101">
        <v>6.3483722445413102E-2</v>
      </c>
      <c r="G153" s="101">
        <v>8.2087926637558831E-2</v>
      </c>
      <c r="H153" s="101">
        <v>0.12360576361619835</v>
      </c>
      <c r="I153" s="101">
        <v>0.15311460716845812</v>
      </c>
      <c r="J153" s="101">
        <v>0.19275366288489459</v>
      </c>
      <c r="K153" s="101">
        <v>0.22013595600603128</v>
      </c>
      <c r="L153" s="101">
        <v>0.22143812980707256</v>
      </c>
      <c r="M153" s="101">
        <v>0.22556528623302061</v>
      </c>
      <c r="N153" s="101">
        <v>0.23327200048883479</v>
      </c>
      <c r="O153" s="101">
        <v>0.23367210512889716</v>
      </c>
      <c r="P153" s="101">
        <v>0.22377371051715914</v>
      </c>
      <c r="Q153" s="101">
        <v>0.30539978475833851</v>
      </c>
      <c r="R153" s="101">
        <v>0.34584127198638187</v>
      </c>
      <c r="S153" s="101">
        <v>0.37825231533501708</v>
      </c>
      <c r="T153" s="101">
        <v>0.3788171216990599</v>
      </c>
      <c r="U153" s="101">
        <v>0.3703631026481557</v>
      </c>
      <c r="V153" s="101">
        <v>0.35049797978370428</v>
      </c>
      <c r="W153" s="101">
        <v>0.41684837979871642</v>
      </c>
      <c r="DA153" s="131" t="s">
        <v>1824</v>
      </c>
    </row>
    <row r="154" spans="1:105" ht="12" customHeight="1" x14ac:dyDescent="0.25">
      <c r="A154" s="107" t="s">
        <v>123</v>
      </c>
      <c r="B154" s="104">
        <v>3.5061152923723323E-3</v>
      </c>
      <c r="C154" s="104">
        <v>4.0780727337345665E-3</v>
      </c>
      <c r="D154" s="104">
        <v>3.6585632798334816E-3</v>
      </c>
      <c r="E154" s="104">
        <v>3.3146160030357126E-3</v>
      </c>
      <c r="F154" s="104">
        <v>2.8352015412967382E-3</v>
      </c>
      <c r="G154" s="104">
        <v>2.484092914636101E-3</v>
      </c>
      <c r="H154" s="104">
        <v>5.2532249935175242E-3</v>
      </c>
      <c r="I154" s="104">
        <v>8.9309603128676779E-3</v>
      </c>
      <c r="J154" s="104">
        <v>1.3096500557242458E-2</v>
      </c>
      <c r="K154" s="104">
        <v>1.4307680923654038E-2</v>
      </c>
      <c r="L154" s="104">
        <v>1.3984065774693322E-2</v>
      </c>
      <c r="M154" s="104">
        <v>1.3288490279016362E-2</v>
      </c>
      <c r="N154" s="104">
        <v>1.665282772135241E-2</v>
      </c>
      <c r="O154" s="104">
        <v>6.3033562753109285E-2</v>
      </c>
      <c r="P154" s="104">
        <v>9.6394656118031746E-2</v>
      </c>
      <c r="Q154" s="104">
        <v>8.0163145617277026E-2</v>
      </c>
      <c r="R154" s="104">
        <v>7.6524838329675923E-2</v>
      </c>
      <c r="S154" s="104">
        <v>7.2308375249589385E-2</v>
      </c>
      <c r="T154" s="104">
        <v>6.3351936232200062E-2</v>
      </c>
      <c r="U154" s="104">
        <v>4.779421096245038E-2</v>
      </c>
      <c r="V154" s="104">
        <v>3.4320435321974367E-2</v>
      </c>
      <c r="W154" s="104">
        <v>5.9227038585262536E-2</v>
      </c>
      <c r="DA154" s="132" t="s">
        <v>1825</v>
      </c>
    </row>
    <row r="155" spans="1:105" ht="12" customHeight="1" x14ac:dyDescent="0.25">
      <c r="A155" s="108" t="s">
        <v>50</v>
      </c>
      <c r="B155" s="98">
        <v>4.843508562932662E-4</v>
      </c>
      <c r="C155" s="98">
        <v>5.4856285527028466E-4</v>
      </c>
      <c r="D155" s="98">
        <v>8.6545748271370617E-4</v>
      </c>
      <c r="E155" s="98">
        <v>9.5178686122689149E-4</v>
      </c>
      <c r="F155" s="98">
        <v>7.1120695225824701E-4</v>
      </c>
      <c r="G155" s="98">
        <v>7.1610205636505155E-4</v>
      </c>
      <c r="H155" s="98">
        <v>1.3356062661242425E-3</v>
      </c>
      <c r="I155" s="98">
        <v>1.8065726211104719E-3</v>
      </c>
      <c r="J155" s="98">
        <v>2.6686072842411522E-3</v>
      </c>
      <c r="K155" s="98">
        <v>2.9023388837193633E-3</v>
      </c>
      <c r="L155" s="98">
        <v>2.4670771275518404E-3</v>
      </c>
      <c r="M155" s="98">
        <v>2.3197859986256618E-3</v>
      </c>
      <c r="N155" s="98">
        <v>1.9538708673560289E-3</v>
      </c>
      <c r="O155" s="98">
        <v>4.8976660906226563E-3</v>
      </c>
      <c r="P155" s="98">
        <v>9.1596683064967509E-3</v>
      </c>
      <c r="Q155" s="98">
        <v>1.7223261568420266E-2</v>
      </c>
      <c r="R155" s="98">
        <v>1.9871541027716735E-2</v>
      </c>
      <c r="S155" s="98">
        <v>2.3273407181518036E-2</v>
      </c>
      <c r="T155" s="98">
        <v>1.3061112833360016E-2</v>
      </c>
      <c r="U155" s="98">
        <v>3.2182414646902721E-3</v>
      </c>
      <c r="V155" s="98">
        <v>1.8817334234287634E-3</v>
      </c>
      <c r="W155" s="98">
        <v>1.0196872344583711E-2</v>
      </c>
      <c r="DA155" s="63" t="s">
        <v>1826</v>
      </c>
    </row>
    <row r="156" spans="1:105" ht="12" customHeight="1" x14ac:dyDescent="0.25">
      <c r="A156" s="108" t="s">
        <v>52</v>
      </c>
      <c r="B156" s="98">
        <v>3.0217644360790662E-3</v>
      </c>
      <c r="C156" s="98">
        <v>3.5295098784642815E-3</v>
      </c>
      <c r="D156" s="98">
        <v>2.7931057971197753E-3</v>
      </c>
      <c r="E156" s="98">
        <v>2.3628291418088211E-3</v>
      </c>
      <c r="F156" s="98">
        <v>2.1239945890384913E-3</v>
      </c>
      <c r="G156" s="98">
        <v>1.7679908582710496E-3</v>
      </c>
      <c r="H156" s="98">
        <v>3.9176187273932822E-3</v>
      </c>
      <c r="I156" s="98">
        <v>7.1243876917572056E-3</v>
      </c>
      <c r="J156" s="98">
        <v>1.0427893273001306E-2</v>
      </c>
      <c r="K156" s="98">
        <v>1.1405342039934676E-2</v>
      </c>
      <c r="L156" s="98">
        <v>1.1516988647141482E-2</v>
      </c>
      <c r="M156" s="98">
        <v>1.09687042803907E-2</v>
      </c>
      <c r="N156" s="98">
        <v>1.4698956853996381E-2</v>
      </c>
      <c r="O156" s="98">
        <v>5.8135896662486627E-2</v>
      </c>
      <c r="P156" s="98">
        <v>8.7234987811534992E-2</v>
      </c>
      <c r="Q156" s="98">
        <v>6.2939884048856767E-2</v>
      </c>
      <c r="R156" s="98">
        <v>5.6653297301959192E-2</v>
      </c>
      <c r="S156" s="98">
        <v>4.9034968068071345E-2</v>
      </c>
      <c r="T156" s="98">
        <v>5.029082339884005E-2</v>
      </c>
      <c r="U156" s="98">
        <v>4.4575969497760111E-2</v>
      </c>
      <c r="V156" s="98">
        <v>3.2438701898545606E-2</v>
      </c>
      <c r="W156" s="98">
        <v>4.9030166240678824E-2</v>
      </c>
      <c r="DA156" s="63" t="s">
        <v>1827</v>
      </c>
    </row>
    <row r="157" spans="1:105" ht="12" customHeight="1" x14ac:dyDescent="0.25">
      <c r="A157" s="106" t="s">
        <v>122</v>
      </c>
      <c r="B157" s="101">
        <v>1.7006645892267466E-3</v>
      </c>
      <c r="C157" s="101">
        <v>2.3790153101125294E-3</v>
      </c>
      <c r="D157" s="101">
        <v>2.3850350022344611E-3</v>
      </c>
      <c r="E157" s="101">
        <v>2.1796289251041307E-3</v>
      </c>
      <c r="F157" s="101">
        <v>2.1001785061136539E-3</v>
      </c>
      <c r="G157" s="101">
        <v>1.8601353649583944E-3</v>
      </c>
      <c r="H157" s="101">
        <v>7.6365485298472181E-3</v>
      </c>
      <c r="I157" s="101">
        <v>7.9515344792178144E-3</v>
      </c>
      <c r="J157" s="101">
        <v>7.4577122821490455E-3</v>
      </c>
      <c r="K157" s="101">
        <v>7.6773225289864036E-3</v>
      </c>
      <c r="L157" s="101">
        <v>7.4076962404357244E-3</v>
      </c>
      <c r="M157" s="101">
        <v>6.3225116806536986E-3</v>
      </c>
      <c r="N157" s="101">
        <v>4.6954025589014819E-3</v>
      </c>
      <c r="O157" s="101">
        <v>0.11646503522629038</v>
      </c>
      <c r="P157" s="101">
        <v>0.20938222051060701</v>
      </c>
      <c r="Q157" s="101">
        <v>0.21415571064618791</v>
      </c>
      <c r="R157" s="101">
        <v>0.21478586582979622</v>
      </c>
      <c r="S157" s="101">
        <v>0.21161366013548275</v>
      </c>
      <c r="T157" s="101">
        <v>0.18527715981887385</v>
      </c>
      <c r="U157" s="101">
        <v>0.1658663754566306</v>
      </c>
      <c r="V157" s="101">
        <v>0.12251522080299293</v>
      </c>
      <c r="W157" s="101">
        <v>9.0006507758835369E-2</v>
      </c>
      <c r="DA157" s="131" t="s">
        <v>1828</v>
      </c>
    </row>
    <row r="158" spans="1:105" ht="12" customHeight="1" x14ac:dyDescent="0.25">
      <c r="A158" s="107" t="s">
        <v>121</v>
      </c>
      <c r="B158" s="104">
        <v>0.69234055427420804</v>
      </c>
      <c r="C158" s="104">
        <v>0.68323215566010553</v>
      </c>
      <c r="D158" s="104">
        <v>0.81026055371818428</v>
      </c>
      <c r="E158" s="104">
        <v>0.97718858352798343</v>
      </c>
      <c r="F158" s="104">
        <v>1.2536402673189022</v>
      </c>
      <c r="G158" s="104">
        <v>1.7225554251435959</v>
      </c>
      <c r="H158" s="104">
        <v>2.2567760673428126</v>
      </c>
      <c r="I158" s="104">
        <v>3.5772595585854372</v>
      </c>
      <c r="J158" s="104">
        <v>4.663895826180644</v>
      </c>
      <c r="K158" s="104">
        <v>5.4909719054489265</v>
      </c>
      <c r="L158" s="104">
        <v>5.6622763480906251</v>
      </c>
      <c r="M158" s="104">
        <v>6.1037049926847189</v>
      </c>
      <c r="N158" s="104">
        <v>6.2405544532496338</v>
      </c>
      <c r="O158" s="104">
        <v>6.104977541410598</v>
      </c>
      <c r="P158" s="104">
        <v>6.3397566404807284</v>
      </c>
      <c r="Q158" s="104">
        <v>7.6464564824909296</v>
      </c>
      <c r="R158" s="104">
        <v>8.985068197536993</v>
      </c>
      <c r="S158" s="104">
        <v>10.562590726731843</v>
      </c>
      <c r="T158" s="104">
        <v>10.68854122967255</v>
      </c>
      <c r="U158" s="104">
        <v>10.471898263014893</v>
      </c>
      <c r="V158" s="104">
        <v>10.580720495795866</v>
      </c>
      <c r="W158" s="104">
        <v>10.705786808146115</v>
      </c>
      <c r="DA158" s="132" t="s">
        <v>1829</v>
      </c>
    </row>
    <row r="159" spans="1:105" ht="12" customHeight="1" x14ac:dyDescent="0.25">
      <c r="A159" s="108" t="s">
        <v>53</v>
      </c>
      <c r="B159" s="98">
        <v>9.8122093023524495E-2</v>
      </c>
      <c r="C159" s="98">
        <v>8.7793348304942967E-2</v>
      </c>
      <c r="D159" s="98">
        <v>0.155343711894289</v>
      </c>
      <c r="E159" s="98">
        <v>0.2369234361024608</v>
      </c>
      <c r="F159" s="98">
        <v>0.29076642738590369</v>
      </c>
      <c r="G159" s="98">
        <v>0.48365931624385411</v>
      </c>
      <c r="H159" s="98">
        <v>0.57455083674991969</v>
      </c>
      <c r="I159" s="98">
        <v>0.75529508954557778</v>
      </c>
      <c r="J159" s="98">
        <v>0.94747547624522466</v>
      </c>
      <c r="K159" s="98">
        <v>1.1171202520368708</v>
      </c>
      <c r="L159" s="98">
        <v>1.0256919470398957</v>
      </c>
      <c r="M159" s="98">
        <v>1.1238164933642985</v>
      </c>
      <c r="N159" s="98">
        <v>0.83365673404548457</v>
      </c>
      <c r="O159" s="98">
        <v>0.20465699862784853</v>
      </c>
      <c r="P159" s="98">
        <v>8.3037389514401969E-2</v>
      </c>
      <c r="Q159" s="98">
        <v>0.32107561874327617</v>
      </c>
      <c r="R159" s="98">
        <v>0.56040927736709001</v>
      </c>
      <c r="S159" s="98">
        <v>1.1019662233370879</v>
      </c>
      <c r="T159" s="98">
        <v>0.88329314210271603</v>
      </c>
      <c r="U159" s="98">
        <v>0.70487354094366861</v>
      </c>
      <c r="V159" s="98">
        <v>0.89938878431516811</v>
      </c>
      <c r="W159" s="98">
        <v>0.95879286262608232</v>
      </c>
      <c r="DA159" s="63" t="s">
        <v>1830</v>
      </c>
    </row>
    <row r="160" spans="1:105" ht="12" customHeight="1" x14ac:dyDescent="0.25">
      <c r="A160" s="108" t="s">
        <v>52</v>
      </c>
      <c r="B160" s="98">
        <v>0.59421846125068356</v>
      </c>
      <c r="C160" s="98">
        <v>0.59543880735516252</v>
      </c>
      <c r="D160" s="98">
        <v>0.65491684182389531</v>
      </c>
      <c r="E160" s="98">
        <v>0.74026514742552263</v>
      </c>
      <c r="F160" s="98">
        <v>0.96287383993299847</v>
      </c>
      <c r="G160" s="98">
        <v>1.2388961088997419</v>
      </c>
      <c r="H160" s="98">
        <v>1.6822252305928926</v>
      </c>
      <c r="I160" s="98">
        <v>2.8219644690398593</v>
      </c>
      <c r="J160" s="98">
        <v>3.7164203499354191</v>
      </c>
      <c r="K160" s="98">
        <v>4.3738516534120553</v>
      </c>
      <c r="L160" s="98">
        <v>4.6365844010507296</v>
      </c>
      <c r="M160" s="98">
        <v>4.9798884993204204</v>
      </c>
      <c r="N160" s="98">
        <v>5.4068977192041494</v>
      </c>
      <c r="O160" s="98">
        <v>5.9003205427827492</v>
      </c>
      <c r="P160" s="98">
        <v>6.2567192509663263</v>
      </c>
      <c r="Q160" s="98">
        <v>7.3253808637476538</v>
      </c>
      <c r="R160" s="98">
        <v>8.4246589201699038</v>
      </c>
      <c r="S160" s="98">
        <v>9.4606245033947545</v>
      </c>
      <c r="T160" s="98">
        <v>9.8052480875698347</v>
      </c>
      <c r="U160" s="98">
        <v>9.7670247220712234</v>
      </c>
      <c r="V160" s="98">
        <v>9.6813317114806985</v>
      </c>
      <c r="W160" s="98">
        <v>9.7469939455200336</v>
      </c>
      <c r="DA160" s="63" t="s">
        <v>1831</v>
      </c>
    </row>
    <row r="161" spans="1:105" ht="12" customHeight="1" x14ac:dyDescent="0.25">
      <c r="A161" s="121" t="s">
        <v>54</v>
      </c>
      <c r="B161" s="122">
        <v>0.25302220585592716</v>
      </c>
      <c r="C161" s="122">
        <v>0.28317341159357745</v>
      </c>
      <c r="D161" s="122">
        <v>0.31427226594655605</v>
      </c>
      <c r="E161" s="122">
        <v>0.35696065753583167</v>
      </c>
      <c r="F161" s="122">
        <v>0.44637060398028827</v>
      </c>
      <c r="G161" s="122">
        <v>0.54453165653114488</v>
      </c>
      <c r="H161" s="122">
        <v>0.66176499997133076</v>
      </c>
      <c r="I161" s="122">
        <v>0.89869876432766804</v>
      </c>
      <c r="J161" s="122">
        <v>1.1081098678722867</v>
      </c>
      <c r="K161" s="122">
        <v>1.3092104597820553</v>
      </c>
      <c r="L161" s="122">
        <v>1.315902570215425</v>
      </c>
      <c r="M161" s="122">
        <v>1.4936690940231383</v>
      </c>
      <c r="N161" s="122">
        <v>1.4193173403739423</v>
      </c>
      <c r="O161" s="122">
        <v>1.5985795889880752</v>
      </c>
      <c r="P161" s="122">
        <v>1.8518720287922772</v>
      </c>
      <c r="Q161" s="122">
        <v>2.0699572776821955</v>
      </c>
      <c r="R161" s="122">
        <v>2.3186586249475343</v>
      </c>
      <c r="S161" s="122">
        <v>2.729198538557025</v>
      </c>
      <c r="T161" s="122">
        <v>2.643337756225546</v>
      </c>
      <c r="U161" s="122">
        <v>3.0350016632660575</v>
      </c>
      <c r="V161" s="122">
        <v>3.0932819975356791</v>
      </c>
      <c r="W161" s="122">
        <v>3.0730914327790844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0.18624164183729594</v>
      </c>
      <c r="C163" s="98">
        <v>0.1914694860638893</v>
      </c>
      <c r="D163" s="98">
        <v>0.20342333193915663</v>
      </c>
      <c r="E163" s="98">
        <v>0.23335218217673198</v>
      </c>
      <c r="F163" s="98">
        <v>0.28076593184488158</v>
      </c>
      <c r="G163" s="98">
        <v>0.33946209660146726</v>
      </c>
      <c r="H163" s="98">
        <v>0.41345076266097941</v>
      </c>
      <c r="I163" s="98">
        <v>0.59567943985742144</v>
      </c>
      <c r="J163" s="98">
        <v>0.7371484848197567</v>
      </c>
      <c r="K163" s="98">
        <v>0.83500873579759616</v>
      </c>
      <c r="L163" s="98">
        <v>0.84323296974297346</v>
      </c>
      <c r="M163" s="98">
        <v>0.92688500586050449</v>
      </c>
      <c r="N163" s="98">
        <v>0.9647997318018523</v>
      </c>
      <c r="O163" s="98">
        <v>1.0188059748494704</v>
      </c>
      <c r="P163" s="98">
        <v>1.0274307219277332</v>
      </c>
      <c r="Q163" s="98">
        <v>1.1883773687511798</v>
      </c>
      <c r="R163" s="98">
        <v>1.3200929761784244</v>
      </c>
      <c r="S163" s="98">
        <v>1.4720860056902982</v>
      </c>
      <c r="T163" s="98">
        <v>1.5180669178436508</v>
      </c>
      <c r="U163" s="98">
        <v>1.6364779311130753</v>
      </c>
      <c r="V163" s="98">
        <v>1.5091931650589561</v>
      </c>
      <c r="W163" s="98">
        <v>1.5687789327041004</v>
      </c>
      <c r="DA163" s="63" t="s">
        <v>1834</v>
      </c>
    </row>
    <row r="164" spans="1:105" ht="12" customHeight="1" x14ac:dyDescent="0.25">
      <c r="A164" s="109" t="s">
        <v>120</v>
      </c>
      <c r="B164" s="33">
        <v>6.678056401863125E-2</v>
      </c>
      <c r="C164" s="33">
        <v>9.170392552968816E-2</v>
      </c>
      <c r="D164" s="33">
        <v>0.11084893400739941</v>
      </c>
      <c r="E164" s="33">
        <v>0.12360847535909968</v>
      </c>
      <c r="F164" s="33">
        <v>0.16560467213540672</v>
      </c>
      <c r="G164" s="33">
        <v>0.2050695599296776</v>
      </c>
      <c r="H164" s="33">
        <v>0.24831423731035138</v>
      </c>
      <c r="I164" s="33">
        <v>0.3030193244702466</v>
      </c>
      <c r="J164" s="33">
        <v>0.37096138305253001</v>
      </c>
      <c r="K164" s="33">
        <v>0.47420172398445914</v>
      </c>
      <c r="L164" s="33">
        <v>0.47266960047245155</v>
      </c>
      <c r="M164" s="33">
        <v>0.56678408816263393</v>
      </c>
      <c r="N164" s="33">
        <v>0.45451760857208989</v>
      </c>
      <c r="O164" s="33">
        <v>0.57977361413860462</v>
      </c>
      <c r="P164" s="33">
        <v>0.82444130686454398</v>
      </c>
      <c r="Q164" s="33">
        <v>0.88157990893101568</v>
      </c>
      <c r="R164" s="33">
        <v>0.99856564876911003</v>
      </c>
      <c r="S164" s="33">
        <v>1.2571125328667265</v>
      </c>
      <c r="T164" s="33">
        <v>1.1252708383818952</v>
      </c>
      <c r="U164" s="33">
        <v>1.3985237321529822</v>
      </c>
      <c r="V164" s="33">
        <v>1.5840888324767233</v>
      </c>
      <c r="W164" s="33">
        <v>1.5043125000749837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0.56113811721142182</v>
      </c>
      <c r="C166" s="119">
        <f t="shared" si="32"/>
        <v>0.56034961819117335</v>
      </c>
      <c r="D166" s="119">
        <f t="shared" si="32"/>
        <v>0.55783606768870464</v>
      </c>
      <c r="E166" s="119">
        <f t="shared" si="32"/>
        <v>0.62101709722208853</v>
      </c>
      <c r="F166" s="119">
        <f t="shared" si="32"/>
        <v>0.65840600189589282</v>
      </c>
      <c r="G166" s="119">
        <f t="shared" si="32"/>
        <v>0.7056765639596505</v>
      </c>
      <c r="H166" s="119">
        <f t="shared" si="32"/>
        <v>0.80941782337627388</v>
      </c>
      <c r="I166" s="119">
        <f t="shared" si="32"/>
        <v>0.91192636264237481</v>
      </c>
      <c r="J166" s="119">
        <f t="shared" si="32"/>
        <v>0.92755424988440871</v>
      </c>
      <c r="K166" s="119">
        <f t="shared" si="32"/>
        <v>0.89906624414257541</v>
      </c>
      <c r="L166" s="119">
        <f t="shared" si="32"/>
        <v>1.0422075967929911</v>
      </c>
      <c r="M166" s="119">
        <f t="shared" si="32"/>
        <v>0.96534298367017068</v>
      </c>
      <c r="N166" s="119">
        <f t="shared" si="32"/>
        <v>1.05040677093662</v>
      </c>
      <c r="O166" s="119">
        <f t="shared" si="32"/>
        <v>1.0744008662352205</v>
      </c>
      <c r="P166" s="119">
        <f t="shared" si="32"/>
        <v>1.1086277929563024</v>
      </c>
      <c r="Q166" s="119">
        <f t="shared" si="32"/>
        <v>1.0155296369017475</v>
      </c>
      <c r="R166" s="119">
        <f t="shared" ref="R166:V166" si="33">IF(R142=0,"",R142/R118)</f>
        <v>1.0674550092469604</v>
      </c>
      <c r="S166" s="119">
        <f t="shared" si="33"/>
        <v>1.0322659126389229</v>
      </c>
      <c r="T166" s="119">
        <f t="shared" si="33"/>
        <v>1.0896597530651873</v>
      </c>
      <c r="U166" s="119">
        <f t="shared" si="33"/>
        <v>1.1017768605060345</v>
      </c>
      <c r="V166" s="119">
        <f t="shared" si="33"/>
        <v>1.1029018907824533</v>
      </c>
      <c r="W166" s="119">
        <f t="shared" ref="W166" si="34">IF(W142=0,"",W142/W118)</f>
        <v>1.1437885650111419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0.33766714110741652</v>
      </c>
      <c r="C167" s="124">
        <f t="shared" si="35"/>
        <v>0.34729339307728302</v>
      </c>
      <c r="D167" s="124">
        <f t="shared" si="35"/>
        <v>0.35987914849451924</v>
      </c>
      <c r="E167" s="124">
        <f t="shared" si="35"/>
        <v>0.37431136904157952</v>
      </c>
      <c r="F167" s="124">
        <f t="shared" si="35"/>
        <v>0.39354634063612937</v>
      </c>
      <c r="G167" s="124">
        <f t="shared" si="35"/>
        <v>0.41405667426595993</v>
      </c>
      <c r="H167" s="124">
        <f t="shared" si="35"/>
        <v>0.43483309138534093</v>
      </c>
      <c r="I167" s="124">
        <f t="shared" si="35"/>
        <v>0.4554435457887745</v>
      </c>
      <c r="J167" s="124">
        <f t="shared" si="35"/>
        <v>0.47217798404603745</v>
      </c>
      <c r="K167" s="124">
        <f t="shared" si="35"/>
        <v>0.48276093865046199</v>
      </c>
      <c r="L167" s="124">
        <f t="shared" si="35"/>
        <v>0.48833376885469509</v>
      </c>
      <c r="M167" s="124">
        <f t="shared" si="35"/>
        <v>0.49603612126704738</v>
      </c>
      <c r="N167" s="124">
        <f t="shared" si="35"/>
        <v>0.50439787275135373</v>
      </c>
      <c r="O167" s="124">
        <f t="shared" si="35"/>
        <v>0.51317199511587686</v>
      </c>
      <c r="P167" s="124">
        <f t="shared" si="35"/>
        <v>0.51831220900053077</v>
      </c>
      <c r="Q167" s="124">
        <f t="shared" si="35"/>
        <v>0.52765457879478828</v>
      </c>
      <c r="R167" s="124">
        <f t="shared" ref="R167:V167" si="36">IF(R143=0,"",R143/R119)</f>
        <v>0.53716725751613881</v>
      </c>
      <c r="S167" s="124">
        <f t="shared" si="36"/>
        <v>0.54758609844774975</v>
      </c>
      <c r="T167" s="124">
        <f t="shared" si="36"/>
        <v>0.55483336118511772</v>
      </c>
      <c r="U167" s="124">
        <f t="shared" si="36"/>
        <v>0.56092289436134657</v>
      </c>
      <c r="V167" s="124">
        <f t="shared" si="36"/>
        <v>0.5682455559332793</v>
      </c>
      <c r="W167" s="124">
        <f t="shared" ref="W167" si="37">IF(W143=0,"",W143/W119)</f>
        <v>0.5778734501005548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0.33688133193019754</v>
      </c>
      <c r="C168" s="111">
        <f t="shared" si="38"/>
        <v>0.34635397381629579</v>
      </c>
      <c r="D168" s="111">
        <f t="shared" si="38"/>
        <v>0.35885019422475872</v>
      </c>
      <c r="E168" s="111">
        <f t="shared" si="38"/>
        <v>0.37332409070605699</v>
      </c>
      <c r="F168" s="111">
        <f t="shared" si="38"/>
        <v>0.39245323230841678</v>
      </c>
      <c r="G168" s="111">
        <f t="shared" si="38"/>
        <v>0.41296508862833958</v>
      </c>
      <c r="H168" s="111">
        <f t="shared" si="38"/>
        <v>0.4338395984348184</v>
      </c>
      <c r="I168" s="111">
        <f t="shared" si="38"/>
        <v>0.45454898414148154</v>
      </c>
      <c r="J168" s="111">
        <f t="shared" si="38"/>
        <v>0.47133891034307607</v>
      </c>
      <c r="K168" s="111">
        <f t="shared" si="38"/>
        <v>0.48187560753651248</v>
      </c>
      <c r="L168" s="111">
        <f t="shared" si="38"/>
        <v>0.48748500821369278</v>
      </c>
      <c r="M168" s="111">
        <f t="shared" si="38"/>
        <v>0.49506722931953673</v>
      </c>
      <c r="N168" s="111">
        <f t="shared" si="38"/>
        <v>0.50364721750258679</v>
      </c>
      <c r="O168" s="111">
        <f t="shared" si="38"/>
        <v>0.51229754095920166</v>
      </c>
      <c r="P168" s="111">
        <f t="shared" si="38"/>
        <v>0.51719457438002847</v>
      </c>
      <c r="Q168" s="111">
        <f t="shared" si="38"/>
        <v>0.52664644812694617</v>
      </c>
      <c r="R168" s="111">
        <f t="shared" ref="R168:V168" si="39">IF(R144=0,"",R144/R120)</f>
        <v>0.53616758371181228</v>
      </c>
      <c r="S168" s="111">
        <f t="shared" si="39"/>
        <v>0.54648087009638568</v>
      </c>
      <c r="T168" s="111">
        <f t="shared" si="39"/>
        <v>0.5538489828947899</v>
      </c>
      <c r="U168" s="111">
        <f t="shared" si="39"/>
        <v>0.55994430711807153</v>
      </c>
      <c r="V168" s="111">
        <f t="shared" si="39"/>
        <v>0.56727264300058555</v>
      </c>
      <c r="W168" s="111">
        <f t="shared" ref="W168" si="40">IF(W144=0,"",W144/W120)</f>
        <v>0.57690695644159062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1.8018528038532917</v>
      </c>
      <c r="C170" s="124">
        <f t="shared" si="44"/>
        <v>1.9043044556992466</v>
      </c>
      <c r="D170" s="124">
        <f t="shared" si="44"/>
        <v>2.0259046365181304</v>
      </c>
      <c r="E170" s="124">
        <f t="shared" si="44"/>
        <v>2.2510436444153896</v>
      </c>
      <c r="F170" s="124">
        <f t="shared" si="44"/>
        <v>2.4685442423974862</v>
      </c>
      <c r="G170" s="124">
        <f t="shared" si="44"/>
        <v>2.6651682528066734</v>
      </c>
      <c r="H170" s="124">
        <f t="shared" si="44"/>
        <v>2.8076611696102516</v>
      </c>
      <c r="I170" s="124">
        <f t="shared" si="44"/>
        <v>2.9098680959095629</v>
      </c>
      <c r="J170" s="124">
        <f t="shared" si="44"/>
        <v>2.9800004052815328</v>
      </c>
      <c r="K170" s="124">
        <f t="shared" si="44"/>
        <v>3.0435303580668744</v>
      </c>
      <c r="L170" s="124">
        <f t="shared" si="44"/>
        <v>3.0944212881596038</v>
      </c>
      <c r="M170" s="124">
        <f t="shared" si="44"/>
        <v>3.1507375873011441</v>
      </c>
      <c r="N170" s="124">
        <f t="shared" si="44"/>
        <v>3.2335938525248782</v>
      </c>
      <c r="O170" s="124">
        <f t="shared" si="44"/>
        <v>3.3304256689208018</v>
      </c>
      <c r="P170" s="124">
        <f t="shared" si="44"/>
        <v>3.4308227854650735</v>
      </c>
      <c r="Q170" s="124">
        <f t="shared" si="44"/>
        <v>3.5858748514082883</v>
      </c>
      <c r="R170" s="124">
        <f t="shared" ref="R170:V170" si="45">IF(R146=0,"",R146/R122)</f>
        <v>3.7815444515142156</v>
      </c>
      <c r="S170" s="124">
        <f t="shared" si="45"/>
        <v>3.9417565183547856</v>
      </c>
      <c r="T170" s="124">
        <f t="shared" si="45"/>
        <v>4.0481610439221978</v>
      </c>
      <c r="U170" s="124">
        <f t="shared" si="45"/>
        <v>4.1321855003888164</v>
      </c>
      <c r="V170" s="124">
        <f t="shared" si="45"/>
        <v>4.2186369644615285</v>
      </c>
      <c r="W170" s="124">
        <f t="shared" ref="W170" si="46">IF(W146=0,"",W146/W122)</f>
        <v>4.2922559237357216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1.8018528038532917</v>
      </c>
      <c r="C171" s="111">
        <f t="shared" si="47"/>
        <v>1.9043044556992466</v>
      </c>
      <c r="D171" s="111">
        <f t="shared" si="47"/>
        <v>2.0259046365181304</v>
      </c>
      <c r="E171" s="111">
        <f t="shared" si="47"/>
        <v>2.2510436444153896</v>
      </c>
      <c r="F171" s="111">
        <f t="shared" si="47"/>
        <v>2.4685442423974862</v>
      </c>
      <c r="G171" s="111">
        <f t="shared" si="47"/>
        <v>2.6651682528066734</v>
      </c>
      <c r="H171" s="111">
        <f t="shared" si="47"/>
        <v>2.8076611696102516</v>
      </c>
      <c r="I171" s="111">
        <f t="shared" si="47"/>
        <v>2.9098680959095629</v>
      </c>
      <c r="J171" s="111">
        <f t="shared" si="47"/>
        <v>2.9800004052815328</v>
      </c>
      <c r="K171" s="111">
        <f t="shared" si="47"/>
        <v>3.0435303580668744</v>
      </c>
      <c r="L171" s="111">
        <f t="shared" si="47"/>
        <v>3.0944212881596038</v>
      </c>
      <c r="M171" s="111">
        <f t="shared" si="47"/>
        <v>3.1507375873011441</v>
      </c>
      <c r="N171" s="111">
        <f t="shared" si="47"/>
        <v>3.2335938525248782</v>
      </c>
      <c r="O171" s="111">
        <f t="shared" si="47"/>
        <v>3.3304256689208018</v>
      </c>
      <c r="P171" s="111">
        <f t="shared" si="47"/>
        <v>3.4308227854650735</v>
      </c>
      <c r="Q171" s="111">
        <f t="shared" si="47"/>
        <v>3.5858748514082883</v>
      </c>
      <c r="R171" s="111">
        <f t="shared" ref="R171:V171" si="48">IF(R147=0,"",R147/R123)</f>
        <v>3.7815444515142156</v>
      </c>
      <c r="S171" s="111">
        <f t="shared" si="48"/>
        <v>3.9417565183547856</v>
      </c>
      <c r="T171" s="111">
        <f t="shared" si="48"/>
        <v>4.0481610439221978</v>
      </c>
      <c r="U171" s="111">
        <f t="shared" si="48"/>
        <v>4.1321855003888164</v>
      </c>
      <c r="V171" s="111">
        <f t="shared" si="48"/>
        <v>4.2186369644615285</v>
      </c>
      <c r="W171" s="111">
        <f t="shared" ref="W171" si="49">IF(W147=0,"",W147/W123)</f>
        <v>4.2922559237357216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0.79481005650723036</v>
      </c>
      <c r="C172" s="124">
        <f t="shared" si="50"/>
        <v>0.80494450546709406</v>
      </c>
      <c r="D172" s="124">
        <f t="shared" si="50"/>
        <v>0.77151366699816415</v>
      </c>
      <c r="E172" s="124">
        <f t="shared" si="50"/>
        <v>0.74895272870003926</v>
      </c>
      <c r="F172" s="124">
        <f t="shared" si="50"/>
        <v>0.76340408819746286</v>
      </c>
      <c r="G172" s="124">
        <f t="shared" si="50"/>
        <v>0.74041544089504008</v>
      </c>
      <c r="H172" s="124">
        <f t="shared" si="50"/>
        <v>0.7541369380428844</v>
      </c>
      <c r="I172" s="124">
        <f t="shared" si="50"/>
        <v>0.78863147360147956</v>
      </c>
      <c r="J172" s="124">
        <f t="shared" si="50"/>
        <v>0.79550820791885479</v>
      </c>
      <c r="K172" s="124">
        <f t="shared" si="50"/>
        <v>0.79747869612496491</v>
      </c>
      <c r="L172" s="124">
        <f t="shared" si="50"/>
        <v>0.81386265980150418</v>
      </c>
      <c r="M172" s="124">
        <f t="shared" si="50"/>
        <v>0.8152302931857347</v>
      </c>
      <c r="N172" s="124">
        <f t="shared" si="50"/>
        <v>0.85148671946071164</v>
      </c>
      <c r="O172" s="124">
        <f t="shared" si="50"/>
        <v>0.91526809421368849</v>
      </c>
      <c r="P172" s="124">
        <f t="shared" si="50"/>
        <v>0.9261939557887312</v>
      </c>
      <c r="Q172" s="124">
        <f t="shared" si="50"/>
        <v>0.91274421620241963</v>
      </c>
      <c r="R172" s="124">
        <f t="shared" ref="R172:V172" si="51">IF(R148=0,"",R148/R124)</f>
        <v>0.90786529575404917</v>
      </c>
      <c r="S172" s="124">
        <f t="shared" si="51"/>
        <v>0.8913442637932949</v>
      </c>
      <c r="T172" s="124">
        <f t="shared" si="51"/>
        <v>0.90955946703561064</v>
      </c>
      <c r="U172" s="124">
        <f t="shared" si="51"/>
        <v>0.92326555361694351</v>
      </c>
      <c r="V172" s="124">
        <f t="shared" si="51"/>
        <v>0.9206131373337183</v>
      </c>
      <c r="W172" s="124">
        <f t="shared" ref="W172" si="52">IF(W148=0,"",W148/W124)</f>
        <v>0.92188246812079988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0.45331481591228295</v>
      </c>
      <c r="C173" s="111">
        <f t="shared" si="53"/>
        <v>0.46378470588374732</v>
      </c>
      <c r="D173" s="111">
        <f t="shared" si="53"/>
        <v>0.49097973457804389</v>
      </c>
      <c r="E173" s="111">
        <f t="shared" si="53"/>
        <v>0.51436324633516151</v>
      </c>
      <c r="F173" s="111">
        <f t="shared" si="53"/>
        <v>0.54099931142752611</v>
      </c>
      <c r="G173" s="111">
        <f t="shared" si="53"/>
        <v>0.5662870410683426</v>
      </c>
      <c r="H173" s="111">
        <f t="shared" si="53"/>
        <v>0.58846828509339533</v>
      </c>
      <c r="I173" s="111">
        <f t="shared" si="53"/>
        <v>0.60780530479061479</v>
      </c>
      <c r="J173" s="111">
        <f t="shared" si="53"/>
        <v>0.62336056834277753</v>
      </c>
      <c r="K173" s="111">
        <f t="shared" si="53"/>
        <v>0.6327988404612408</v>
      </c>
      <c r="L173" s="111">
        <f t="shared" si="53"/>
        <v>0.6383683476137727</v>
      </c>
      <c r="M173" s="111">
        <f t="shared" si="53"/>
        <v>0.64466766773834427</v>
      </c>
      <c r="N173" s="111">
        <f t="shared" si="53"/>
        <v>0.65362775529282668</v>
      </c>
      <c r="O173" s="111">
        <f t="shared" si="53"/>
        <v>0.65724011672530591</v>
      </c>
      <c r="P173" s="111">
        <f t="shared" si="53"/>
        <v>0.65741429149878416</v>
      </c>
      <c r="Q173" s="111">
        <f t="shared" si="53"/>
        <v>0.66622417435186387</v>
      </c>
      <c r="R173" s="111">
        <f t="shared" ref="R173:V173" si="54">IF(R149=0,"",R149/R125)</f>
        <v>0.67153809180416424</v>
      </c>
      <c r="S173" s="111">
        <f t="shared" si="54"/>
        <v>0.68157628846780249</v>
      </c>
      <c r="T173" s="111">
        <f t="shared" si="54"/>
        <v>0.69520942211798298</v>
      </c>
      <c r="U173" s="111">
        <f t="shared" si="54"/>
        <v>0.70682074644723381</v>
      </c>
      <c r="V173" s="111">
        <f t="shared" si="54"/>
        <v>0.72161975082073981</v>
      </c>
      <c r="W173" s="111">
        <f t="shared" ref="W173" si="55">IF(W149=0,"",W149/W125)</f>
        <v>0.73945613738163862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0.93380421886584197</v>
      </c>
      <c r="C174" s="111">
        <f t="shared" si="56"/>
        <v>0.87138832834039448</v>
      </c>
      <c r="D174" s="111">
        <f t="shared" si="56"/>
        <v>0.8083714953437936</v>
      </c>
      <c r="E174" s="111">
        <f t="shared" si="56"/>
        <v>0.78021116920521572</v>
      </c>
      <c r="F174" s="111">
        <f t="shared" si="56"/>
        <v>0.98160639812417183</v>
      </c>
      <c r="G174" s="111">
        <f t="shared" si="56"/>
        <v>0.81501918347174573</v>
      </c>
      <c r="H174" s="111">
        <f t="shared" si="56"/>
        <v>0.99235564306812485</v>
      </c>
      <c r="I174" s="111">
        <f t="shared" si="56"/>
        <v>0.95618433090652166</v>
      </c>
      <c r="J174" s="111">
        <f t="shared" si="56"/>
        <v>0.90107437870822615</v>
      </c>
      <c r="K174" s="111">
        <f t="shared" si="56"/>
        <v>0.89054370227034241</v>
      </c>
      <c r="L174" s="111">
        <f t="shared" si="56"/>
        <v>0.9193886610278722</v>
      </c>
      <c r="M174" s="111">
        <f t="shared" si="56"/>
        <v>0.92000027087010483</v>
      </c>
      <c r="N174" s="111">
        <f t="shared" si="56"/>
        <v>0.94617757412073367</v>
      </c>
      <c r="O174" s="111">
        <f t="shared" si="56"/>
        <v>0.96456460058155613</v>
      </c>
      <c r="P174" s="111">
        <f t="shared" si="56"/>
        <v>0.98313329129256222</v>
      </c>
      <c r="Q174" s="111">
        <f t="shared" si="56"/>
        <v>0.91601098837211614</v>
      </c>
      <c r="R174" s="111">
        <f t="shared" ref="R174:V174" si="57">IF(R150=0,"",R150/R126)</f>
        <v>0.88833627037555007</v>
      </c>
      <c r="S174" s="111">
        <f t="shared" si="57"/>
        <v>0.85935120702023393</v>
      </c>
      <c r="T174" s="111">
        <f t="shared" si="57"/>
        <v>0.88077640576223193</v>
      </c>
      <c r="U174" s="111">
        <f t="shared" si="57"/>
        <v>0.90004178025035153</v>
      </c>
      <c r="V174" s="111">
        <f t="shared" si="57"/>
        <v>0.89211327604258694</v>
      </c>
      <c r="W174" s="111">
        <f t="shared" ref="W174" si="58">IF(W150=0,"",W150/W126)</f>
        <v>0.90587422891470204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0.45331481591228301</v>
      </c>
      <c r="C175" s="112">
        <f t="shared" si="59"/>
        <v>0.48722882620122493</v>
      </c>
      <c r="D175" s="112">
        <f t="shared" si="59"/>
        <v>0.48722882620122487</v>
      </c>
      <c r="E175" s="112">
        <f t="shared" si="59"/>
        <v>0.48722882620122493</v>
      </c>
      <c r="F175" s="112">
        <f t="shared" si="59"/>
        <v>0.50616269539882464</v>
      </c>
      <c r="G175" s="112">
        <f t="shared" si="59"/>
        <v>0.53915191288870079</v>
      </c>
      <c r="H175" s="112">
        <f t="shared" si="59"/>
        <v>0.53915191288870068</v>
      </c>
      <c r="I175" s="112">
        <f t="shared" si="59"/>
        <v>0.59421727198194318</v>
      </c>
      <c r="J175" s="112">
        <f t="shared" si="59"/>
        <v>0.61838564459865364</v>
      </c>
      <c r="K175" s="112">
        <f t="shared" si="59"/>
        <v>0.63578059598745529</v>
      </c>
      <c r="L175" s="112">
        <f t="shared" si="59"/>
        <v>0.65044895065846109</v>
      </c>
      <c r="M175" s="112">
        <f t="shared" si="59"/>
        <v>0.65044895065846109</v>
      </c>
      <c r="N175" s="112">
        <f t="shared" si="59"/>
        <v>0.66746278296109296</v>
      </c>
      <c r="O175" s="112">
        <f t="shared" si="59"/>
        <v>0.69914244211926446</v>
      </c>
      <c r="P175" s="112">
        <f t="shared" si="59"/>
        <v>0.70054296839700247</v>
      </c>
      <c r="Q175" s="112">
        <f t="shared" si="59"/>
        <v>0.70054296839700259</v>
      </c>
      <c r="R175" s="112">
        <f t="shared" ref="R175:V175" si="60">IF(R151=0,"",R151/R127)</f>
        <v>0.70054296839700225</v>
      </c>
      <c r="S175" s="112">
        <f t="shared" si="60"/>
        <v>0.7010108091039513</v>
      </c>
      <c r="T175" s="112">
        <f t="shared" si="60"/>
        <v>0.70162975782720782</v>
      </c>
      <c r="U175" s="112">
        <f t="shared" si="60"/>
        <v>0.7016297578272076</v>
      </c>
      <c r="V175" s="112">
        <f t="shared" si="60"/>
        <v>0.70214740534902242</v>
      </c>
      <c r="W175" s="112">
        <f t="shared" ref="W175" si="61">IF(W151=0,"",W151/W127)</f>
        <v>0.70329959470927772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0.41475282592618085</v>
      </c>
      <c r="C177" s="112">
        <f t="shared" si="65"/>
        <v>0.41726203623472868</v>
      </c>
      <c r="D177" s="112">
        <f t="shared" si="65"/>
        <v>0.41965471109172514</v>
      </c>
      <c r="E177" s="112">
        <f t="shared" si="65"/>
        <v>0.42274956539403391</v>
      </c>
      <c r="F177" s="112">
        <f t="shared" si="65"/>
        <v>0.42673485576279735</v>
      </c>
      <c r="G177" s="112">
        <f t="shared" si="65"/>
        <v>0.43165003745326219</v>
      </c>
      <c r="H177" s="112">
        <f t="shared" si="65"/>
        <v>0.43745631602063212</v>
      </c>
      <c r="I177" s="112">
        <f t="shared" si="65"/>
        <v>0.43994963549293914</v>
      </c>
      <c r="J177" s="112">
        <f t="shared" si="65"/>
        <v>0.44230555449973685</v>
      </c>
      <c r="K177" s="112">
        <f t="shared" si="65"/>
        <v>0.44485090059740395</v>
      </c>
      <c r="L177" s="112">
        <f t="shared" si="65"/>
        <v>0.44687004231188521</v>
      </c>
      <c r="M177" s="112">
        <f t="shared" si="65"/>
        <v>0.45107890008592211</v>
      </c>
      <c r="N177" s="112">
        <f t="shared" si="65"/>
        <v>0.45977658044064407</v>
      </c>
      <c r="O177" s="112">
        <f t="shared" si="65"/>
        <v>0.46723393409219138</v>
      </c>
      <c r="P177" s="112">
        <f t="shared" si="65"/>
        <v>0.47206404421052811</v>
      </c>
      <c r="Q177" s="112">
        <f t="shared" si="65"/>
        <v>0.52236399068555917</v>
      </c>
      <c r="R177" s="112">
        <f t="shared" ref="R177:V177" si="66">IF(R153=0,"",R153/R129)</f>
        <v>0.54652909380527526</v>
      </c>
      <c r="S177" s="112">
        <f t="shared" si="66"/>
        <v>0.56781814041178369</v>
      </c>
      <c r="T177" s="112">
        <f t="shared" si="66"/>
        <v>0.58246382139101927</v>
      </c>
      <c r="U177" s="112">
        <f t="shared" si="66"/>
        <v>0.60063738408928313</v>
      </c>
      <c r="V177" s="112">
        <f t="shared" si="66"/>
        <v>0.61700436828302585</v>
      </c>
      <c r="W177" s="112">
        <f t="shared" ref="W177" si="67">IF(W153=0,"",W153/W129)</f>
        <v>0.62631047041397736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0.83686748086296459</v>
      </c>
      <c r="C178" s="113">
        <f t="shared" si="68"/>
        <v>0.84270452637657922</v>
      </c>
      <c r="D178" s="113">
        <f t="shared" si="68"/>
        <v>0.75347006434382846</v>
      </c>
      <c r="E178" s="113">
        <f t="shared" si="68"/>
        <v>0.71641868187740998</v>
      </c>
      <c r="F178" s="113">
        <f t="shared" si="68"/>
        <v>0.74396017432444128</v>
      </c>
      <c r="G178" s="113">
        <f t="shared" si="68"/>
        <v>0.71803647457651421</v>
      </c>
      <c r="H178" s="113">
        <f t="shared" si="68"/>
        <v>0.75379651375100609</v>
      </c>
      <c r="I178" s="113">
        <f t="shared" si="68"/>
        <v>0.79663294021690889</v>
      </c>
      <c r="J178" s="113">
        <f t="shared" si="68"/>
        <v>0.79696154924127671</v>
      </c>
      <c r="K178" s="113">
        <f t="shared" si="68"/>
        <v>0.79902710084371142</v>
      </c>
      <c r="L178" s="113">
        <f t="shared" si="68"/>
        <v>0.82080111446356174</v>
      </c>
      <c r="M178" s="113">
        <f t="shared" si="68"/>
        <v>0.82282204028324013</v>
      </c>
      <c r="N178" s="113">
        <f t="shared" si="68"/>
        <v>0.87989426745680055</v>
      </c>
      <c r="O178" s="113">
        <f t="shared" si="68"/>
        <v>0.92899881912263105</v>
      </c>
      <c r="P178" s="113">
        <f t="shared" si="68"/>
        <v>0.91900007155113328</v>
      </c>
      <c r="Q178" s="113">
        <f t="shared" si="68"/>
        <v>0.83548855258860144</v>
      </c>
      <c r="R178" s="113">
        <f t="shared" ref="R178:V178" si="69">IF(R154=0,"",R154/R130)</f>
        <v>0.8091638124201167</v>
      </c>
      <c r="S178" s="113">
        <f t="shared" si="69"/>
        <v>0.77484657291803261</v>
      </c>
      <c r="T178" s="113">
        <f t="shared" si="69"/>
        <v>0.84369961996572296</v>
      </c>
      <c r="U178" s="113">
        <f t="shared" si="69"/>
        <v>0.94353303886868845</v>
      </c>
      <c r="V178" s="113">
        <f t="shared" si="69"/>
        <v>0.95786520288518451</v>
      </c>
      <c r="W178" s="113">
        <f t="shared" ref="W178" si="70">IF(W154=0,"",W154/W130)</f>
        <v>0.91676668800672356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0.41475282592618085</v>
      </c>
      <c r="C179" s="111">
        <f t="shared" si="71"/>
        <v>0.41882772278071895</v>
      </c>
      <c r="D179" s="111">
        <f t="shared" si="71"/>
        <v>0.41961313883080087</v>
      </c>
      <c r="E179" s="111">
        <f t="shared" si="71"/>
        <v>0.42043447029746633</v>
      </c>
      <c r="F179" s="111">
        <f t="shared" si="71"/>
        <v>0.42158983913889958</v>
      </c>
      <c r="G179" s="111">
        <f t="shared" si="71"/>
        <v>0.42333504266933941</v>
      </c>
      <c r="H179" s="111">
        <f t="shared" si="71"/>
        <v>0.43770221540166959</v>
      </c>
      <c r="I179" s="111">
        <f t="shared" si="71"/>
        <v>0.44208339479823117</v>
      </c>
      <c r="J179" s="111">
        <f t="shared" si="71"/>
        <v>0.44438673391357458</v>
      </c>
      <c r="K179" s="111">
        <f t="shared" si="71"/>
        <v>0.44644255343266165</v>
      </c>
      <c r="L179" s="111">
        <f t="shared" si="71"/>
        <v>0.44692572918046586</v>
      </c>
      <c r="M179" s="111">
        <f t="shared" si="71"/>
        <v>0.44773213915394589</v>
      </c>
      <c r="N179" s="111">
        <f t="shared" si="71"/>
        <v>0.46223747636158685</v>
      </c>
      <c r="O179" s="111">
        <f t="shared" si="71"/>
        <v>0.50412551029275088</v>
      </c>
      <c r="P179" s="111">
        <f t="shared" si="71"/>
        <v>0.51879042901241723</v>
      </c>
      <c r="Q179" s="111">
        <f t="shared" si="71"/>
        <v>0.52179455553647558</v>
      </c>
      <c r="R179" s="111">
        <f t="shared" ref="R179:V179" si="72">IF(R155=0,"",R155/R131)</f>
        <v>0.52404623988178523</v>
      </c>
      <c r="S179" s="111">
        <f t="shared" si="72"/>
        <v>0.52554134762047422</v>
      </c>
      <c r="T179" s="111">
        <f t="shared" si="72"/>
        <v>0.52671222289427633</v>
      </c>
      <c r="U179" s="111">
        <f t="shared" si="72"/>
        <v>0.52944245710243987</v>
      </c>
      <c r="V179" s="111">
        <f t="shared" si="72"/>
        <v>0.55484976567316224</v>
      </c>
      <c r="W179" s="111">
        <f t="shared" ref="W179" si="73">IF(W155=0,"",W155/W131)</f>
        <v>0.65473271510452058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0.46465974084486522</v>
      </c>
      <c r="C181" s="112">
        <f t="shared" si="77"/>
        <v>0.47269752496604661</v>
      </c>
      <c r="D181" s="112">
        <f t="shared" si="77"/>
        <v>0.47328247366623433</v>
      </c>
      <c r="E181" s="112">
        <f t="shared" si="77"/>
        <v>0.4747512970644549</v>
      </c>
      <c r="F181" s="112">
        <f t="shared" si="77"/>
        <v>0.47569083246559146</v>
      </c>
      <c r="G181" s="112">
        <f t="shared" si="77"/>
        <v>0.47821481894817353</v>
      </c>
      <c r="H181" s="112">
        <f t="shared" si="77"/>
        <v>0.48988189073381755</v>
      </c>
      <c r="I181" s="112">
        <f t="shared" si="77"/>
        <v>0.49112870523710955</v>
      </c>
      <c r="J181" s="112">
        <f t="shared" si="77"/>
        <v>0.49140446591831699</v>
      </c>
      <c r="K181" s="112">
        <f t="shared" si="77"/>
        <v>0.49373277626394729</v>
      </c>
      <c r="L181" s="112">
        <f t="shared" si="77"/>
        <v>0.49377522470727386</v>
      </c>
      <c r="M181" s="112">
        <f t="shared" si="77"/>
        <v>0.49403257417100083</v>
      </c>
      <c r="N181" s="112">
        <f t="shared" si="77"/>
        <v>0.49449609858956078</v>
      </c>
      <c r="O181" s="112">
        <f t="shared" si="77"/>
        <v>0.53399899780957683</v>
      </c>
      <c r="P181" s="112">
        <f t="shared" si="77"/>
        <v>0.54349569189635072</v>
      </c>
      <c r="Q181" s="112">
        <f t="shared" si="77"/>
        <v>0.54355753686029451</v>
      </c>
      <c r="R181" s="112">
        <f t="shared" ref="R181:V181" si="78">IF(R157=0,"",R157/R133)</f>
        <v>0.54375528530440898</v>
      </c>
      <c r="S181" s="112">
        <f t="shared" si="78"/>
        <v>0.54394412723563146</v>
      </c>
      <c r="T181" s="112">
        <f t="shared" si="78"/>
        <v>0.54430561727173832</v>
      </c>
      <c r="U181" s="112">
        <f t="shared" si="78"/>
        <v>0.55189230233163211</v>
      </c>
      <c r="V181" s="112">
        <f t="shared" si="78"/>
        <v>0.55827727648145031</v>
      </c>
      <c r="W181" s="112">
        <f t="shared" ref="W181" si="79">IF(W157=0,"",W157/W133)</f>
        <v>0.60498451153676858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0.85963579169768223</v>
      </c>
      <c r="C182" s="113">
        <f t="shared" si="80"/>
        <v>0.87259921191767842</v>
      </c>
      <c r="D182" s="113">
        <f t="shared" si="80"/>
        <v>0.82348188866206529</v>
      </c>
      <c r="E182" s="113">
        <f t="shared" si="80"/>
        <v>0.78948006710099228</v>
      </c>
      <c r="F182" s="113">
        <f t="shared" si="80"/>
        <v>0.79960479584412314</v>
      </c>
      <c r="G182" s="113">
        <f t="shared" si="80"/>
        <v>0.77012648253318494</v>
      </c>
      <c r="H182" s="113">
        <f t="shared" si="80"/>
        <v>0.78943942511490628</v>
      </c>
      <c r="I182" s="113">
        <f t="shared" si="80"/>
        <v>0.82042446562211646</v>
      </c>
      <c r="J182" s="113">
        <f t="shared" si="80"/>
        <v>0.82727029811393249</v>
      </c>
      <c r="K182" s="113">
        <f t="shared" si="80"/>
        <v>0.82812000073774072</v>
      </c>
      <c r="L182" s="113">
        <f t="shared" si="80"/>
        <v>0.8447557151876145</v>
      </c>
      <c r="M182" s="113">
        <f t="shared" si="80"/>
        <v>0.84396754722974299</v>
      </c>
      <c r="N182" s="113">
        <f t="shared" si="80"/>
        <v>0.88356671602979175</v>
      </c>
      <c r="O182" s="113">
        <f t="shared" si="80"/>
        <v>0.96882965876860971</v>
      </c>
      <c r="P182" s="113">
        <f t="shared" si="80"/>
        <v>0.98803538384216527</v>
      </c>
      <c r="Q182" s="113">
        <f t="shared" si="80"/>
        <v>0.96487356279846925</v>
      </c>
      <c r="R182" s="113">
        <f t="shared" ref="R182:V182" si="81">IF(R158=0,"",R158/R134)</f>
        <v>0.95165059534461272</v>
      </c>
      <c r="S182" s="113">
        <f t="shared" si="81"/>
        <v>0.92555595067068264</v>
      </c>
      <c r="T182" s="113">
        <f t="shared" si="81"/>
        <v>0.94236307048366696</v>
      </c>
      <c r="U182" s="113">
        <f t="shared" si="81"/>
        <v>0.95440438879324996</v>
      </c>
      <c r="V182" s="113">
        <f t="shared" si="81"/>
        <v>0.94564944485245406</v>
      </c>
      <c r="W182" s="113">
        <f t="shared" ref="W182" si="82">IF(W158=0,"",W158/W134)</f>
        <v>0.94572367491832687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0.46465974084486522</v>
      </c>
      <c r="C183" s="111">
        <f t="shared" si="83"/>
        <v>0.46811568903751494</v>
      </c>
      <c r="D183" s="111">
        <f t="shared" si="83"/>
        <v>0.4721295095298324</v>
      </c>
      <c r="E183" s="111">
        <f t="shared" si="83"/>
        <v>0.47623083511767317</v>
      </c>
      <c r="F183" s="111">
        <f t="shared" si="83"/>
        <v>0.48064458711538005</v>
      </c>
      <c r="G183" s="111">
        <f t="shared" si="83"/>
        <v>0.48471529332017349</v>
      </c>
      <c r="H183" s="111">
        <f t="shared" si="83"/>
        <v>0.48836354002266702</v>
      </c>
      <c r="I183" s="111">
        <f t="shared" si="83"/>
        <v>0.4909965092505682</v>
      </c>
      <c r="J183" s="111">
        <f t="shared" si="83"/>
        <v>0.4931499759923047</v>
      </c>
      <c r="K183" s="111">
        <f t="shared" si="83"/>
        <v>0.49500277050806707</v>
      </c>
      <c r="L183" s="111">
        <f t="shared" si="83"/>
        <v>0.49639732382078933</v>
      </c>
      <c r="M183" s="111">
        <f t="shared" si="83"/>
        <v>0.4989711364207981</v>
      </c>
      <c r="N183" s="111">
        <f t="shared" si="83"/>
        <v>0.50341139174291483</v>
      </c>
      <c r="O183" s="111">
        <f t="shared" si="83"/>
        <v>0.51027291840540701</v>
      </c>
      <c r="P183" s="111">
        <f t="shared" si="83"/>
        <v>0.51960499137082738</v>
      </c>
      <c r="Q183" s="111">
        <f t="shared" si="83"/>
        <v>0.53562007648676258</v>
      </c>
      <c r="R183" s="111">
        <f t="shared" ref="R183:V183" si="84">IF(R159=0,"",R159/R135)</f>
        <v>0.55109403344858565</v>
      </c>
      <c r="S183" s="111">
        <f t="shared" si="84"/>
        <v>0.56466683126609074</v>
      </c>
      <c r="T183" s="111">
        <f t="shared" si="84"/>
        <v>0.57467637879172173</v>
      </c>
      <c r="U183" s="111">
        <f t="shared" si="84"/>
        <v>0.58488115562912846</v>
      </c>
      <c r="V183" s="111">
        <f t="shared" si="84"/>
        <v>0.59660612776118549</v>
      </c>
      <c r="W183" s="111">
        <f t="shared" ref="W183" si="85">IF(W159=0,"",W159/W135)</f>
        <v>0.60944922649719735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0.58340999565664464</v>
      </c>
      <c r="C185" s="124">
        <f t="shared" si="89"/>
        <v>0.5939505465616115</v>
      </c>
      <c r="D185" s="124">
        <f t="shared" si="89"/>
        <v>0.60033944892422431</v>
      </c>
      <c r="E185" s="124">
        <f t="shared" si="89"/>
        <v>0.60138373829855307</v>
      </c>
      <c r="F185" s="124">
        <f t="shared" si="89"/>
        <v>0.6075745848907137</v>
      </c>
      <c r="G185" s="124">
        <f t="shared" si="89"/>
        <v>0.61064631360649635</v>
      </c>
      <c r="H185" s="124">
        <f t="shared" si="89"/>
        <v>0.61240474136573841</v>
      </c>
      <c r="I185" s="124">
        <f t="shared" si="89"/>
        <v>0.60765483580265689</v>
      </c>
      <c r="J185" s="124">
        <f t="shared" si="89"/>
        <v>0.60833787252195348</v>
      </c>
      <c r="K185" s="124">
        <f t="shared" si="89"/>
        <v>0.61367430507617837</v>
      </c>
      <c r="L185" s="124">
        <f t="shared" si="89"/>
        <v>0.6138090658897164</v>
      </c>
      <c r="M185" s="124">
        <f t="shared" si="89"/>
        <v>0.61805262601083966</v>
      </c>
      <c r="N185" s="124">
        <f t="shared" si="89"/>
        <v>0.6093250560177047</v>
      </c>
      <c r="O185" s="124">
        <f t="shared" si="89"/>
        <v>0.61776345510283359</v>
      </c>
      <c r="P185" s="124">
        <f t="shared" si="89"/>
        <v>0.63401345543121201</v>
      </c>
      <c r="Q185" s="124">
        <f t="shared" si="89"/>
        <v>0.63293949755409817</v>
      </c>
      <c r="R185" s="124">
        <f t="shared" ref="R185:V185" si="90">IF(R161=0,"",R161/R137)</f>
        <v>0.63677920554795897</v>
      </c>
      <c r="S185" s="124">
        <f t="shared" si="90"/>
        <v>0.6464780444467535</v>
      </c>
      <c r="T185" s="124">
        <f t="shared" si="90"/>
        <v>0.64278296720042216</v>
      </c>
      <c r="U185" s="124">
        <f t="shared" si="90"/>
        <v>0.65399588026707023</v>
      </c>
      <c r="V185" s="124">
        <f t="shared" si="90"/>
        <v>0.67122553639370597</v>
      </c>
      <c r="W185" s="124">
        <f t="shared" ref="W185" si="91">IF(W161=0,"",W161/W137)</f>
        <v>0.67408241505420596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0.54745511488497667</v>
      </c>
      <c r="C187" s="111">
        <f t="shared" si="95"/>
        <v>0.54851661111805528</v>
      </c>
      <c r="D187" s="111">
        <f t="shared" si="95"/>
        <v>0.54994732412462177</v>
      </c>
      <c r="E187" s="111">
        <f t="shared" si="95"/>
        <v>0.55161108696638483</v>
      </c>
      <c r="F187" s="111">
        <f t="shared" si="95"/>
        <v>0.55347567323181801</v>
      </c>
      <c r="G187" s="111">
        <f t="shared" si="95"/>
        <v>0.55533950173310975</v>
      </c>
      <c r="H187" s="111">
        <f t="shared" si="95"/>
        <v>0.55706666851335662</v>
      </c>
      <c r="I187" s="111">
        <f t="shared" si="95"/>
        <v>0.55819648668547472</v>
      </c>
      <c r="J187" s="111">
        <f t="shared" si="95"/>
        <v>0.55902436517417819</v>
      </c>
      <c r="K187" s="111">
        <f t="shared" si="95"/>
        <v>0.55961366872488583</v>
      </c>
      <c r="L187" s="111">
        <f t="shared" si="95"/>
        <v>0.56005728694347245</v>
      </c>
      <c r="M187" s="111">
        <f t="shared" si="95"/>
        <v>0.56064322696519531</v>
      </c>
      <c r="N187" s="111">
        <f t="shared" si="95"/>
        <v>0.56124181902555803</v>
      </c>
      <c r="O187" s="111">
        <f t="shared" si="95"/>
        <v>0.56172790971149877</v>
      </c>
      <c r="P187" s="111">
        <f t="shared" si="95"/>
        <v>0.56210021101755492</v>
      </c>
      <c r="Q187" s="111">
        <f t="shared" si="95"/>
        <v>0.56245172174260327</v>
      </c>
      <c r="R187" s="111">
        <f t="shared" ref="R187:V187" si="96">IF(R163=0,"",R163/R139)</f>
        <v>0.56327062468540012</v>
      </c>
      <c r="S187" s="111">
        <f t="shared" si="96"/>
        <v>0.56469702743018413</v>
      </c>
      <c r="T187" s="111">
        <f t="shared" si="96"/>
        <v>0.5661308537032822</v>
      </c>
      <c r="U187" s="111">
        <f t="shared" si="96"/>
        <v>0.56822854894251151</v>
      </c>
      <c r="V187" s="111">
        <f t="shared" si="96"/>
        <v>0.57102327985520307</v>
      </c>
      <c r="W187" s="111">
        <f t="shared" ref="W187" si="97">IF(W163=0,"",W163/W139)</f>
        <v>0.57457416596763566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0.71422998999290666</v>
      </c>
      <c r="C188" s="45">
        <f t="shared" si="98"/>
        <v>0.71814920382901704</v>
      </c>
      <c r="D188" s="45">
        <f t="shared" si="98"/>
        <v>0.72169663588061783</v>
      </c>
      <c r="E188" s="45">
        <f t="shared" si="98"/>
        <v>0.72485728186514797</v>
      </c>
      <c r="F188" s="45">
        <f t="shared" si="98"/>
        <v>0.72825782942621453</v>
      </c>
      <c r="G188" s="45">
        <f t="shared" si="98"/>
        <v>0.73118864486419022</v>
      </c>
      <c r="H188" s="45">
        <f t="shared" si="98"/>
        <v>0.73377154011129941</v>
      </c>
      <c r="I188" s="45">
        <f t="shared" si="98"/>
        <v>0.73581871057534032</v>
      </c>
      <c r="J188" s="45">
        <f t="shared" si="98"/>
        <v>0.73764007896682371</v>
      </c>
      <c r="K188" s="45">
        <f t="shared" si="98"/>
        <v>0.73946145299971788</v>
      </c>
      <c r="L188" s="45">
        <f t="shared" si="98"/>
        <v>0.74061613546799865</v>
      </c>
      <c r="M188" s="45">
        <f t="shared" si="98"/>
        <v>0.74236766666881582</v>
      </c>
      <c r="N188" s="45">
        <f t="shared" si="98"/>
        <v>0.74476600172346408</v>
      </c>
      <c r="O188" s="45">
        <f t="shared" si="98"/>
        <v>0.74907244449950361</v>
      </c>
      <c r="P188" s="45">
        <f t="shared" si="98"/>
        <v>0.75427199398064393</v>
      </c>
      <c r="Q188" s="45">
        <f t="shared" si="98"/>
        <v>0.76160104702217879</v>
      </c>
      <c r="R188" s="45">
        <f t="shared" ref="R188:V188" si="99">IF(R164=0,"",R164/R140)</f>
        <v>0.76954376465460317</v>
      </c>
      <c r="S188" s="45">
        <f t="shared" si="99"/>
        <v>0.77850310761810759</v>
      </c>
      <c r="T188" s="45">
        <f t="shared" si="99"/>
        <v>0.78643185112154546</v>
      </c>
      <c r="U188" s="45">
        <f t="shared" si="99"/>
        <v>0.79428167733662092</v>
      </c>
      <c r="V188" s="45">
        <f t="shared" si="99"/>
        <v>0.80596885698981513</v>
      </c>
      <c r="W188" s="45">
        <f t="shared" ref="W188" si="100">IF(W164=0,"",W164/W140)</f>
        <v>0.8226615698401285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1.2272618730505995</v>
      </c>
      <c r="C190" s="117">
        <f t="shared" si="101"/>
        <v>1.2478229699920051</v>
      </c>
      <c r="D190" s="117">
        <f t="shared" si="101"/>
        <v>1.3204538059886131</v>
      </c>
      <c r="E190" s="117">
        <f t="shared" si="101"/>
        <v>1.4848966072736032</v>
      </c>
      <c r="F190" s="117">
        <f t="shared" si="101"/>
        <v>1.7376402732908924</v>
      </c>
      <c r="G190" s="117">
        <f t="shared" si="101"/>
        <v>2.1217748750222034</v>
      </c>
      <c r="H190" s="117">
        <f t="shared" si="101"/>
        <v>2.7153139707647846</v>
      </c>
      <c r="I190" s="117">
        <f t="shared" si="101"/>
        <v>3.7495126043455085</v>
      </c>
      <c r="J190" s="117">
        <f t="shared" si="101"/>
        <v>4.650834036626021</v>
      </c>
      <c r="K190" s="117">
        <f t="shared" si="101"/>
        <v>5.2664922588530336</v>
      </c>
      <c r="L190" s="117">
        <f t="shared" si="101"/>
        <v>5.3013645321036602</v>
      </c>
      <c r="M190" s="117">
        <f t="shared" si="101"/>
        <v>5.7024551524004803</v>
      </c>
      <c r="N190" s="117">
        <f t="shared" si="101"/>
        <v>5.8930391036491514</v>
      </c>
      <c r="O190" s="117">
        <f t="shared" si="101"/>
        <v>6.13847477124507</v>
      </c>
      <c r="P190" s="117">
        <f t="shared" si="101"/>
        <v>6.1279011112420303</v>
      </c>
      <c r="Q190" s="117">
        <f t="shared" si="101"/>
        <v>7.213652913971778</v>
      </c>
      <c r="R190" s="117">
        <f t="shared" ref="R190:V190" si="102">R191+R194+R196+R209</f>
        <v>7.9634872135583263</v>
      </c>
      <c r="S190" s="117">
        <f t="shared" si="102"/>
        <v>8.7638646400238933</v>
      </c>
      <c r="T190" s="117">
        <f t="shared" si="102"/>
        <v>8.867821749766037</v>
      </c>
      <c r="U190" s="117">
        <f t="shared" si="102"/>
        <v>9.2535742317947065</v>
      </c>
      <c r="V190" s="117">
        <f t="shared" si="102"/>
        <v>8.4920771393181163</v>
      </c>
      <c r="W190" s="117">
        <f t="shared" ref="W190" si="103">W191+W194+W196+W209</f>
        <v>9.0126608866870086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0.32850991707081467</v>
      </c>
      <c r="C196" s="122">
        <v>0.32563094504651713</v>
      </c>
      <c r="D196" s="122">
        <v>0.3432362851211368</v>
      </c>
      <c r="E196" s="122">
        <v>0.36728615531661157</v>
      </c>
      <c r="F196" s="122">
        <v>0.39747781837282575</v>
      </c>
      <c r="G196" s="122">
        <v>0.50687984609052217</v>
      </c>
      <c r="H196" s="122">
        <v>0.75453699585305956</v>
      </c>
      <c r="I196" s="122">
        <v>0.93023990045547034</v>
      </c>
      <c r="J196" s="122">
        <v>1.1671736120883871</v>
      </c>
      <c r="K196" s="122">
        <v>1.3245134971922305</v>
      </c>
      <c r="L196" s="122">
        <v>1.3237132948185497</v>
      </c>
      <c r="M196" s="122">
        <v>1.3347747557322596</v>
      </c>
      <c r="N196" s="122">
        <v>1.3515453074089365</v>
      </c>
      <c r="O196" s="122">
        <v>1.3469133955556867</v>
      </c>
      <c r="P196" s="122">
        <v>1.2989770687299245</v>
      </c>
      <c r="Q196" s="122">
        <v>1.6317703300629434</v>
      </c>
      <c r="R196" s="122">
        <v>1.7719428045120813</v>
      </c>
      <c r="S196" s="122">
        <v>1.8768777344612384</v>
      </c>
      <c r="T196" s="122">
        <v>1.7837057075778044</v>
      </c>
      <c r="U196" s="122">
        <v>1.6450806615614968</v>
      </c>
      <c r="V196" s="122">
        <v>1.509711454787948</v>
      </c>
      <c r="W196" s="122">
        <v>1.7994732784582412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0.32542472438686193</v>
      </c>
      <c r="C201" s="101">
        <v>0.32217073429522941</v>
      </c>
      <c r="D201" s="101">
        <v>0.33778739269943214</v>
      </c>
      <c r="E201" s="101">
        <v>0.36130544228249734</v>
      </c>
      <c r="F201" s="101">
        <v>0.39302107699650191</v>
      </c>
      <c r="G201" s="101">
        <v>0.50241092922363173</v>
      </c>
      <c r="H201" s="101">
        <v>0.74647558087590971</v>
      </c>
      <c r="I201" s="101">
        <v>0.91944390243349194</v>
      </c>
      <c r="J201" s="101">
        <v>1.1513087918251541</v>
      </c>
      <c r="K201" s="101">
        <v>1.3073386013637591</v>
      </c>
      <c r="L201" s="101">
        <v>1.3091298895700341</v>
      </c>
      <c r="M201" s="101">
        <v>1.321086716933886</v>
      </c>
      <c r="N201" s="101">
        <v>1.3403781592320529</v>
      </c>
      <c r="O201" s="101">
        <v>1.3212471660775309</v>
      </c>
      <c r="P201" s="101">
        <v>1.252332684247573</v>
      </c>
      <c r="Q201" s="101">
        <v>1.5445681326931571</v>
      </c>
      <c r="R201" s="101">
        <v>1.6717645377927755</v>
      </c>
      <c r="S201" s="101">
        <v>1.7598834482309471</v>
      </c>
      <c r="T201" s="101">
        <v>1.7181940845128405</v>
      </c>
      <c r="U201" s="101">
        <v>1.629021922714889</v>
      </c>
      <c r="V201" s="101">
        <v>1.5007517383163926</v>
      </c>
      <c r="W201" s="101">
        <v>1.7583285201820602</v>
      </c>
      <c r="DA201" s="131" t="s">
        <v>2160</v>
      </c>
    </row>
    <row r="202" spans="1:105" ht="12" customHeight="1" x14ac:dyDescent="0.25">
      <c r="A202" s="107" t="s">
        <v>123</v>
      </c>
      <c r="B202" s="104">
        <v>3.0851926839527378E-3</v>
      </c>
      <c r="C202" s="104">
        <v>3.4602107512877078E-3</v>
      </c>
      <c r="D202" s="104">
        <v>5.4488924217046342E-3</v>
      </c>
      <c r="E202" s="104">
        <v>5.98071303411425E-3</v>
      </c>
      <c r="F202" s="104">
        <v>4.4567413763238672E-3</v>
      </c>
      <c r="G202" s="104">
        <v>4.4689168668904143E-3</v>
      </c>
      <c r="H202" s="104">
        <v>8.0614149771497962E-3</v>
      </c>
      <c r="I202" s="104">
        <v>1.0795998021978446E-2</v>
      </c>
      <c r="J202" s="104">
        <v>1.5864820263232982E-2</v>
      </c>
      <c r="K202" s="104">
        <v>1.7174895828471495E-2</v>
      </c>
      <c r="L202" s="104">
        <v>1.4583405248515636E-2</v>
      </c>
      <c r="M202" s="104">
        <v>1.3688038798373508E-2</v>
      </c>
      <c r="N202" s="104">
        <v>1.1167148176883591E-2</v>
      </c>
      <c r="O202" s="104">
        <v>2.5666229478155826E-2</v>
      </c>
      <c r="P202" s="104">
        <v>4.6644384482351399E-2</v>
      </c>
      <c r="Q202" s="104">
        <v>8.7202197369786377E-2</v>
      </c>
      <c r="R202" s="104">
        <v>0.10017826671930591</v>
      </c>
      <c r="S202" s="104">
        <v>0.11699428623029136</v>
      </c>
      <c r="T202" s="104">
        <v>6.5511623064963928E-2</v>
      </c>
      <c r="U202" s="104">
        <v>1.6058738846607853E-2</v>
      </c>
      <c r="V202" s="104">
        <v>8.9597164715554019E-3</v>
      </c>
      <c r="W202" s="104">
        <v>4.1144758276181109E-2</v>
      </c>
      <c r="DA202" s="132" t="s">
        <v>2161</v>
      </c>
    </row>
    <row r="203" spans="1:105" ht="12" customHeight="1" x14ac:dyDescent="0.25">
      <c r="A203" s="108" t="s">
        <v>50</v>
      </c>
      <c r="B203" s="98">
        <v>3.0851926839527378E-3</v>
      </c>
      <c r="C203" s="98">
        <v>3.4602107512877078E-3</v>
      </c>
      <c r="D203" s="98">
        <v>5.4488924217046342E-3</v>
      </c>
      <c r="E203" s="98">
        <v>5.98071303411425E-3</v>
      </c>
      <c r="F203" s="98">
        <v>4.4567413763238672E-3</v>
      </c>
      <c r="G203" s="98">
        <v>4.4689168668904143E-3</v>
      </c>
      <c r="H203" s="98">
        <v>8.0614149771497962E-3</v>
      </c>
      <c r="I203" s="98">
        <v>1.0795998021978446E-2</v>
      </c>
      <c r="J203" s="98">
        <v>1.5864820263232982E-2</v>
      </c>
      <c r="K203" s="98">
        <v>1.7174895828471495E-2</v>
      </c>
      <c r="L203" s="98">
        <v>1.4583405248515636E-2</v>
      </c>
      <c r="M203" s="98">
        <v>1.3688038798373508E-2</v>
      </c>
      <c r="N203" s="98">
        <v>1.1167148176883591E-2</v>
      </c>
      <c r="O203" s="98">
        <v>2.5666229478155826E-2</v>
      </c>
      <c r="P203" s="98">
        <v>4.6644384482351399E-2</v>
      </c>
      <c r="Q203" s="98">
        <v>8.7202197369786377E-2</v>
      </c>
      <c r="R203" s="98">
        <v>0.10017826671930591</v>
      </c>
      <c r="S203" s="98">
        <v>0.11699428623029136</v>
      </c>
      <c r="T203" s="98">
        <v>6.5511623064963928E-2</v>
      </c>
      <c r="U203" s="98">
        <v>1.6058738846607853E-2</v>
      </c>
      <c r="V203" s="98">
        <v>8.9597164715554019E-3</v>
      </c>
      <c r="W203" s="98">
        <v>4.1144758276181109E-2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0.89875195597978486</v>
      </c>
      <c r="C209" s="122">
        <v>0.92219202494548802</v>
      </c>
      <c r="D209" s="122">
        <v>0.97721752086747626</v>
      </c>
      <c r="E209" s="122">
        <v>1.1176104519569916</v>
      </c>
      <c r="F209" s="122">
        <v>1.3401624549180666</v>
      </c>
      <c r="G209" s="122">
        <v>1.6148950289316812</v>
      </c>
      <c r="H209" s="122">
        <v>1.960776974911725</v>
      </c>
      <c r="I209" s="122">
        <v>2.819272703890038</v>
      </c>
      <c r="J209" s="122">
        <v>3.4836604245376335</v>
      </c>
      <c r="K209" s="122">
        <v>3.9419787616608031</v>
      </c>
      <c r="L209" s="122">
        <v>3.9776512372851105</v>
      </c>
      <c r="M209" s="122">
        <v>4.3676803966682209</v>
      </c>
      <c r="N209" s="122">
        <v>4.5414937962402151</v>
      </c>
      <c r="O209" s="122">
        <v>4.7915613756893833</v>
      </c>
      <c r="P209" s="122">
        <v>4.8289240425121056</v>
      </c>
      <c r="Q209" s="122">
        <v>5.5818825839088344</v>
      </c>
      <c r="R209" s="122">
        <v>6.1915444090462453</v>
      </c>
      <c r="S209" s="122">
        <v>6.8869869055626554</v>
      </c>
      <c r="T209" s="122">
        <v>7.0841160421882323</v>
      </c>
      <c r="U209" s="122">
        <v>7.6084935702332102</v>
      </c>
      <c r="V209" s="122">
        <v>6.9823656845301691</v>
      </c>
      <c r="W209" s="122">
        <v>7.2131876082287674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0.89875195597978486</v>
      </c>
      <c r="C211" s="98">
        <v>0.92219202494548802</v>
      </c>
      <c r="D211" s="98">
        <v>0.97721752086747626</v>
      </c>
      <c r="E211" s="98">
        <v>1.1176104519569916</v>
      </c>
      <c r="F211" s="98">
        <v>1.3401624549180666</v>
      </c>
      <c r="G211" s="98">
        <v>1.6148950289316812</v>
      </c>
      <c r="H211" s="98">
        <v>1.960776974911725</v>
      </c>
      <c r="I211" s="98">
        <v>2.819272703890038</v>
      </c>
      <c r="J211" s="98">
        <v>3.4836604245376335</v>
      </c>
      <c r="K211" s="98">
        <v>3.9419787616608031</v>
      </c>
      <c r="L211" s="98">
        <v>3.9776512372851105</v>
      </c>
      <c r="M211" s="98">
        <v>4.3676803966682209</v>
      </c>
      <c r="N211" s="98">
        <v>4.5414937962402151</v>
      </c>
      <c r="O211" s="98">
        <v>4.7915613756893833</v>
      </c>
      <c r="P211" s="98">
        <v>4.8289240425121056</v>
      </c>
      <c r="Q211" s="98">
        <v>5.5818825839088344</v>
      </c>
      <c r="R211" s="98">
        <v>6.1915444090462453</v>
      </c>
      <c r="S211" s="98">
        <v>6.8869869055626554</v>
      </c>
      <c r="T211" s="98">
        <v>7.0841160421882323</v>
      </c>
      <c r="U211" s="98">
        <v>7.6084935702332102</v>
      </c>
      <c r="V211" s="98">
        <v>6.9823656845301691</v>
      </c>
      <c r="W211" s="98">
        <v>7.2131876082287674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14292.472004435298</v>
      </c>
      <c r="C214" s="117">
        <f t="shared" si="108"/>
        <v>13534.576646615969</v>
      </c>
      <c r="D214" s="117">
        <f t="shared" si="108"/>
        <v>14172.392420602406</v>
      </c>
      <c r="E214" s="117">
        <f t="shared" si="108"/>
        <v>13183.548493096856</v>
      </c>
      <c r="F214" s="117">
        <f t="shared" si="108"/>
        <v>12312.418535355207</v>
      </c>
      <c r="G214" s="117">
        <f t="shared" si="108"/>
        <v>11978.194824432445</v>
      </c>
      <c r="H214" s="117">
        <f t="shared" si="108"/>
        <v>10811.207564704458</v>
      </c>
      <c r="I214" s="117">
        <f t="shared" si="108"/>
        <v>10649.331355585062</v>
      </c>
      <c r="J214" s="117">
        <f t="shared" si="108"/>
        <v>11012.203095619196</v>
      </c>
      <c r="K214" s="117">
        <f t="shared" si="108"/>
        <v>11620.340019944859</v>
      </c>
      <c r="L214" s="117">
        <f t="shared" si="108"/>
        <v>9436.3641646370306</v>
      </c>
      <c r="M214" s="117">
        <f t="shared" si="108"/>
        <v>9881.3248166022895</v>
      </c>
      <c r="N214" s="117">
        <f t="shared" si="108"/>
        <v>9998.6827550019989</v>
      </c>
      <c r="O214" s="117">
        <f t="shared" si="108"/>
        <v>8405.1654682074623</v>
      </c>
      <c r="P214" s="117">
        <f t="shared" si="108"/>
        <v>7282.5426936016029</v>
      </c>
      <c r="Q214" s="117">
        <f t="shared" si="108"/>
        <v>8718.3314662494922</v>
      </c>
      <c r="R214" s="117">
        <f t="shared" ref="R214:V214" si="109">R215+R218+R220+R233</f>
        <v>8899.3239521557189</v>
      </c>
      <c r="S214" s="117">
        <f t="shared" si="109"/>
        <v>9433.3231454870038</v>
      </c>
      <c r="T214" s="117">
        <f t="shared" si="109"/>
        <v>9443.3983803383981</v>
      </c>
      <c r="U214" s="117">
        <f t="shared" si="109"/>
        <v>9745.1977245301878</v>
      </c>
      <c r="V214" s="117">
        <f t="shared" si="109"/>
        <v>10137.842594430196</v>
      </c>
      <c r="W214" s="117">
        <f t="shared" ref="W214" si="110">W215+W218+W220+W233</f>
        <v>9706.7756924338446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9458.4179832254449</v>
      </c>
      <c r="C215" s="122">
        <f t="shared" si="111"/>
        <v>9068.7414714242514</v>
      </c>
      <c r="D215" s="122">
        <f t="shared" si="111"/>
        <v>9540.2417724715106</v>
      </c>
      <c r="E215" s="122">
        <f t="shared" si="111"/>
        <v>8147.2888545160213</v>
      </c>
      <c r="F215" s="122">
        <f t="shared" si="111"/>
        <v>7265.5420649728958</v>
      </c>
      <c r="G215" s="122">
        <f t="shared" si="111"/>
        <v>6591.6695328156966</v>
      </c>
      <c r="H215" s="122">
        <f t="shared" si="111"/>
        <v>5361.348764513943</v>
      </c>
      <c r="I215" s="122">
        <f t="shared" si="111"/>
        <v>4719.3254419148598</v>
      </c>
      <c r="J215" s="122">
        <f t="shared" si="111"/>
        <v>5227.1709232968878</v>
      </c>
      <c r="K215" s="122">
        <f t="shared" si="111"/>
        <v>5931.5664522178731</v>
      </c>
      <c r="L215" s="122">
        <f t="shared" si="111"/>
        <v>3750.7507649690765</v>
      </c>
      <c r="M215" s="122">
        <f t="shared" si="111"/>
        <v>4381.4675388159321</v>
      </c>
      <c r="N215" s="122">
        <f t="shared" si="111"/>
        <v>4629.7951507821044</v>
      </c>
      <c r="O215" s="122">
        <f t="shared" si="111"/>
        <v>3744.4472321150856</v>
      </c>
      <c r="P215" s="122">
        <f t="shared" si="111"/>
        <v>2775.9857285592871</v>
      </c>
      <c r="Q215" s="122">
        <f t="shared" si="111"/>
        <v>4151.0150715657446</v>
      </c>
      <c r="R215" s="122">
        <f t="shared" ref="R215:V215" si="112">SUM(R216:R217)</f>
        <v>4133.6424449056494</v>
      </c>
      <c r="S215" s="122">
        <f t="shared" si="112"/>
        <v>4523.3507702514707</v>
      </c>
      <c r="T215" s="122">
        <f t="shared" si="112"/>
        <v>4590.0495287145031</v>
      </c>
      <c r="U215" s="122">
        <f t="shared" si="112"/>
        <v>4798.943125759517</v>
      </c>
      <c r="V215" s="122">
        <f t="shared" si="112"/>
        <v>5118.6824847667931</v>
      </c>
      <c r="W215" s="122">
        <f t="shared" ref="W215" si="113">SUM(W216:W217)</f>
        <v>4676.9452359032721</v>
      </c>
      <c r="DA215" s="130" t="s">
        <v>2318</v>
      </c>
    </row>
    <row r="216" spans="1:105" ht="12" customHeight="1" x14ac:dyDescent="0.25">
      <c r="A216" s="97" t="s">
        <v>204</v>
      </c>
      <c r="B216" s="98">
        <v>9447.2095645651389</v>
      </c>
      <c r="C216" s="98">
        <v>9055.7078873896171</v>
      </c>
      <c r="D216" s="98">
        <v>9524.9310410045291</v>
      </c>
      <c r="E216" s="98">
        <v>8134.4534452398448</v>
      </c>
      <c r="F216" s="98">
        <v>7252.4697799095675</v>
      </c>
      <c r="G216" s="98">
        <v>6579.4123882224585</v>
      </c>
      <c r="H216" s="98">
        <v>5351.9407201008898</v>
      </c>
      <c r="I216" s="98">
        <v>4711.5855580046864</v>
      </c>
      <c r="J216" s="98">
        <v>5218.8745274613839</v>
      </c>
      <c r="K216" s="98">
        <v>5921.4310476490218</v>
      </c>
      <c r="L216" s="98">
        <v>3744.5392595994103</v>
      </c>
      <c r="M216" s="98">
        <v>4373.0601450733611</v>
      </c>
      <c r="N216" s="98">
        <v>4622.7933162942145</v>
      </c>
      <c r="O216" s="98">
        <v>3737.7334102225041</v>
      </c>
      <c r="P216" s="98">
        <v>2769.5596662335083</v>
      </c>
      <c r="Q216" s="98">
        <v>4142.1743951204926</v>
      </c>
      <c r="R216" s="98">
        <v>4124.7334210351455</v>
      </c>
      <c r="S216" s="98">
        <v>4512.3273421647464</v>
      </c>
      <c r="T216" s="98">
        <v>4579.9221392558566</v>
      </c>
      <c r="U216" s="98">
        <v>4788.2713298936005</v>
      </c>
      <c r="V216" s="98">
        <v>5107.1740088009674</v>
      </c>
      <c r="W216" s="98">
        <v>4666.2614442819176</v>
      </c>
      <c r="DA216" s="63" t="s">
        <v>2319</v>
      </c>
    </row>
    <row r="217" spans="1:105" ht="12" customHeight="1" x14ac:dyDescent="0.25">
      <c r="A217" s="97" t="s">
        <v>53</v>
      </c>
      <c r="B217" s="98">
        <v>11.208418660306723</v>
      </c>
      <c r="C217" s="98">
        <v>13.033584034634186</v>
      </c>
      <c r="D217" s="98">
        <v>15.310731466982169</v>
      </c>
      <c r="E217" s="98">
        <v>12.835409276176689</v>
      </c>
      <c r="F217" s="98">
        <v>13.072285063327872</v>
      </c>
      <c r="G217" s="98">
        <v>12.257144593238145</v>
      </c>
      <c r="H217" s="98">
        <v>9.4080444130532861</v>
      </c>
      <c r="I217" s="98">
        <v>7.739883910173317</v>
      </c>
      <c r="J217" s="98">
        <v>8.2963958355041285</v>
      </c>
      <c r="K217" s="98">
        <v>10.13540456885173</v>
      </c>
      <c r="L217" s="98">
        <v>6.2115053696663418</v>
      </c>
      <c r="M217" s="98">
        <v>8.4073937425709158</v>
      </c>
      <c r="N217" s="98">
        <v>7.0018344878898953</v>
      </c>
      <c r="O217" s="98">
        <v>6.7138218925816062</v>
      </c>
      <c r="P217" s="98">
        <v>6.4260623257788936</v>
      </c>
      <c r="Q217" s="98">
        <v>8.8406764452516828</v>
      </c>
      <c r="R217" s="98">
        <v>8.9090238705037645</v>
      </c>
      <c r="S217" s="98">
        <v>11.023428086724563</v>
      </c>
      <c r="T217" s="98">
        <v>10.127389458646539</v>
      </c>
      <c r="U217" s="98">
        <v>10.67179586591665</v>
      </c>
      <c r="V217" s="98">
        <v>11.508475965825802</v>
      </c>
      <c r="W217" s="98">
        <v>10.683791621354358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1215.36773178931</v>
      </c>
      <c r="C218" s="122">
        <f t="shared" si="114"/>
        <v>990.34723796670983</v>
      </c>
      <c r="D218" s="122">
        <f t="shared" si="114"/>
        <v>877.85004549939254</v>
      </c>
      <c r="E218" s="122">
        <f t="shared" si="114"/>
        <v>1026.347133583407</v>
      </c>
      <c r="F218" s="122">
        <f t="shared" si="114"/>
        <v>929.07919637685359</v>
      </c>
      <c r="G218" s="122">
        <f t="shared" si="114"/>
        <v>980.20972013353787</v>
      </c>
      <c r="H218" s="122">
        <f t="shared" si="114"/>
        <v>1198.5858137610762</v>
      </c>
      <c r="I218" s="122">
        <f t="shared" si="114"/>
        <v>1450.1718329360124</v>
      </c>
      <c r="J218" s="122">
        <f t="shared" si="114"/>
        <v>1521.9735825604837</v>
      </c>
      <c r="K218" s="122">
        <f t="shared" si="114"/>
        <v>1435.3219441979613</v>
      </c>
      <c r="L218" s="122">
        <f t="shared" si="114"/>
        <v>1561.8700143067917</v>
      </c>
      <c r="M218" s="122">
        <f t="shared" si="114"/>
        <v>1316.6964644978334</v>
      </c>
      <c r="N218" s="122">
        <f t="shared" si="114"/>
        <v>1598.2662670005889</v>
      </c>
      <c r="O218" s="122">
        <f t="shared" si="114"/>
        <v>1286.7243958023473</v>
      </c>
      <c r="P218" s="122">
        <f t="shared" si="114"/>
        <v>1093.7342556557505</v>
      </c>
      <c r="Q218" s="122">
        <f t="shared" si="114"/>
        <v>1030.6640803854691</v>
      </c>
      <c r="R218" s="122">
        <f t="shared" si="114"/>
        <v>1114.766818297086</v>
      </c>
      <c r="S218" s="122">
        <f t="shared" si="114"/>
        <v>1023.2814985244786</v>
      </c>
      <c r="T218" s="122">
        <f t="shared" si="114"/>
        <v>1138.4858377562111</v>
      </c>
      <c r="U218" s="122">
        <f t="shared" si="114"/>
        <v>1171.7433766997419</v>
      </c>
      <c r="V218" s="122">
        <f t="shared" si="114"/>
        <v>1186.7682596131444</v>
      </c>
      <c r="W218" s="122">
        <f t="shared" si="114"/>
        <v>1192.4906208843297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1215.36773178931</v>
      </c>
      <c r="C219" s="98">
        <f>RES_hhdet_fech!C86</f>
        <v>990.34723796670983</v>
      </c>
      <c r="D219" s="98">
        <f>RES_hhdet_fech!D86</f>
        <v>877.85004549939254</v>
      </c>
      <c r="E219" s="98">
        <f>RES_hhdet_fech!E86</f>
        <v>1026.347133583407</v>
      </c>
      <c r="F219" s="98">
        <f>RES_hhdet_fech!F86</f>
        <v>929.07919637685359</v>
      </c>
      <c r="G219" s="98">
        <f>RES_hhdet_fech!G86</f>
        <v>980.20972013353787</v>
      </c>
      <c r="H219" s="98">
        <f>RES_hhdet_fech!H86</f>
        <v>1198.5858137610762</v>
      </c>
      <c r="I219" s="98">
        <f>RES_hhdet_fech!I86</f>
        <v>1450.1718329360124</v>
      </c>
      <c r="J219" s="98">
        <f>RES_hhdet_fech!J86</f>
        <v>1521.9735825604837</v>
      </c>
      <c r="K219" s="98">
        <f>RES_hhdet_fech!K86</f>
        <v>1435.3219441979613</v>
      </c>
      <c r="L219" s="98">
        <f>RES_hhdet_fech!L86</f>
        <v>1561.8700143067917</v>
      </c>
      <c r="M219" s="98">
        <f>RES_hhdet_fech!M86</f>
        <v>1316.6964644978334</v>
      </c>
      <c r="N219" s="98">
        <f>RES_hhdet_fech!N86</f>
        <v>1598.2662670005889</v>
      </c>
      <c r="O219" s="98">
        <f>RES_hhdet_fech!O86</f>
        <v>1286.7243958023473</v>
      </c>
      <c r="P219" s="98">
        <f>RES_hhdet_fech!P86</f>
        <v>1093.7342556557505</v>
      </c>
      <c r="Q219" s="98">
        <f>RES_hhdet_fech!Q86</f>
        <v>1030.6640803854691</v>
      </c>
      <c r="R219" s="98">
        <f>RES_hhdet_fech!R86</f>
        <v>1114.766818297086</v>
      </c>
      <c r="S219" s="98">
        <f>RES_hhdet_fech!S86</f>
        <v>1023.2814985244786</v>
      </c>
      <c r="T219" s="98">
        <f>RES_hhdet_fech!T86</f>
        <v>1138.4858377562111</v>
      </c>
      <c r="U219" s="98">
        <f>RES_hhdet_fech!U86</f>
        <v>1171.7433766997419</v>
      </c>
      <c r="V219" s="98">
        <f>RES_hhdet_fech!V86</f>
        <v>1186.7682596131444</v>
      </c>
      <c r="W219" s="98">
        <f>RES_hhdet_fech!W86</f>
        <v>1192.4906208843297</v>
      </c>
      <c r="DA219" s="63" t="s">
        <v>2322</v>
      </c>
    </row>
    <row r="220" spans="1:105" ht="12" customHeight="1" x14ac:dyDescent="0.25">
      <c r="A220" s="121" t="s">
        <v>55</v>
      </c>
      <c r="B220" s="122">
        <v>2484.2110325183962</v>
      </c>
      <c r="C220" s="122">
        <v>2295.7540795909267</v>
      </c>
      <c r="D220" s="122">
        <v>2571.8963104971876</v>
      </c>
      <c r="E220" s="122">
        <v>2817.2436872077178</v>
      </c>
      <c r="F220" s="122">
        <v>2899.9688067364932</v>
      </c>
      <c r="G220" s="122">
        <v>3238.6933841882642</v>
      </c>
      <c r="H220" s="122">
        <v>3180.4323006315935</v>
      </c>
      <c r="I220" s="122">
        <v>3425.9565721711983</v>
      </c>
      <c r="J220" s="122">
        <v>3298.5935832515679</v>
      </c>
      <c r="K220" s="122">
        <v>3292.886452751638</v>
      </c>
      <c r="L220" s="122">
        <v>3192.930714021677</v>
      </c>
      <c r="M220" s="122">
        <v>3202.8112476987999</v>
      </c>
      <c r="N220" s="122">
        <v>2897.846000069912</v>
      </c>
      <c r="O220" s="122">
        <v>2485.0084909982565</v>
      </c>
      <c r="P220" s="122">
        <v>2459.5002514371881</v>
      </c>
      <c r="Q220" s="122">
        <v>2605.7549627259082</v>
      </c>
      <c r="R220" s="122">
        <v>2725.3472274353212</v>
      </c>
      <c r="S220" s="122">
        <v>2918.2755115934078</v>
      </c>
      <c r="T220" s="122">
        <v>2799.1740329280728</v>
      </c>
      <c r="U220" s="122">
        <v>2728.9389710834844</v>
      </c>
      <c r="V220" s="122">
        <v>2780.5450854871019</v>
      </c>
      <c r="W220" s="122">
        <v>2803.3017622409352</v>
      </c>
      <c r="DA220" s="130" t="s">
        <v>2323</v>
      </c>
    </row>
    <row r="221" spans="1:105" ht="12" customHeight="1" x14ac:dyDescent="0.25">
      <c r="A221" s="97" t="s">
        <v>132</v>
      </c>
      <c r="B221" s="98">
        <v>4172.659157033635</v>
      </c>
      <c r="C221" s="98">
        <v>3908.2060705551075</v>
      </c>
      <c r="D221" s="98">
        <v>4126.5403829823281</v>
      </c>
      <c r="E221" s="98">
        <v>3556.4253387140761</v>
      </c>
      <c r="F221" s="98">
        <v>3669.1121637881424</v>
      </c>
      <c r="G221" s="98">
        <v>4179.1013366463194</v>
      </c>
      <c r="H221" s="98">
        <v>3444.1493833898776</v>
      </c>
      <c r="I221" s="98">
        <v>3738.2604635309613</v>
      </c>
      <c r="J221" s="98">
        <v>4707.6568894567417</v>
      </c>
      <c r="K221" s="98">
        <v>4888.7206612593463</v>
      </c>
      <c r="L221" s="98">
        <v>3764.010880373638</v>
      </c>
      <c r="M221" s="98">
        <v>3899.7635100928878</v>
      </c>
      <c r="N221" s="98">
        <v>3656.1140288095557</v>
      </c>
      <c r="O221" s="98">
        <v>3815.6659807014489</v>
      </c>
      <c r="P221" s="98">
        <v>4289.449083698757</v>
      </c>
      <c r="Q221" s="98">
        <v>3872.302184068079</v>
      </c>
      <c r="R221" s="98">
        <v>3941.7480325051938</v>
      </c>
      <c r="S221" s="98">
        <v>3991.9078738853136</v>
      </c>
      <c r="T221" s="98">
        <v>3850.0771249977274</v>
      </c>
      <c r="U221" s="98">
        <v>3938.531830786013</v>
      </c>
      <c r="V221" s="98">
        <v>3801.1035489774035</v>
      </c>
      <c r="W221" s="98">
        <v>3528.4374460423892</v>
      </c>
      <c r="DA221" s="63" t="s">
        <v>2324</v>
      </c>
    </row>
    <row r="222" spans="1:105" ht="12" customHeight="1" x14ac:dyDescent="0.25">
      <c r="A222" s="97" t="s">
        <v>131</v>
      </c>
      <c r="B222" s="98">
        <v>2025.6154121179404</v>
      </c>
      <c r="C222" s="98">
        <v>2085.591406740567</v>
      </c>
      <c r="D222" s="98">
        <v>2505.6868335528702</v>
      </c>
      <c r="E222" s="98">
        <v>2341.407979464032</v>
      </c>
      <c r="F222" s="98">
        <v>2018.8264178613194</v>
      </c>
      <c r="G222" s="98">
        <v>2902.6680930896655</v>
      </c>
      <c r="H222" s="98">
        <v>2270.8272283398605</v>
      </c>
      <c r="I222" s="98">
        <v>2374.5621487543108</v>
      </c>
      <c r="J222" s="98">
        <v>3254.4988705056917</v>
      </c>
      <c r="K222" s="98">
        <v>3472.7050389184037</v>
      </c>
      <c r="L222" s="98">
        <v>2614.1279630509425</v>
      </c>
      <c r="M222" s="98">
        <v>2732.6728456414453</v>
      </c>
      <c r="N222" s="98">
        <v>2527.7191946766588</v>
      </c>
      <c r="O222" s="98">
        <v>2623.9739559504978</v>
      </c>
      <c r="P222" s="98">
        <v>2904.0131342625064</v>
      </c>
      <c r="Q222" s="98">
        <v>2830.267504000014</v>
      </c>
      <c r="R222" s="98">
        <v>2988.6952969896283</v>
      </c>
      <c r="S222" s="98">
        <v>3171.081162734295</v>
      </c>
      <c r="T222" s="98">
        <v>3042.7945611233631</v>
      </c>
      <c r="U222" s="98">
        <v>3094.005716865629</v>
      </c>
      <c r="V222" s="98">
        <v>3072.9524993565715</v>
      </c>
      <c r="W222" s="98">
        <v>2874.3423962562961</v>
      </c>
      <c r="DA222" s="63" t="s">
        <v>2325</v>
      </c>
    </row>
    <row r="223" spans="1:105" ht="12" customHeight="1" x14ac:dyDescent="0.25">
      <c r="A223" s="100" t="s">
        <v>204</v>
      </c>
      <c r="B223" s="101">
        <v>245.27314510323743</v>
      </c>
      <c r="C223" s="101">
        <v>523.10155275045497</v>
      </c>
      <c r="D223" s="101">
        <v>936.40408350823009</v>
      </c>
      <c r="E223" s="101">
        <v>1003.5964354383282</v>
      </c>
      <c r="F223" s="101">
        <v>75.193771391034474</v>
      </c>
      <c r="G223" s="101">
        <v>1165.1082623254142</v>
      </c>
      <c r="H223" s="101">
        <v>37.667540236221392</v>
      </c>
      <c r="I223" s="101">
        <v>256.40083268178881</v>
      </c>
      <c r="J223" s="101">
        <v>843.66145613036997</v>
      </c>
      <c r="K223" s="101">
        <v>1043.6276389438128</v>
      </c>
      <c r="L223" s="101">
        <v>602.85430623931325</v>
      </c>
      <c r="M223" s="101">
        <v>625.41104615118195</v>
      </c>
      <c r="N223" s="101">
        <v>409.12106082599848</v>
      </c>
      <c r="O223" s="101">
        <v>309.05510849609266</v>
      </c>
      <c r="P223" s="101">
        <v>163.56651689219839</v>
      </c>
      <c r="Q223" s="101">
        <v>793.80794309957219</v>
      </c>
      <c r="R223" s="101">
        <v>1114.446576146365</v>
      </c>
      <c r="S223" s="101">
        <v>1491.7219470135226</v>
      </c>
      <c r="T223" s="101">
        <v>1215.8481404260483</v>
      </c>
      <c r="U223" s="101">
        <v>1036.5353498423544</v>
      </c>
      <c r="V223" s="101">
        <v>1113.0699681189992</v>
      </c>
      <c r="W223" s="101">
        <v>911.86155996547632</v>
      </c>
      <c r="DA223" s="131" t="s">
        <v>2326</v>
      </c>
    </row>
    <row r="224" spans="1:105" ht="12" customHeight="1" x14ac:dyDescent="0.25">
      <c r="A224" s="103" t="s">
        <v>52</v>
      </c>
      <c r="B224" s="104">
        <v>1780.3422670147031</v>
      </c>
      <c r="C224" s="104">
        <v>1562.4898539901124</v>
      </c>
      <c r="D224" s="104">
        <v>1569.2827500446408</v>
      </c>
      <c r="E224" s="104">
        <v>1337.8115440257041</v>
      </c>
      <c r="F224" s="104">
        <v>1943.6326464702852</v>
      </c>
      <c r="G224" s="104">
        <v>1737.5598307642513</v>
      </c>
      <c r="H224" s="104">
        <v>2233.1596881036394</v>
      </c>
      <c r="I224" s="104">
        <v>2118.1613160725219</v>
      </c>
      <c r="J224" s="104">
        <v>2410.8374143753222</v>
      </c>
      <c r="K224" s="104">
        <v>2429.0773999745907</v>
      </c>
      <c r="L224" s="104">
        <v>2011.2736568116291</v>
      </c>
      <c r="M224" s="104">
        <v>2107.261799490263</v>
      </c>
      <c r="N224" s="104">
        <v>2118.5981338506604</v>
      </c>
      <c r="O224" s="104">
        <v>2314.9188474544053</v>
      </c>
      <c r="P224" s="104">
        <v>2740.4466173703076</v>
      </c>
      <c r="Q224" s="104">
        <v>2036.4595609004421</v>
      </c>
      <c r="R224" s="104">
        <v>1874.2487208432624</v>
      </c>
      <c r="S224" s="104">
        <v>1679.3592157207722</v>
      </c>
      <c r="T224" s="104">
        <v>1826.9464206973148</v>
      </c>
      <c r="U224" s="104">
        <v>2057.4703670232748</v>
      </c>
      <c r="V224" s="104">
        <v>1959.8825312375723</v>
      </c>
      <c r="W224" s="104">
        <v>1962.4808362908198</v>
      </c>
      <c r="DA224" s="132" t="s">
        <v>2327</v>
      </c>
    </row>
    <row r="225" spans="1:105" ht="12" customHeight="1" x14ac:dyDescent="0.25">
      <c r="A225" s="106" t="s">
        <v>124</v>
      </c>
      <c r="B225" s="101">
        <v>4681.6318518239696</v>
      </c>
      <c r="C225" s="101">
        <v>4545.688093663076</v>
      </c>
      <c r="D225" s="101">
        <v>4827.9288341221827</v>
      </c>
      <c r="E225" s="101">
        <v>5065.3912431106846</v>
      </c>
      <c r="F225" s="101">
        <v>5149.2586119876405</v>
      </c>
      <c r="G225" s="101">
        <v>5571.0455776089602</v>
      </c>
      <c r="H225" s="101">
        <v>5588.6436608850545</v>
      </c>
      <c r="I225" s="101">
        <v>5765.7560695794054</v>
      </c>
      <c r="J225" s="101">
        <v>5941.7028689497001</v>
      </c>
      <c r="K225" s="101">
        <v>5939.2615042536227</v>
      </c>
      <c r="L225" s="101">
        <v>5780.3710902474713</v>
      </c>
      <c r="M225" s="101">
        <v>5533.4596811675083</v>
      </c>
      <c r="N225" s="101">
        <v>5139.8872766162331</v>
      </c>
      <c r="O225" s="101">
        <v>5350.8486214140466</v>
      </c>
      <c r="P225" s="101">
        <v>6208.331371424777</v>
      </c>
      <c r="Q225" s="101">
        <v>4916.4658872897053</v>
      </c>
      <c r="R225" s="101">
        <v>4754.1435631454415</v>
      </c>
      <c r="S225" s="101">
        <v>4678.3392800849551</v>
      </c>
      <c r="T225" s="101">
        <v>4537.3758964869467</v>
      </c>
      <c r="U225" s="101">
        <v>4304.4738305118371</v>
      </c>
      <c r="V225" s="101">
        <v>3972.6906280885896</v>
      </c>
      <c r="W225" s="101">
        <v>4968.2187222378752</v>
      </c>
      <c r="DA225" s="131" t="s">
        <v>2328</v>
      </c>
    </row>
    <row r="226" spans="1:105" ht="12" customHeight="1" x14ac:dyDescent="0.25">
      <c r="A226" s="107" t="s">
        <v>123</v>
      </c>
      <c r="B226" s="104">
        <v>2320.2240317520036</v>
      </c>
      <c r="C226" s="104">
        <v>2251.2273001433423</v>
      </c>
      <c r="D226" s="104">
        <v>2689.0878400007741</v>
      </c>
      <c r="E226" s="104">
        <v>2989.3277252568018</v>
      </c>
      <c r="F226" s="104">
        <v>2954.7633563604672</v>
      </c>
      <c r="G226" s="104">
        <v>3352.893808337602</v>
      </c>
      <c r="H226" s="104">
        <v>3241.9893464665029</v>
      </c>
      <c r="I226" s="104">
        <v>3180.0632446359077</v>
      </c>
      <c r="J226" s="104">
        <v>3295.107732563677</v>
      </c>
      <c r="K226" s="104">
        <v>3305.5741375065581</v>
      </c>
      <c r="L226" s="104">
        <v>3145.1016456710618</v>
      </c>
      <c r="M226" s="104">
        <v>3029.4078886114598</v>
      </c>
      <c r="N226" s="104">
        <v>2684.2524813238165</v>
      </c>
      <c r="O226" s="104">
        <v>2721.0618264294449</v>
      </c>
      <c r="P226" s="104">
        <v>3244.3618276367397</v>
      </c>
      <c r="Q226" s="104">
        <v>3091.0551923308703</v>
      </c>
      <c r="R226" s="104">
        <v>3216.0261951164935</v>
      </c>
      <c r="S226" s="104">
        <v>3423.6813661858628</v>
      </c>
      <c r="T226" s="104">
        <v>3107.7454132744192</v>
      </c>
      <c r="U226" s="104">
        <v>2702.3488081074279</v>
      </c>
      <c r="V226" s="104">
        <v>2540.8806033146184</v>
      </c>
      <c r="W226" s="104">
        <v>3399.7629351802639</v>
      </c>
      <c r="DA226" s="132" t="s">
        <v>2329</v>
      </c>
    </row>
    <row r="227" spans="1:105" ht="12" customHeight="1" x14ac:dyDescent="0.25">
      <c r="A227" s="108" t="s">
        <v>50</v>
      </c>
      <c r="B227" s="98">
        <v>646.74210834250187</v>
      </c>
      <c r="C227" s="98">
        <v>609.2993046817586</v>
      </c>
      <c r="D227" s="98">
        <v>1142.2392485482508</v>
      </c>
      <c r="E227" s="98">
        <v>1462.6775630769914</v>
      </c>
      <c r="F227" s="98">
        <v>1307.9595516592904</v>
      </c>
      <c r="G227" s="98">
        <v>1639.4160015299105</v>
      </c>
      <c r="H227" s="98">
        <v>1419.5131144831475</v>
      </c>
      <c r="I227" s="98">
        <v>1159.1698579252663</v>
      </c>
      <c r="J227" s="98">
        <v>1204.1353400635874</v>
      </c>
      <c r="K227" s="98">
        <v>1200.1117894995689</v>
      </c>
      <c r="L227" s="98">
        <v>1019.0289795400231</v>
      </c>
      <c r="M227" s="98">
        <v>971.89126311236532</v>
      </c>
      <c r="N227" s="98">
        <v>599.51018605579338</v>
      </c>
      <c r="O227" s="98">
        <v>389.61190165455042</v>
      </c>
      <c r="P227" s="98">
        <v>546.10941208314364</v>
      </c>
      <c r="Q227" s="98">
        <v>1063.3797034438778</v>
      </c>
      <c r="R227" s="98">
        <v>1289.4827810177062</v>
      </c>
      <c r="S227" s="98">
        <v>1624.7013074108795</v>
      </c>
      <c r="T227" s="98">
        <v>1026.3138256284769</v>
      </c>
      <c r="U227" s="98">
        <v>324.28217847921621</v>
      </c>
      <c r="V227" s="98">
        <v>240.50192599702478</v>
      </c>
      <c r="W227" s="98">
        <v>819.5781687590204</v>
      </c>
      <c r="DA227" s="63" t="s">
        <v>2330</v>
      </c>
    </row>
    <row r="228" spans="1:105" ht="12" customHeight="1" x14ac:dyDescent="0.25">
      <c r="A228" s="108" t="s">
        <v>52</v>
      </c>
      <c r="B228" s="98">
        <v>1673.4819234095016</v>
      </c>
      <c r="C228" s="98">
        <v>1641.9279954615838</v>
      </c>
      <c r="D228" s="98">
        <v>1546.8485914525231</v>
      </c>
      <c r="E228" s="98">
        <v>1526.6501621798106</v>
      </c>
      <c r="F228" s="98">
        <v>1646.8038047011769</v>
      </c>
      <c r="G228" s="98">
        <v>1713.4778068076921</v>
      </c>
      <c r="H228" s="98">
        <v>1822.4762319833546</v>
      </c>
      <c r="I228" s="98">
        <v>2020.8933867106416</v>
      </c>
      <c r="J228" s="98">
        <v>2090.9723925000899</v>
      </c>
      <c r="K228" s="98">
        <v>2105.4623480069886</v>
      </c>
      <c r="L228" s="98">
        <v>2126.0726661310391</v>
      </c>
      <c r="M228" s="98">
        <v>2057.5166254990941</v>
      </c>
      <c r="N228" s="98">
        <v>2084.7422952680231</v>
      </c>
      <c r="O228" s="98">
        <v>2331.4499247748945</v>
      </c>
      <c r="P228" s="98">
        <v>2698.2524155535957</v>
      </c>
      <c r="Q228" s="98">
        <v>2027.6754888869923</v>
      </c>
      <c r="R228" s="98">
        <v>1926.5434140987877</v>
      </c>
      <c r="S228" s="98">
        <v>1798.9800587749833</v>
      </c>
      <c r="T228" s="98">
        <v>2081.4315876459423</v>
      </c>
      <c r="U228" s="98">
        <v>2378.0666296282116</v>
      </c>
      <c r="V228" s="98">
        <v>2300.3786773175939</v>
      </c>
      <c r="W228" s="98">
        <v>2580.1847664212432</v>
      </c>
      <c r="DA228" s="63" t="s">
        <v>2331</v>
      </c>
    </row>
    <row r="229" spans="1:105" ht="12" customHeight="1" x14ac:dyDescent="0.25">
      <c r="A229" s="106" t="s">
        <v>122</v>
      </c>
      <c r="B229" s="101">
        <v>4256.604873222821</v>
      </c>
      <c r="C229" s="101">
        <v>3902.1356639704682</v>
      </c>
      <c r="D229" s="101">
        <v>4186.2582253193668</v>
      </c>
      <c r="E229" s="101">
        <v>4449.5375009509989</v>
      </c>
      <c r="F229" s="101">
        <v>4667.866827303129</v>
      </c>
      <c r="G229" s="101">
        <v>5026.4194242821704</v>
      </c>
      <c r="H229" s="101">
        <v>4899.8605627542902</v>
      </c>
      <c r="I229" s="101">
        <v>5538.0443053143808</v>
      </c>
      <c r="J229" s="101">
        <v>5348.5036940857344</v>
      </c>
      <c r="K229" s="101">
        <v>5318.8608056213761</v>
      </c>
      <c r="L229" s="101">
        <v>5287.1258115312476</v>
      </c>
      <c r="M229" s="101">
        <v>5315.6421755466145</v>
      </c>
      <c r="N229" s="101">
        <v>5019.5755671811412</v>
      </c>
      <c r="O229" s="101">
        <v>4284.6280675472626</v>
      </c>
      <c r="P229" s="101">
        <v>4254.9556606746564</v>
      </c>
      <c r="Q229" s="101">
        <v>4401.625843805874</v>
      </c>
      <c r="R229" s="101">
        <v>4552.9277229879699</v>
      </c>
      <c r="S229" s="101">
        <v>4777.7029296108503</v>
      </c>
      <c r="T229" s="101">
        <v>4651.8877107172302</v>
      </c>
      <c r="U229" s="101">
        <v>4527.5831211818895</v>
      </c>
      <c r="V229" s="101">
        <v>4573.8889036056798</v>
      </c>
      <c r="W229" s="101">
        <v>4230.4450854951911</v>
      </c>
      <c r="DA229" s="131" t="s">
        <v>2332</v>
      </c>
    </row>
    <row r="230" spans="1:105" ht="12" customHeight="1" x14ac:dyDescent="0.25">
      <c r="A230" s="107" t="s">
        <v>121</v>
      </c>
      <c r="B230" s="104">
        <v>2300.8266249182489</v>
      </c>
      <c r="C230" s="104">
        <v>2113.7688887095119</v>
      </c>
      <c r="D230" s="104">
        <v>2405.5656178112367</v>
      </c>
      <c r="E230" s="104">
        <v>2674.1917831268202</v>
      </c>
      <c r="F230" s="104">
        <v>2773.2019740748642</v>
      </c>
      <c r="G230" s="104">
        <v>3113.8406986150812</v>
      </c>
      <c r="H230" s="104">
        <v>3041.5115950204108</v>
      </c>
      <c r="I230" s="104">
        <v>3310.6849328936828</v>
      </c>
      <c r="J230" s="104">
        <v>3166.0808143913264</v>
      </c>
      <c r="K230" s="104">
        <v>3161.5936914875874</v>
      </c>
      <c r="L230" s="104">
        <v>3080.4639711988198</v>
      </c>
      <c r="M230" s="104">
        <v>3101.0572106135292</v>
      </c>
      <c r="N230" s="104">
        <v>2798.88486552325</v>
      </c>
      <c r="O230" s="104">
        <v>2333.1809593149869</v>
      </c>
      <c r="P230" s="104">
        <v>2270.7671203384125</v>
      </c>
      <c r="Q230" s="104">
        <v>2452.5211037179756</v>
      </c>
      <c r="R230" s="104">
        <v>2591.9499403495765</v>
      </c>
      <c r="S230" s="104">
        <v>2806.6441939278384</v>
      </c>
      <c r="T230" s="104">
        <v>2696.5669060203327</v>
      </c>
      <c r="U230" s="104">
        <v>2634.7009658307616</v>
      </c>
      <c r="V230" s="104">
        <v>2709.2694395827048</v>
      </c>
      <c r="W230" s="104">
        <v>2712.1108222534554</v>
      </c>
      <c r="DA230" s="132" t="s">
        <v>2333</v>
      </c>
    </row>
    <row r="231" spans="1:105" ht="12" customHeight="1" x14ac:dyDescent="0.25">
      <c r="A231" s="108" t="s">
        <v>53</v>
      </c>
      <c r="B231" s="98">
        <v>603.26811242857809</v>
      </c>
      <c r="C231" s="98">
        <v>506.30525603993385</v>
      </c>
      <c r="D231" s="98">
        <v>804.41302785708433</v>
      </c>
      <c r="E231" s="98">
        <v>1074.8450128205172</v>
      </c>
      <c r="F231" s="98">
        <v>1070.0502237447092</v>
      </c>
      <c r="G231" s="98">
        <v>1389.1146097350238</v>
      </c>
      <c r="H231" s="98">
        <v>1251.7138242953774</v>
      </c>
      <c r="I231" s="98">
        <v>1168.0038089834152</v>
      </c>
      <c r="J231" s="98">
        <v>1078.9704435501983</v>
      </c>
      <c r="K231" s="98">
        <v>1076.0746586811345</v>
      </c>
      <c r="L231" s="98">
        <v>949.60660202866268</v>
      </c>
      <c r="M231" s="98">
        <v>965.74388807927789</v>
      </c>
      <c r="N231" s="98">
        <v>656.24412426850517</v>
      </c>
      <c r="O231" s="98">
        <v>148.50321615792322</v>
      </c>
      <c r="P231" s="98">
        <v>56.555244102573951</v>
      </c>
      <c r="Q231" s="98">
        <v>185.51260330857639</v>
      </c>
      <c r="R231" s="98">
        <v>279.16589631275286</v>
      </c>
      <c r="S231" s="98">
        <v>479.94955089286236</v>
      </c>
      <c r="T231" s="98">
        <v>365.42018582659659</v>
      </c>
      <c r="U231" s="98">
        <v>289.38893647704981</v>
      </c>
      <c r="V231" s="98">
        <v>365.0285941835686</v>
      </c>
      <c r="W231" s="98">
        <v>376.91234695530767</v>
      </c>
      <c r="DA231" s="63" t="s">
        <v>2334</v>
      </c>
    </row>
    <row r="232" spans="1:105" ht="12" customHeight="1" x14ac:dyDescent="0.25">
      <c r="A232" s="108" t="s">
        <v>52</v>
      </c>
      <c r="B232" s="98">
        <v>1697.5585124896709</v>
      </c>
      <c r="C232" s="98">
        <v>1607.4636326695775</v>
      </c>
      <c r="D232" s="98">
        <v>1601.1525899541523</v>
      </c>
      <c r="E232" s="98">
        <v>1599.3467703063027</v>
      </c>
      <c r="F232" s="98">
        <v>1703.1517503301557</v>
      </c>
      <c r="G232" s="98">
        <v>1724.7260888800574</v>
      </c>
      <c r="H232" s="98">
        <v>1789.7977707250334</v>
      </c>
      <c r="I232" s="98">
        <v>2142.6811239102672</v>
      </c>
      <c r="J232" s="98">
        <v>2087.1103708411283</v>
      </c>
      <c r="K232" s="98">
        <v>2085.5190328064537</v>
      </c>
      <c r="L232" s="98">
        <v>2130.8573691701567</v>
      </c>
      <c r="M232" s="98">
        <v>2135.3133225342513</v>
      </c>
      <c r="N232" s="98">
        <v>2142.6407412547451</v>
      </c>
      <c r="O232" s="98">
        <v>2184.677743157064</v>
      </c>
      <c r="P232" s="98">
        <v>2214.2118762358391</v>
      </c>
      <c r="Q232" s="98">
        <v>2267.0085004093989</v>
      </c>
      <c r="R232" s="98">
        <v>2312.7840440368232</v>
      </c>
      <c r="S232" s="98">
        <v>2326.6946430349763</v>
      </c>
      <c r="T232" s="98">
        <v>2331.1467201937357</v>
      </c>
      <c r="U232" s="98">
        <v>2345.3120293537122</v>
      </c>
      <c r="V232" s="98">
        <v>2344.2408453991361</v>
      </c>
      <c r="W232" s="98">
        <v>2335.198475298148</v>
      </c>
      <c r="DA232" s="63" t="s">
        <v>2335</v>
      </c>
    </row>
    <row r="233" spans="1:105" ht="12" customHeight="1" x14ac:dyDescent="0.25">
      <c r="A233" s="121" t="s">
        <v>54</v>
      </c>
      <c r="B233" s="122">
        <v>1134.4752569021457</v>
      </c>
      <c r="C233" s="122">
        <v>1179.7338576340817</v>
      </c>
      <c r="D233" s="122">
        <v>1182.4042921343148</v>
      </c>
      <c r="E233" s="122">
        <v>1192.6688177897113</v>
      </c>
      <c r="F233" s="122">
        <v>1217.8284672689649</v>
      </c>
      <c r="G233" s="122">
        <v>1167.6221872949466</v>
      </c>
      <c r="H233" s="122">
        <v>1070.8406857978464</v>
      </c>
      <c r="I233" s="122">
        <v>1053.8775085629923</v>
      </c>
      <c r="J233" s="122">
        <v>964.4650065102569</v>
      </c>
      <c r="K233" s="122">
        <v>960.5651707773867</v>
      </c>
      <c r="L233" s="122">
        <v>930.81267133948484</v>
      </c>
      <c r="M233" s="122">
        <v>980.34956558972419</v>
      </c>
      <c r="N233" s="122">
        <v>872.77533714939284</v>
      </c>
      <c r="O233" s="122">
        <v>888.98534929177401</v>
      </c>
      <c r="P233" s="122">
        <v>953.32245794937717</v>
      </c>
      <c r="Q233" s="122">
        <v>930.8973515723693</v>
      </c>
      <c r="R233" s="122">
        <v>925.56746151766367</v>
      </c>
      <c r="S233" s="122">
        <v>968.41536511764639</v>
      </c>
      <c r="T233" s="122">
        <v>915.68898093960991</v>
      </c>
      <c r="U233" s="122">
        <v>1045.5722509874447</v>
      </c>
      <c r="V233" s="122">
        <v>1051.846764563157</v>
      </c>
      <c r="W233" s="122">
        <v>1034.0380734053094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1244.5646479820562</v>
      </c>
      <c r="C235" s="98">
        <v>1264.2972595379426</v>
      </c>
      <c r="D235" s="98">
        <v>1267.1254284737586</v>
      </c>
      <c r="E235" s="98">
        <v>1316.8967537584836</v>
      </c>
      <c r="F235" s="98">
        <v>1343.2698141136591</v>
      </c>
      <c r="G235" s="98">
        <v>1288.3407435944328</v>
      </c>
      <c r="H235" s="98">
        <v>1156.7542231061304</v>
      </c>
      <c r="I235" s="98">
        <v>1169.3005211191653</v>
      </c>
      <c r="J235" s="98">
        <v>1058.8767783820144</v>
      </c>
      <c r="K235" s="98">
        <v>1044.1223703339244</v>
      </c>
      <c r="L235" s="98">
        <v>1019.0508396636875</v>
      </c>
      <c r="M235" s="98">
        <v>1045.7593006237789</v>
      </c>
      <c r="N235" s="98">
        <v>993.86006054832126</v>
      </c>
      <c r="O235" s="98">
        <v>998.3591606340799</v>
      </c>
      <c r="P235" s="98">
        <v>1013.9182324069894</v>
      </c>
      <c r="Q235" s="98">
        <v>1057.562785236544</v>
      </c>
      <c r="R235" s="98">
        <v>1066.1991289239265</v>
      </c>
      <c r="S235" s="98">
        <v>1082.8938816072202</v>
      </c>
      <c r="T235" s="98">
        <v>1104.4225177118676</v>
      </c>
      <c r="U235" s="98">
        <v>1203.8236252542838</v>
      </c>
      <c r="V235" s="98">
        <v>1142.8336886063937</v>
      </c>
      <c r="W235" s="98">
        <v>1224.7377386037554</v>
      </c>
      <c r="DA235" s="63" t="s">
        <v>2338</v>
      </c>
    </row>
    <row r="236" spans="1:105" ht="12" customHeight="1" x14ac:dyDescent="0.25">
      <c r="A236" s="109" t="s">
        <v>120</v>
      </c>
      <c r="B236" s="33">
        <v>858.25254637094258</v>
      </c>
      <c r="C236" s="33">
        <v>997.37450000258616</v>
      </c>
      <c r="D236" s="33">
        <v>1018.4201086266677</v>
      </c>
      <c r="E236" s="33">
        <v>966.49164002200462</v>
      </c>
      <c r="F236" s="33">
        <v>1007.8671885563513</v>
      </c>
      <c r="G236" s="33">
        <v>969.60643412593186</v>
      </c>
      <c r="H236" s="33">
        <v>920.84377063771149</v>
      </c>
      <c r="I236" s="33">
        <v>839.21133451862215</v>
      </c>
      <c r="J236" s="33">
        <v>781.71097122307913</v>
      </c>
      <c r="K236" s="33">
        <v>809.78116897177767</v>
      </c>
      <c r="L236" s="33">
        <v>772.92488144936954</v>
      </c>
      <c r="M236" s="33">
        <v>863.40835707784856</v>
      </c>
      <c r="N236" s="33">
        <v>649.78345800512454</v>
      </c>
      <c r="O236" s="33">
        <v>707.38614410197158</v>
      </c>
      <c r="P236" s="33">
        <v>866.70276699156045</v>
      </c>
      <c r="Q236" s="33">
        <v>763.89562932376884</v>
      </c>
      <c r="R236" s="33">
        <v>747.49485041390915</v>
      </c>
      <c r="S236" s="33">
        <v>827.23595245979266</v>
      </c>
      <c r="T236" s="33">
        <v>693.57132671386739</v>
      </c>
      <c r="U236" s="33">
        <v>860.53997723444991</v>
      </c>
      <c r="V236" s="33">
        <v>950.12657547566459</v>
      </c>
      <c r="W236" s="33">
        <v>838.98243905150969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8020.05083086578</v>
      </c>
      <c r="C238" s="117">
        <f t="shared" si="115"/>
        <v>7584.094856310433</v>
      </c>
      <c r="D238" s="117">
        <f t="shared" si="115"/>
        <v>7905.8716576500492</v>
      </c>
      <c r="E238" s="117">
        <f t="shared" si="115"/>
        <v>8187.2090162696477</v>
      </c>
      <c r="F238" s="117">
        <f t="shared" si="115"/>
        <v>8106.5702615321061</v>
      </c>
      <c r="G238" s="117">
        <f t="shared" si="115"/>
        <v>8452.7313661447552</v>
      </c>
      <c r="H238" s="117">
        <f t="shared" si="115"/>
        <v>8750.7840950921927</v>
      </c>
      <c r="I238" s="117">
        <f t="shared" si="115"/>
        <v>9711.406007672078</v>
      </c>
      <c r="J238" s="117">
        <f t="shared" si="115"/>
        <v>10214.415781931826</v>
      </c>
      <c r="K238" s="117">
        <f t="shared" si="115"/>
        <v>10447.455457391487</v>
      </c>
      <c r="L238" s="117">
        <f t="shared" si="115"/>
        <v>9834.6504184898586</v>
      </c>
      <c r="M238" s="117">
        <f t="shared" si="115"/>
        <v>9538.8675810729565</v>
      </c>
      <c r="N238" s="117">
        <f t="shared" si="115"/>
        <v>10502.684066301315</v>
      </c>
      <c r="O238" s="117">
        <f t="shared" si="115"/>
        <v>9030.5170598924633</v>
      </c>
      <c r="P238" s="117">
        <f t="shared" si="115"/>
        <v>8073.6292335175913</v>
      </c>
      <c r="Q238" s="117">
        <f t="shared" si="115"/>
        <v>8853.7239883094262</v>
      </c>
      <c r="R238" s="117">
        <f t="shared" ref="R238:V238" si="116">R239+R242+R244+R257</f>
        <v>9499.6279316400814</v>
      </c>
      <c r="S238" s="117">
        <f t="shared" si="116"/>
        <v>9737.6979259940144</v>
      </c>
      <c r="T238" s="117">
        <f t="shared" si="116"/>
        <v>10290.091147215728</v>
      </c>
      <c r="U238" s="117">
        <f t="shared" si="116"/>
        <v>10737.033353943421</v>
      </c>
      <c r="V238" s="117">
        <f t="shared" si="116"/>
        <v>11181.045765851955</v>
      </c>
      <c r="W238" s="117">
        <f t="shared" ref="W238" si="117">W239+W242+W244+W257</f>
        <v>11102.499040133938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3193.7969597947126</v>
      </c>
      <c r="C239" s="122">
        <f t="shared" si="118"/>
        <v>3149.5139965516009</v>
      </c>
      <c r="D239" s="122">
        <f t="shared" si="118"/>
        <v>3433.3340855088913</v>
      </c>
      <c r="E239" s="122">
        <f t="shared" si="118"/>
        <v>3049.6228451110937</v>
      </c>
      <c r="F239" s="122">
        <f t="shared" si="118"/>
        <v>2859.3274924079487</v>
      </c>
      <c r="G239" s="122">
        <f t="shared" si="118"/>
        <v>2729.3247646179207</v>
      </c>
      <c r="H239" s="122">
        <f t="shared" si="118"/>
        <v>2331.2918572685762</v>
      </c>
      <c r="I239" s="122">
        <f t="shared" si="118"/>
        <v>2149.3863129968786</v>
      </c>
      <c r="J239" s="122">
        <f t="shared" si="118"/>
        <v>2468.1550288263888</v>
      </c>
      <c r="K239" s="122">
        <f t="shared" si="118"/>
        <v>2863.528588140292</v>
      </c>
      <c r="L239" s="122">
        <f t="shared" si="118"/>
        <v>1831.6182570919802</v>
      </c>
      <c r="M239" s="122">
        <f t="shared" si="118"/>
        <v>2173.3661634117311</v>
      </c>
      <c r="N239" s="122">
        <f t="shared" si="118"/>
        <v>2335.258825329026</v>
      </c>
      <c r="O239" s="122">
        <f t="shared" si="118"/>
        <v>1921.5454567106215</v>
      </c>
      <c r="P239" s="122">
        <f t="shared" si="118"/>
        <v>1438.8272951235122</v>
      </c>
      <c r="Q239" s="122">
        <f t="shared" si="118"/>
        <v>2190.3021091578412</v>
      </c>
      <c r="R239" s="122">
        <f t="shared" ref="R239:V239" si="119">SUM(R240:R241)</f>
        <v>2220.4573756822751</v>
      </c>
      <c r="S239" s="122">
        <f t="shared" si="119"/>
        <v>2476.924000192626</v>
      </c>
      <c r="T239" s="122">
        <f t="shared" si="119"/>
        <v>2546.7126080228331</v>
      </c>
      <c r="U239" s="122">
        <f t="shared" si="119"/>
        <v>2691.8370679765153</v>
      </c>
      <c r="V239" s="122">
        <f t="shared" si="119"/>
        <v>2908.668574202246</v>
      </c>
      <c r="W239" s="122">
        <f t="shared" ref="W239" si="120">SUM(W240:W241)</f>
        <v>2702.6824794027766</v>
      </c>
      <c r="DA239" s="130" t="s">
        <v>2486</v>
      </c>
    </row>
    <row r="240" spans="1:105" ht="12" customHeight="1" x14ac:dyDescent="0.25">
      <c r="A240" s="97" t="s">
        <v>204</v>
      </c>
      <c r="B240" s="98">
        <v>3182.5885411344061</v>
      </c>
      <c r="C240" s="98">
        <v>3136.4804125169667</v>
      </c>
      <c r="D240" s="98">
        <v>3418.023354041909</v>
      </c>
      <c r="E240" s="98">
        <v>3036.7874358349172</v>
      </c>
      <c r="F240" s="98">
        <v>2846.2552073446209</v>
      </c>
      <c r="G240" s="98">
        <v>2717.0676200246826</v>
      </c>
      <c r="H240" s="98">
        <v>2321.883812855523</v>
      </c>
      <c r="I240" s="98">
        <v>2141.6464290867052</v>
      </c>
      <c r="J240" s="98">
        <v>2459.8586329908849</v>
      </c>
      <c r="K240" s="98">
        <v>2853.3931835714402</v>
      </c>
      <c r="L240" s="98">
        <v>1825.4067517223139</v>
      </c>
      <c r="M240" s="98">
        <v>2164.9587696691601</v>
      </c>
      <c r="N240" s="98">
        <v>2328.256990841136</v>
      </c>
      <c r="O240" s="98">
        <v>1914.8316348180399</v>
      </c>
      <c r="P240" s="98">
        <v>1432.4012327977332</v>
      </c>
      <c r="Q240" s="98">
        <v>2181.4614327125896</v>
      </c>
      <c r="R240" s="98">
        <v>2211.5483518117712</v>
      </c>
      <c r="S240" s="98">
        <v>2465.9005721059016</v>
      </c>
      <c r="T240" s="98">
        <v>2536.5852185641866</v>
      </c>
      <c r="U240" s="98">
        <v>2681.1652721105988</v>
      </c>
      <c r="V240" s="98">
        <v>2897.1600982364203</v>
      </c>
      <c r="W240" s="98">
        <v>2691.9986877814222</v>
      </c>
      <c r="DA240" s="63" t="s">
        <v>2487</v>
      </c>
    </row>
    <row r="241" spans="1:105" ht="12" customHeight="1" x14ac:dyDescent="0.25">
      <c r="A241" s="97" t="s">
        <v>53</v>
      </c>
      <c r="B241" s="98">
        <v>11.208418660306723</v>
      </c>
      <c r="C241" s="98">
        <v>13.033584034634186</v>
      </c>
      <c r="D241" s="98">
        <v>15.310731466982169</v>
      </c>
      <c r="E241" s="98">
        <v>12.835409276176689</v>
      </c>
      <c r="F241" s="98">
        <v>13.072285063327872</v>
      </c>
      <c r="G241" s="98">
        <v>12.257144593238145</v>
      </c>
      <c r="H241" s="98">
        <v>9.4080444130532861</v>
      </c>
      <c r="I241" s="98">
        <v>7.739883910173317</v>
      </c>
      <c r="J241" s="98">
        <v>8.2963958355041285</v>
      </c>
      <c r="K241" s="98">
        <v>10.13540456885173</v>
      </c>
      <c r="L241" s="98">
        <v>6.2115053696663418</v>
      </c>
      <c r="M241" s="98">
        <v>8.4073937425709158</v>
      </c>
      <c r="N241" s="98">
        <v>7.0018344878898953</v>
      </c>
      <c r="O241" s="98">
        <v>6.7138218925816062</v>
      </c>
      <c r="P241" s="98">
        <v>6.4260623257788936</v>
      </c>
      <c r="Q241" s="98">
        <v>8.8406764452516828</v>
      </c>
      <c r="R241" s="98">
        <v>8.9090238705037645</v>
      </c>
      <c r="S241" s="98">
        <v>11.023428086724563</v>
      </c>
      <c r="T241" s="98">
        <v>10.127389458646539</v>
      </c>
      <c r="U241" s="98">
        <v>10.67179586591665</v>
      </c>
      <c r="V241" s="98">
        <v>11.508475965825802</v>
      </c>
      <c r="W241" s="98">
        <v>10.683791621354358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2189.9137552373836</v>
      </c>
      <c r="C242" s="122">
        <f t="shared" si="121"/>
        <v>1885.9226579494477</v>
      </c>
      <c r="D242" s="122">
        <f t="shared" si="121"/>
        <v>1778.4404773448707</v>
      </c>
      <c r="E242" s="122">
        <f t="shared" si="121"/>
        <v>2310.3521920168814</v>
      </c>
      <c r="F242" s="122">
        <f t="shared" si="121"/>
        <v>2293.4731009473653</v>
      </c>
      <c r="G242" s="122">
        <f t="shared" si="121"/>
        <v>2612.4238271924196</v>
      </c>
      <c r="H242" s="122">
        <f t="shared" si="121"/>
        <v>3365.2228477426788</v>
      </c>
      <c r="I242" s="122">
        <f t="shared" si="121"/>
        <v>4219.8087502471944</v>
      </c>
      <c r="J242" s="122">
        <f t="shared" si="121"/>
        <v>4535.4818928580271</v>
      </c>
      <c r="K242" s="122">
        <f t="shared" si="121"/>
        <v>4368.4459107660641</v>
      </c>
      <c r="L242" s="122">
        <f t="shared" si="121"/>
        <v>4833.0838216090806</v>
      </c>
      <c r="M242" s="122">
        <f t="shared" si="121"/>
        <v>4148.5650417598499</v>
      </c>
      <c r="N242" s="122">
        <f t="shared" si="121"/>
        <v>5168.1439756709897</v>
      </c>
      <c r="O242" s="122">
        <f t="shared" si="121"/>
        <v>4285.3399566067474</v>
      </c>
      <c r="P242" s="122">
        <f t="shared" si="121"/>
        <v>3752.4084055474309</v>
      </c>
      <c r="Q242" s="122">
        <f t="shared" si="121"/>
        <v>3695.8324061041039</v>
      </c>
      <c r="R242" s="122">
        <f t="shared" si="121"/>
        <v>4215.5402764635019</v>
      </c>
      <c r="S242" s="122">
        <f t="shared" si="121"/>
        <v>4033.5265169207169</v>
      </c>
      <c r="T242" s="122">
        <f t="shared" si="121"/>
        <v>4608.774017461823</v>
      </c>
      <c r="U242" s="122">
        <f t="shared" si="121"/>
        <v>4841.8609913753044</v>
      </c>
      <c r="V242" s="122">
        <f t="shared" si="121"/>
        <v>5006.5444482536877</v>
      </c>
      <c r="W242" s="122">
        <f t="shared" si="121"/>
        <v>5118.4749314900519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2189.9137552373836</v>
      </c>
      <c r="C243" s="98">
        <f>RES_hhdet_tesh!C86</f>
        <v>1885.9226579494477</v>
      </c>
      <c r="D243" s="98">
        <f>RES_hhdet_tesh!D86</f>
        <v>1778.4404773448707</v>
      </c>
      <c r="E243" s="98">
        <f>RES_hhdet_tesh!E86</f>
        <v>2310.3521920168814</v>
      </c>
      <c r="F243" s="98">
        <f>RES_hhdet_tesh!F86</f>
        <v>2293.4731009473653</v>
      </c>
      <c r="G243" s="98">
        <f>RES_hhdet_tesh!G86</f>
        <v>2612.4238271924196</v>
      </c>
      <c r="H243" s="98">
        <f>RES_hhdet_tesh!H86</f>
        <v>3365.2228477426788</v>
      </c>
      <c r="I243" s="98">
        <f>RES_hhdet_tesh!I86</f>
        <v>4219.8087502471944</v>
      </c>
      <c r="J243" s="98">
        <f>RES_hhdet_tesh!J86</f>
        <v>4535.4818928580271</v>
      </c>
      <c r="K243" s="98">
        <f>RES_hhdet_tesh!K86</f>
        <v>4368.4459107660641</v>
      </c>
      <c r="L243" s="98">
        <f>RES_hhdet_tesh!L86</f>
        <v>4833.0838216090806</v>
      </c>
      <c r="M243" s="98">
        <f>RES_hhdet_tesh!M86</f>
        <v>4148.5650417598499</v>
      </c>
      <c r="N243" s="98">
        <f>RES_hhdet_tesh!N86</f>
        <v>5168.1439756709897</v>
      </c>
      <c r="O243" s="98">
        <f>RES_hhdet_tesh!O86</f>
        <v>4285.3399566067474</v>
      </c>
      <c r="P243" s="98">
        <f>RES_hhdet_tesh!P86</f>
        <v>3752.4084055474309</v>
      </c>
      <c r="Q243" s="98">
        <f>RES_hhdet_tesh!Q86</f>
        <v>3695.8324061041039</v>
      </c>
      <c r="R243" s="98">
        <f>RES_hhdet_tesh!R86</f>
        <v>4215.5402764635019</v>
      </c>
      <c r="S243" s="98">
        <f>RES_hhdet_tesh!S86</f>
        <v>4033.5265169207169</v>
      </c>
      <c r="T243" s="98">
        <f>RES_hhdet_tesh!T86</f>
        <v>4608.774017461823</v>
      </c>
      <c r="U243" s="98">
        <f>RES_hhdet_tesh!U86</f>
        <v>4841.8609913753044</v>
      </c>
      <c r="V243" s="98">
        <f>RES_hhdet_tesh!V86</f>
        <v>5006.5444482536877</v>
      </c>
      <c r="W243" s="98">
        <f>RES_hhdet_tesh!W86</f>
        <v>5118.4749314900519</v>
      </c>
      <c r="DA243" s="63" t="s">
        <v>2490</v>
      </c>
    </row>
    <row r="244" spans="1:105" ht="12" customHeight="1" x14ac:dyDescent="0.25">
      <c r="A244" s="121" t="s">
        <v>55</v>
      </c>
      <c r="B244" s="122">
        <v>1974.4759111318322</v>
      </c>
      <c r="C244" s="122">
        <v>1847.9546322703825</v>
      </c>
      <c r="D244" s="122">
        <v>1984.2531536507345</v>
      </c>
      <c r="E244" s="122">
        <v>2109.9823469471803</v>
      </c>
      <c r="F244" s="122">
        <v>2213.8480427077566</v>
      </c>
      <c r="G244" s="122">
        <v>2397.978589977603</v>
      </c>
      <c r="H244" s="122">
        <v>2398.4814768509964</v>
      </c>
      <c r="I244" s="122">
        <v>2701.8171800060454</v>
      </c>
      <c r="J244" s="122">
        <v>2624.0582700650884</v>
      </c>
      <c r="K244" s="122">
        <v>2626.0067948279375</v>
      </c>
      <c r="L244" s="122">
        <v>2598.6070834755983</v>
      </c>
      <c r="M244" s="122">
        <v>2611.028752480061</v>
      </c>
      <c r="N244" s="122">
        <v>2467.4773841018746</v>
      </c>
      <c r="O244" s="122">
        <v>2274.4489856608084</v>
      </c>
      <c r="P244" s="122">
        <v>2277.9742671419885</v>
      </c>
      <c r="Q244" s="122">
        <v>2378.3877710688243</v>
      </c>
      <c r="R244" s="122">
        <v>2474.248166668046</v>
      </c>
      <c r="S244" s="122">
        <v>2601.188137427227</v>
      </c>
      <c r="T244" s="122">
        <v>2546.0152415299785</v>
      </c>
      <c r="U244" s="122">
        <v>2519.5353499242456</v>
      </c>
      <c r="V244" s="122">
        <v>2559.8063346481331</v>
      </c>
      <c r="W244" s="122">
        <v>2584.314747462061</v>
      </c>
      <c r="DA244" s="130" t="s">
        <v>2491</v>
      </c>
    </row>
    <row r="245" spans="1:105" ht="12" customHeight="1" x14ac:dyDescent="0.25">
      <c r="A245" s="97" t="s">
        <v>132</v>
      </c>
      <c r="B245" s="98">
        <v>1891.5282176354037</v>
      </c>
      <c r="C245" s="98">
        <v>1812.5662029654766</v>
      </c>
      <c r="D245" s="98">
        <v>2026.0477019622429</v>
      </c>
      <c r="E245" s="98">
        <v>1829.2944825695986</v>
      </c>
      <c r="F245" s="98">
        <v>1984.9871541597456</v>
      </c>
      <c r="G245" s="98">
        <v>2366.5709302542</v>
      </c>
      <c r="H245" s="98">
        <v>2026.7726812489166</v>
      </c>
      <c r="I245" s="98">
        <v>2272.1345404231406</v>
      </c>
      <c r="J245" s="98">
        <v>2934.5676741745469</v>
      </c>
      <c r="K245" s="98">
        <v>3093.5767657838251</v>
      </c>
      <c r="L245" s="98">
        <v>2402.8254061043813</v>
      </c>
      <c r="M245" s="98">
        <v>2514.0514467826811</v>
      </c>
      <c r="N245" s="98">
        <v>2389.737605745403</v>
      </c>
      <c r="O245" s="98">
        <v>2507.808754540999</v>
      </c>
      <c r="P245" s="98">
        <v>2819.9451302799271</v>
      </c>
      <c r="Q245" s="98">
        <v>2579.8213254216753</v>
      </c>
      <c r="R245" s="98">
        <v>2647.0339521213568</v>
      </c>
      <c r="S245" s="98">
        <v>2720.789752588149</v>
      </c>
      <c r="T245" s="98">
        <v>2676.6098931793349</v>
      </c>
      <c r="U245" s="98">
        <v>2783.8360085423601</v>
      </c>
      <c r="V245" s="98">
        <v>2742.9513958569037</v>
      </c>
      <c r="W245" s="98">
        <v>2609.1247248432383</v>
      </c>
      <c r="DA245" s="63" t="s">
        <v>2492</v>
      </c>
    </row>
    <row r="246" spans="1:105" ht="12" customHeight="1" x14ac:dyDescent="0.25">
      <c r="A246" s="97" t="s">
        <v>131</v>
      </c>
      <c r="B246" s="98">
        <v>1891.5282176354037</v>
      </c>
      <c r="C246" s="98">
        <v>1817.3600095207548</v>
      </c>
      <c r="D246" s="98">
        <v>2025.5258125023893</v>
      </c>
      <c r="E246" s="98">
        <v>1826.792657244054</v>
      </c>
      <c r="F246" s="98">
        <v>1981.6929284747741</v>
      </c>
      <c r="G246" s="98">
        <v>2365.7301791194282</v>
      </c>
      <c r="H246" s="98">
        <v>2253.4682144758103</v>
      </c>
      <c r="I246" s="98">
        <v>2270.5191194025929</v>
      </c>
      <c r="J246" s="98">
        <v>2932.5455477475402</v>
      </c>
      <c r="K246" s="98">
        <v>3092.5956022512687</v>
      </c>
      <c r="L246" s="98">
        <v>2403.3996077049251</v>
      </c>
      <c r="M246" s="98">
        <v>2514.0597581895099</v>
      </c>
      <c r="N246" s="98">
        <v>2391.6712156775757</v>
      </c>
      <c r="O246" s="98">
        <v>2530.9923907577972</v>
      </c>
      <c r="P246" s="98">
        <v>2855.0319906443265</v>
      </c>
      <c r="Q246" s="98">
        <v>2592.5561336965347</v>
      </c>
      <c r="R246" s="98">
        <v>2654.9664334167123</v>
      </c>
      <c r="S246" s="98">
        <v>2725.0724247548433</v>
      </c>
      <c r="T246" s="98">
        <v>2680.0216570191037</v>
      </c>
      <c r="U246" s="98">
        <v>2784.7344135125059</v>
      </c>
      <c r="V246" s="98">
        <v>2741.4217213242464</v>
      </c>
      <c r="W246" s="98">
        <v>2603.7927018455089</v>
      </c>
      <c r="DA246" s="63" t="s">
        <v>2493</v>
      </c>
    </row>
    <row r="247" spans="1:105" ht="12" customHeight="1" x14ac:dyDescent="0.25">
      <c r="A247" s="100" t="s">
        <v>204</v>
      </c>
      <c r="B247" s="101">
        <v>111.18595062070077</v>
      </c>
      <c r="C247" s="101">
        <v>254.87015553064228</v>
      </c>
      <c r="D247" s="101">
        <v>456.24306245774869</v>
      </c>
      <c r="E247" s="101">
        <v>488.98111321835012</v>
      </c>
      <c r="F247" s="101">
        <v>38.060282004489032</v>
      </c>
      <c r="G247" s="101">
        <v>628.17034835517723</v>
      </c>
      <c r="H247" s="101">
        <v>20.308526372170864</v>
      </c>
      <c r="I247" s="101">
        <v>152.35780333007119</v>
      </c>
      <c r="J247" s="101">
        <v>521.7081333722175</v>
      </c>
      <c r="K247" s="101">
        <v>663.51820227667815</v>
      </c>
      <c r="L247" s="101">
        <v>392.12595089329591</v>
      </c>
      <c r="M247" s="101">
        <v>406.79795869924669</v>
      </c>
      <c r="N247" s="101">
        <v>273.07308182691548</v>
      </c>
      <c r="O247" s="101">
        <v>216.07354330339246</v>
      </c>
      <c r="P247" s="101">
        <v>114.58537327401908</v>
      </c>
      <c r="Q247" s="101">
        <v>556.09657279609314</v>
      </c>
      <c r="R247" s="101">
        <v>780.71771257345029</v>
      </c>
      <c r="S247" s="101">
        <v>1045.713209034071</v>
      </c>
      <c r="T247" s="101">
        <v>853.07523632178925</v>
      </c>
      <c r="U247" s="101">
        <v>727.26404648923108</v>
      </c>
      <c r="V247" s="101">
        <v>781.53919008667447</v>
      </c>
      <c r="W247" s="101">
        <v>641.31186555468923</v>
      </c>
      <c r="DA247" s="131" t="s">
        <v>2494</v>
      </c>
    </row>
    <row r="248" spans="1:105" ht="12" customHeight="1" x14ac:dyDescent="0.25">
      <c r="A248" s="103" t="s">
        <v>52</v>
      </c>
      <c r="B248" s="104">
        <v>1780.3422670147031</v>
      </c>
      <c r="C248" s="104">
        <v>1562.4898539901124</v>
      </c>
      <c r="D248" s="104">
        <v>1569.2827500446408</v>
      </c>
      <c r="E248" s="104">
        <v>1337.8115440257041</v>
      </c>
      <c r="F248" s="104">
        <v>1943.6326464702852</v>
      </c>
      <c r="G248" s="104">
        <v>1737.5598307642513</v>
      </c>
      <c r="H248" s="104">
        <v>2233.1596881036394</v>
      </c>
      <c r="I248" s="104">
        <v>2118.1613160725219</v>
      </c>
      <c r="J248" s="104">
        <v>2410.8374143753222</v>
      </c>
      <c r="K248" s="104">
        <v>2429.0773999745907</v>
      </c>
      <c r="L248" s="104">
        <v>2011.2736568116291</v>
      </c>
      <c r="M248" s="104">
        <v>2107.261799490263</v>
      </c>
      <c r="N248" s="104">
        <v>2118.5981338506604</v>
      </c>
      <c r="O248" s="104">
        <v>2314.9188474544053</v>
      </c>
      <c r="P248" s="104">
        <v>2740.4466173703076</v>
      </c>
      <c r="Q248" s="104">
        <v>2036.4595609004421</v>
      </c>
      <c r="R248" s="104">
        <v>1874.2487208432624</v>
      </c>
      <c r="S248" s="104">
        <v>1679.3592157207722</v>
      </c>
      <c r="T248" s="104">
        <v>1826.9464206973148</v>
      </c>
      <c r="U248" s="104">
        <v>2057.4703670232748</v>
      </c>
      <c r="V248" s="104">
        <v>1959.8825312375723</v>
      </c>
      <c r="W248" s="104">
        <v>1962.4808362908198</v>
      </c>
      <c r="DA248" s="132" t="s">
        <v>2495</v>
      </c>
    </row>
    <row r="249" spans="1:105" ht="12" customHeight="1" x14ac:dyDescent="0.25">
      <c r="A249" s="106" t="s">
        <v>124</v>
      </c>
      <c r="B249" s="101">
        <v>1941.7200404900109</v>
      </c>
      <c r="C249" s="101">
        <v>1896.7430700498178</v>
      </c>
      <c r="D249" s="101">
        <v>2026.0630800549538</v>
      </c>
      <c r="E249" s="101">
        <v>2141.3919465757872</v>
      </c>
      <c r="F249" s="101">
        <v>2197.368131071888</v>
      </c>
      <c r="G249" s="101">
        <v>2404.7420322287385</v>
      </c>
      <c r="H249" s="101">
        <v>2444.7874674428344</v>
      </c>
      <c r="I249" s="101">
        <v>2536.6422811526609</v>
      </c>
      <c r="J249" s="101">
        <v>2628.0481821234748</v>
      </c>
      <c r="K249" s="101">
        <v>2642.0858290507158</v>
      </c>
      <c r="L249" s="101">
        <v>2583.0746736772862</v>
      </c>
      <c r="M249" s="101">
        <v>2496.0269066508367</v>
      </c>
      <c r="N249" s="101">
        <v>2363.1997958929865</v>
      </c>
      <c r="O249" s="101">
        <v>2500.0980521150636</v>
      </c>
      <c r="P249" s="101">
        <v>2930.7300149938746</v>
      </c>
      <c r="Q249" s="101">
        <v>2568.1847409540687</v>
      </c>
      <c r="R249" s="101">
        <v>2598.2777733860603</v>
      </c>
      <c r="S249" s="101">
        <v>2656.4459102332421</v>
      </c>
      <c r="T249" s="101">
        <v>2642.8573037552892</v>
      </c>
      <c r="U249" s="101">
        <v>2585.427901439406</v>
      </c>
      <c r="V249" s="101">
        <v>2451.1674713676971</v>
      </c>
      <c r="W249" s="101">
        <v>3111.6474050443339</v>
      </c>
      <c r="DA249" s="131" t="s">
        <v>2496</v>
      </c>
    </row>
    <row r="250" spans="1:105" ht="12" customHeight="1" x14ac:dyDescent="0.25">
      <c r="A250" s="107" t="s">
        <v>123</v>
      </c>
      <c r="B250" s="104">
        <v>1941.7200404900109</v>
      </c>
      <c r="C250" s="104">
        <v>1897.1194357333204</v>
      </c>
      <c r="D250" s="104">
        <v>2026.1471878315899</v>
      </c>
      <c r="E250" s="104">
        <v>2141.6102286280743</v>
      </c>
      <c r="F250" s="104">
        <v>2198.2262616854046</v>
      </c>
      <c r="G250" s="104">
        <v>2407.5000497681544</v>
      </c>
      <c r="H250" s="104">
        <v>2443.8002669843522</v>
      </c>
      <c r="I250" s="104">
        <v>2533.3431326500263</v>
      </c>
      <c r="J250" s="104">
        <v>2626.074163460858</v>
      </c>
      <c r="K250" s="104">
        <v>2641.2433197158166</v>
      </c>
      <c r="L250" s="104">
        <v>2581.5029358679894</v>
      </c>
      <c r="M250" s="104">
        <v>2492.663579757424</v>
      </c>
      <c r="N250" s="104">
        <v>2361.8583707235189</v>
      </c>
      <c r="O250" s="104">
        <v>2527.8632235126242</v>
      </c>
      <c r="P250" s="104">
        <v>2981.5687517359283</v>
      </c>
      <c r="Q250" s="104">
        <v>2582.5412286119995</v>
      </c>
      <c r="R250" s="104">
        <v>2602.2920168834239</v>
      </c>
      <c r="S250" s="104">
        <v>2652.8277733524433</v>
      </c>
      <c r="T250" s="104">
        <v>2622.0036241298462</v>
      </c>
      <c r="U250" s="104">
        <v>2549.7553829967792</v>
      </c>
      <c r="V250" s="104">
        <v>2433.8211146009871</v>
      </c>
      <c r="W250" s="104">
        <v>3116.7894060932276</v>
      </c>
      <c r="DA250" s="132" t="s">
        <v>2497</v>
      </c>
    </row>
    <row r="251" spans="1:105" ht="12" customHeight="1" x14ac:dyDescent="0.25">
      <c r="A251" s="108" t="s">
        <v>50</v>
      </c>
      <c r="B251" s="98">
        <v>268.23811708050886</v>
      </c>
      <c r="C251" s="98">
        <v>255.19144027173644</v>
      </c>
      <c r="D251" s="98">
        <v>479.29859637906674</v>
      </c>
      <c r="E251" s="98">
        <v>614.96006644826366</v>
      </c>
      <c r="F251" s="98">
        <v>551.42245698422755</v>
      </c>
      <c r="G251" s="98">
        <v>694.02224296046245</v>
      </c>
      <c r="H251" s="98">
        <v>621.32403500099758</v>
      </c>
      <c r="I251" s="98">
        <v>512.44974593938502</v>
      </c>
      <c r="J251" s="98">
        <v>535.10177096076893</v>
      </c>
      <c r="K251" s="98">
        <v>535.78097170882859</v>
      </c>
      <c r="L251" s="98">
        <v>455.43026973695083</v>
      </c>
      <c r="M251" s="98">
        <v>435.14695425832974</v>
      </c>
      <c r="N251" s="98">
        <v>277.11607545549532</v>
      </c>
      <c r="O251" s="98">
        <v>196.41329873772926</v>
      </c>
      <c r="P251" s="98">
        <v>283.31633618233303</v>
      </c>
      <c r="Q251" s="98">
        <v>554.86573972500742</v>
      </c>
      <c r="R251" s="98">
        <v>675.74860278463632</v>
      </c>
      <c r="S251" s="98">
        <v>853.84771457745978</v>
      </c>
      <c r="T251" s="98">
        <v>540.57203648390396</v>
      </c>
      <c r="U251" s="98">
        <v>171.68875336856817</v>
      </c>
      <c r="V251" s="98">
        <v>133.44243728339342</v>
      </c>
      <c r="W251" s="98">
        <v>536.60463967198439</v>
      </c>
      <c r="DA251" s="63" t="s">
        <v>2498</v>
      </c>
    </row>
    <row r="252" spans="1:105" ht="12" customHeight="1" x14ac:dyDescent="0.25">
      <c r="A252" s="108" t="s">
        <v>52</v>
      </c>
      <c r="B252" s="98">
        <v>1673.4819234095016</v>
      </c>
      <c r="C252" s="98">
        <v>1641.9279954615838</v>
      </c>
      <c r="D252" s="98">
        <v>1546.8485914525231</v>
      </c>
      <c r="E252" s="98">
        <v>1526.6501621798106</v>
      </c>
      <c r="F252" s="98">
        <v>1646.8038047011769</v>
      </c>
      <c r="G252" s="98">
        <v>1713.4778068076921</v>
      </c>
      <c r="H252" s="98">
        <v>1822.4762319833546</v>
      </c>
      <c r="I252" s="98">
        <v>2020.8933867106416</v>
      </c>
      <c r="J252" s="98">
        <v>2090.9723925000899</v>
      </c>
      <c r="K252" s="98">
        <v>2105.4623480069886</v>
      </c>
      <c r="L252" s="98">
        <v>2126.0726661310391</v>
      </c>
      <c r="M252" s="98">
        <v>2057.5166254990941</v>
      </c>
      <c r="N252" s="98">
        <v>2084.7422952680231</v>
      </c>
      <c r="O252" s="98">
        <v>2331.4499247748945</v>
      </c>
      <c r="P252" s="98">
        <v>2698.2524155535957</v>
      </c>
      <c r="Q252" s="98">
        <v>2027.6754888869923</v>
      </c>
      <c r="R252" s="98">
        <v>1926.5434140987877</v>
      </c>
      <c r="S252" s="98">
        <v>1798.9800587749833</v>
      </c>
      <c r="T252" s="98">
        <v>2081.4315876459423</v>
      </c>
      <c r="U252" s="98">
        <v>2378.0666296282116</v>
      </c>
      <c r="V252" s="98">
        <v>2300.3786773175939</v>
      </c>
      <c r="W252" s="98">
        <v>2580.1847664212432</v>
      </c>
      <c r="DA252" s="63" t="s">
        <v>2499</v>
      </c>
    </row>
    <row r="253" spans="1:105" ht="12" customHeight="1" x14ac:dyDescent="0.25">
      <c r="A253" s="106" t="s">
        <v>122</v>
      </c>
      <c r="B253" s="101">
        <v>1977.8729172707062</v>
      </c>
      <c r="C253" s="101">
        <v>1844.5298704405809</v>
      </c>
      <c r="D253" s="101">
        <v>1981.2826482847702</v>
      </c>
      <c r="E253" s="101">
        <v>2112.42369991342</v>
      </c>
      <c r="F253" s="101">
        <v>2220.461456918345</v>
      </c>
      <c r="G253" s="101">
        <v>2403.7082549406805</v>
      </c>
      <c r="H253" s="101">
        <v>2400.3529568141394</v>
      </c>
      <c r="I253" s="101">
        <v>2719.8925292147997</v>
      </c>
      <c r="J253" s="101">
        <v>2628.2786012543452</v>
      </c>
      <c r="K253" s="101">
        <v>2626.0959121209371</v>
      </c>
      <c r="L253" s="101">
        <v>2610.6517356444692</v>
      </c>
      <c r="M253" s="101">
        <v>2626.1003873572326</v>
      </c>
      <c r="N253" s="101">
        <v>2482.1605345465559</v>
      </c>
      <c r="O253" s="101">
        <v>2287.9870940570222</v>
      </c>
      <c r="P253" s="101">
        <v>2312.5500707866663</v>
      </c>
      <c r="Q253" s="101">
        <v>2392.5369018397364</v>
      </c>
      <c r="R253" s="101">
        <v>2475.6785129836767</v>
      </c>
      <c r="S253" s="101">
        <v>2598.8034502382939</v>
      </c>
      <c r="T253" s="101">
        <v>2532.0486118607555</v>
      </c>
      <c r="U253" s="101">
        <v>2498.7382727469089</v>
      </c>
      <c r="V253" s="101">
        <v>2553.4982400337058</v>
      </c>
      <c r="W253" s="101">
        <v>2559.3537536314311</v>
      </c>
      <c r="DA253" s="131" t="s">
        <v>2500</v>
      </c>
    </row>
    <row r="254" spans="1:105" ht="12" customHeight="1" x14ac:dyDescent="0.25">
      <c r="A254" s="107" t="s">
        <v>121</v>
      </c>
      <c r="B254" s="104">
        <v>1977.8729172707049</v>
      </c>
      <c r="C254" s="104">
        <v>1844.4730664640267</v>
      </c>
      <c r="D254" s="104">
        <v>1980.939718255725</v>
      </c>
      <c r="E254" s="104">
        <v>2111.2211083838843</v>
      </c>
      <c r="F254" s="104">
        <v>2217.4655983146517</v>
      </c>
      <c r="G254" s="104">
        <v>2398.0511843931076</v>
      </c>
      <c r="H254" s="104">
        <v>2401.0891650532349</v>
      </c>
      <c r="I254" s="104">
        <v>2716.1669169124916</v>
      </c>
      <c r="J254" s="104">
        <v>2619.2046191743152</v>
      </c>
      <c r="K254" s="104">
        <v>2618.1789701271377</v>
      </c>
      <c r="L254" s="104">
        <v>2602.2395450997383</v>
      </c>
      <c r="M254" s="104">
        <v>2617.1916478606081</v>
      </c>
      <c r="N254" s="104">
        <v>2473.0015091758632</v>
      </c>
      <c r="O254" s="104">
        <v>2260.4549126585566</v>
      </c>
      <c r="P254" s="104">
        <v>2243.5982633597323</v>
      </c>
      <c r="Q254" s="104">
        <v>2366.3727751827969</v>
      </c>
      <c r="R254" s="104">
        <v>2466.6307038371074</v>
      </c>
      <c r="S254" s="104">
        <v>2597.7062351052323</v>
      </c>
      <c r="T254" s="104">
        <v>2541.1450693219626</v>
      </c>
      <c r="U254" s="104">
        <v>2514.5701649466932</v>
      </c>
      <c r="V254" s="104">
        <v>2562.0191414971046</v>
      </c>
      <c r="W254" s="104">
        <v>2564.9074136073032</v>
      </c>
      <c r="DA254" s="132" t="s">
        <v>2501</v>
      </c>
    </row>
    <row r="255" spans="1:105" ht="12" customHeight="1" x14ac:dyDescent="0.25">
      <c r="A255" s="108" t="s">
        <v>53</v>
      </c>
      <c r="B255" s="98">
        <v>280.31440478103411</v>
      </c>
      <c r="C255" s="98">
        <v>237.00943379444908</v>
      </c>
      <c r="D255" s="98">
        <v>379.78712830157264</v>
      </c>
      <c r="E255" s="98">
        <v>511.87433807758106</v>
      </c>
      <c r="F255" s="98">
        <v>514.31384798449585</v>
      </c>
      <c r="G255" s="98">
        <v>673.32509551305054</v>
      </c>
      <c r="H255" s="98">
        <v>611.29139432820114</v>
      </c>
      <c r="I255" s="98">
        <v>573.48579300222423</v>
      </c>
      <c r="J255" s="98">
        <v>532.09424833318678</v>
      </c>
      <c r="K255" s="98">
        <v>532.65993732068409</v>
      </c>
      <c r="L255" s="98">
        <v>471.38217592958148</v>
      </c>
      <c r="M255" s="98">
        <v>481.87832532635736</v>
      </c>
      <c r="N255" s="98">
        <v>330.36076792111851</v>
      </c>
      <c r="O255" s="98">
        <v>75.777169501492466</v>
      </c>
      <c r="P255" s="98">
        <v>29.386387123892977</v>
      </c>
      <c r="Q255" s="98">
        <v>99.364274773398137</v>
      </c>
      <c r="R255" s="98">
        <v>153.84665980028461</v>
      </c>
      <c r="S255" s="98">
        <v>271.01159207025592</v>
      </c>
      <c r="T255" s="98">
        <v>209.99834912822658</v>
      </c>
      <c r="U255" s="98">
        <v>169.25813559298135</v>
      </c>
      <c r="V255" s="98">
        <v>217.77829609796805</v>
      </c>
      <c r="W255" s="98">
        <v>229.70893830915551</v>
      </c>
      <c r="DA255" s="63" t="s">
        <v>2502</v>
      </c>
    </row>
    <row r="256" spans="1:105" ht="12" customHeight="1" x14ac:dyDescent="0.25">
      <c r="A256" s="108" t="s">
        <v>52</v>
      </c>
      <c r="B256" s="98">
        <v>1697.5585124896709</v>
      </c>
      <c r="C256" s="98">
        <v>1607.4636326695775</v>
      </c>
      <c r="D256" s="98">
        <v>1601.1525899541523</v>
      </c>
      <c r="E256" s="98">
        <v>1599.3467703063027</v>
      </c>
      <c r="F256" s="98">
        <v>1703.1517503301557</v>
      </c>
      <c r="G256" s="98">
        <v>1724.7260888800574</v>
      </c>
      <c r="H256" s="98">
        <v>1789.7977707250334</v>
      </c>
      <c r="I256" s="98">
        <v>2142.6811239102672</v>
      </c>
      <c r="J256" s="98">
        <v>2087.1103708411283</v>
      </c>
      <c r="K256" s="98">
        <v>2085.5190328064537</v>
      </c>
      <c r="L256" s="98">
        <v>2130.8573691701567</v>
      </c>
      <c r="M256" s="98">
        <v>2135.3133225342513</v>
      </c>
      <c r="N256" s="98">
        <v>2142.6407412547451</v>
      </c>
      <c r="O256" s="98">
        <v>2184.677743157064</v>
      </c>
      <c r="P256" s="98">
        <v>2214.2118762358391</v>
      </c>
      <c r="Q256" s="98">
        <v>2267.0085004093989</v>
      </c>
      <c r="R256" s="98">
        <v>2312.7840440368232</v>
      </c>
      <c r="S256" s="98">
        <v>2326.6946430349763</v>
      </c>
      <c r="T256" s="98">
        <v>2331.1467201937357</v>
      </c>
      <c r="U256" s="98">
        <v>2345.3120293537122</v>
      </c>
      <c r="V256" s="98">
        <v>2344.2408453991361</v>
      </c>
      <c r="W256" s="98">
        <v>2335.198475298148</v>
      </c>
      <c r="DA256" s="63" t="s">
        <v>2503</v>
      </c>
    </row>
    <row r="257" spans="1:105" ht="12" customHeight="1" x14ac:dyDescent="0.25">
      <c r="A257" s="121" t="s">
        <v>54</v>
      </c>
      <c r="B257" s="122">
        <v>661.8642047018518</v>
      </c>
      <c r="C257" s="122">
        <v>700.70356953900114</v>
      </c>
      <c r="D257" s="122">
        <v>709.84394114555198</v>
      </c>
      <c r="E257" s="122">
        <v>717.25163219449257</v>
      </c>
      <c r="F257" s="122">
        <v>739.92162546903546</v>
      </c>
      <c r="G257" s="122">
        <v>713.00418435681308</v>
      </c>
      <c r="H257" s="122">
        <v>655.78791322994016</v>
      </c>
      <c r="I257" s="122">
        <v>640.39376442195828</v>
      </c>
      <c r="J257" s="122">
        <v>586.72059018232164</v>
      </c>
      <c r="K257" s="122">
        <v>589.47416365719323</v>
      </c>
      <c r="L257" s="122">
        <v>571.34125631320057</v>
      </c>
      <c r="M257" s="122">
        <v>605.90762342131495</v>
      </c>
      <c r="N257" s="122">
        <v>531.80388119942484</v>
      </c>
      <c r="O257" s="122">
        <v>549.18266091428575</v>
      </c>
      <c r="P257" s="122">
        <v>604.41926570466092</v>
      </c>
      <c r="Q257" s="122">
        <v>589.20170197865616</v>
      </c>
      <c r="R257" s="122">
        <v>589.38211282625889</v>
      </c>
      <c r="S257" s="122">
        <v>626.05927145344481</v>
      </c>
      <c r="T257" s="122">
        <v>588.58928020109329</v>
      </c>
      <c r="U257" s="122">
        <v>683.79994466735604</v>
      </c>
      <c r="V257" s="122">
        <v>706.02640874788926</v>
      </c>
      <c r="W257" s="122">
        <v>697.02688177904929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681.34328234279701</v>
      </c>
      <c r="C259" s="98">
        <v>693.48804824759645</v>
      </c>
      <c r="D259" s="98">
        <v>696.85223871940832</v>
      </c>
      <c r="E259" s="98">
        <v>726.4148497632209</v>
      </c>
      <c r="F259" s="98">
        <v>743.46716469853664</v>
      </c>
      <c r="G259" s="98">
        <v>715.46650661019646</v>
      </c>
      <c r="H259" s="98">
        <v>644.3892213544882</v>
      </c>
      <c r="I259" s="98">
        <v>652.69944276821286</v>
      </c>
      <c r="J259" s="98">
        <v>591.93791883268443</v>
      </c>
      <c r="K259" s="98">
        <v>584.30515026029138</v>
      </c>
      <c r="L259" s="98">
        <v>570.72684851951237</v>
      </c>
      <c r="M259" s="98">
        <v>586.29786893058122</v>
      </c>
      <c r="N259" s="98">
        <v>557.79582823899091</v>
      </c>
      <c r="O259" s="98">
        <v>560.80620444430804</v>
      </c>
      <c r="P259" s="98">
        <v>569.92365239051503</v>
      </c>
      <c r="Q259" s="98">
        <v>594.82800940719699</v>
      </c>
      <c r="R259" s="98">
        <v>600.55864938800948</v>
      </c>
      <c r="S259" s="98">
        <v>611.50695596593096</v>
      </c>
      <c r="T259" s="98">
        <v>625.24766280134781</v>
      </c>
      <c r="U259" s="98">
        <v>684.04695176095561</v>
      </c>
      <c r="V259" s="98">
        <v>652.58464119704274</v>
      </c>
      <c r="W259" s="98">
        <v>703.70266468734087</v>
      </c>
      <c r="DA259" s="63" t="s">
        <v>2506</v>
      </c>
    </row>
    <row r="260" spans="1:105" ht="12" customHeight="1" x14ac:dyDescent="0.25">
      <c r="A260" s="109" t="s">
        <v>120</v>
      </c>
      <c r="B260" s="33">
        <v>612.98970760590487</v>
      </c>
      <c r="C260" s="33">
        <v>716.26370309622121</v>
      </c>
      <c r="D260" s="33">
        <v>734.99036630903936</v>
      </c>
      <c r="E260" s="33">
        <v>700.56850313173936</v>
      </c>
      <c r="F260" s="33">
        <v>733.98717108794983</v>
      </c>
      <c r="G260" s="33">
        <v>708.96521462013993</v>
      </c>
      <c r="H260" s="33">
        <v>675.68895178272965</v>
      </c>
      <c r="I260" s="33">
        <v>617.5074020657031</v>
      </c>
      <c r="J260" s="33">
        <v>576.62134254222462</v>
      </c>
      <c r="K260" s="33">
        <v>598.80195981968075</v>
      </c>
      <c r="L260" s="33">
        <v>572.44063870609307</v>
      </c>
      <c r="M260" s="33">
        <v>640.96644742623812</v>
      </c>
      <c r="N260" s="33">
        <v>483.93662800452307</v>
      </c>
      <c r="O260" s="33">
        <v>529.88346816754199</v>
      </c>
      <c r="P260" s="33">
        <v>653.72962424726563</v>
      </c>
      <c r="Q260" s="33">
        <v>581.7837111086485</v>
      </c>
      <c r="R260" s="33">
        <v>575.23000124744908</v>
      </c>
      <c r="S260" s="33">
        <v>644.00575972337367</v>
      </c>
      <c r="T260" s="33">
        <v>545.44658235241286</v>
      </c>
      <c r="U260" s="33">
        <v>683.51113653299649</v>
      </c>
      <c r="V260" s="33">
        <v>765.77243003176875</v>
      </c>
      <c r="W260" s="33">
        <v>690.19861037841486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276.03730837845239</v>
      </c>
      <c r="C262" s="117">
        <f t="shared" si="122"/>
        <v>265.49424893446917</v>
      </c>
      <c r="D262" s="117">
        <f t="shared" si="122"/>
        <v>256.44859312266715</v>
      </c>
      <c r="E262" s="117">
        <f t="shared" si="122"/>
        <v>256.54744424215676</v>
      </c>
      <c r="F262" s="117">
        <f t="shared" si="122"/>
        <v>247.66822595366199</v>
      </c>
      <c r="G262" s="117">
        <f t="shared" si="122"/>
        <v>238.88480916710239</v>
      </c>
      <c r="H262" s="117">
        <f t="shared" si="122"/>
        <v>231.36622109447723</v>
      </c>
      <c r="I262" s="117">
        <f t="shared" si="122"/>
        <v>229.73546990659327</v>
      </c>
      <c r="J262" s="117">
        <f t="shared" si="122"/>
        <v>211.73840367065881</v>
      </c>
      <c r="K262" s="117">
        <f t="shared" si="122"/>
        <v>203.89052492655958</v>
      </c>
      <c r="L262" s="117">
        <f t="shared" si="122"/>
        <v>197.91549809989024</v>
      </c>
      <c r="M262" s="117">
        <f t="shared" si="122"/>
        <v>198.89972627835647</v>
      </c>
      <c r="N262" s="117">
        <f t="shared" si="122"/>
        <v>189.85918050353268</v>
      </c>
      <c r="O262" s="117">
        <f t="shared" si="122"/>
        <v>181.3273497546767</v>
      </c>
      <c r="P262" s="117">
        <f t="shared" si="122"/>
        <v>171.97264084534083</v>
      </c>
      <c r="Q262" s="117">
        <f t="shared" si="122"/>
        <v>176.5542345188648</v>
      </c>
      <c r="R262" s="117">
        <f t="shared" ref="R262:V262" si="123">R263+R266+R268+R281</f>
        <v>174.05388091618747</v>
      </c>
      <c r="S262" s="117">
        <f t="shared" si="123"/>
        <v>172.86070021152079</v>
      </c>
      <c r="T262" s="117">
        <f t="shared" si="123"/>
        <v>169.78406566659081</v>
      </c>
      <c r="U262" s="117">
        <f t="shared" si="123"/>
        <v>179.26682484733735</v>
      </c>
      <c r="V262" s="117">
        <f t="shared" si="123"/>
        <v>166.6616387195925</v>
      </c>
      <c r="W262" s="117">
        <f t="shared" ref="W262" si="124">W263+W266+W268+W281</f>
        <v>175.77105581057063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73.888870236350584</v>
      </c>
      <c r="C268" s="122">
        <v>69.283179797131297</v>
      </c>
      <c r="D268" s="122">
        <v>66.660766191714274</v>
      </c>
      <c r="E268" s="122">
        <v>63.45648847902757</v>
      </c>
      <c r="F268" s="122">
        <v>56.653052789741409</v>
      </c>
      <c r="G268" s="122">
        <v>57.068210548358721</v>
      </c>
      <c r="H268" s="122">
        <v>64.292518392387493</v>
      </c>
      <c r="I268" s="122">
        <v>56.996501467769761</v>
      </c>
      <c r="J268" s="122">
        <v>53.137883546022636</v>
      </c>
      <c r="K268" s="122">
        <v>51.27810674379522</v>
      </c>
      <c r="L268" s="122">
        <v>49.418102546798686</v>
      </c>
      <c r="M268" s="122">
        <v>46.556496537574453</v>
      </c>
      <c r="N268" s="122">
        <v>43.543455246913126</v>
      </c>
      <c r="O268" s="122">
        <v>39.787120655649034</v>
      </c>
      <c r="P268" s="122">
        <v>36.454327974908779</v>
      </c>
      <c r="Q268" s="122">
        <v>39.9375968002091</v>
      </c>
      <c r="R268" s="122">
        <v>38.728450692021973</v>
      </c>
      <c r="S268" s="122">
        <v>37.020014881185787</v>
      </c>
      <c r="T268" s="122">
        <v>34.150980424618119</v>
      </c>
      <c r="U268" s="122">
        <v>31.869673212605761</v>
      </c>
      <c r="V268" s="122">
        <v>29.628909502452171</v>
      </c>
      <c r="W268" s="122">
        <v>35.094554431169989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1063.4794914603333</v>
      </c>
      <c r="C273" s="101">
        <v>1032.5985073565046</v>
      </c>
      <c r="D273" s="101">
        <v>1096.7123139591954</v>
      </c>
      <c r="E273" s="101">
        <v>1150.6542747850235</v>
      </c>
      <c r="F273" s="101">
        <v>1169.7055862991128</v>
      </c>
      <c r="G273" s="101">
        <v>1265.5187134096518</v>
      </c>
      <c r="H273" s="101">
        <v>1269.5162940066491</v>
      </c>
      <c r="I273" s="101">
        <v>1309.749148765658</v>
      </c>
      <c r="J273" s="101">
        <v>1349.7172237106145</v>
      </c>
      <c r="K273" s="101">
        <v>1349.1626433062529</v>
      </c>
      <c r="L273" s="101">
        <v>1313.0690968606159</v>
      </c>
      <c r="M273" s="101">
        <v>1256.9807011740115</v>
      </c>
      <c r="N273" s="101">
        <v>1167.5767937561436</v>
      </c>
      <c r="O273" s="101">
        <v>1215.4987728404149</v>
      </c>
      <c r="P273" s="101">
        <v>1410.2845543328526</v>
      </c>
      <c r="Q273" s="101">
        <v>1116.8243909567295</v>
      </c>
      <c r="R273" s="101">
        <v>1079.9512518041186</v>
      </c>
      <c r="S273" s="101">
        <v>1062.7315508640986</v>
      </c>
      <c r="T273" s="101">
        <v>1030.7103086459751</v>
      </c>
      <c r="U273" s="101">
        <v>977.80427533906902</v>
      </c>
      <c r="V273" s="101">
        <v>902.43640307660405</v>
      </c>
      <c r="W273" s="101">
        <v>1128.5805649435561</v>
      </c>
      <c r="DA273" s="131" t="s">
        <v>2664</v>
      </c>
    </row>
    <row r="274" spans="1:105" ht="12" customHeight="1" x14ac:dyDescent="0.25">
      <c r="A274" s="107" t="s">
        <v>123</v>
      </c>
      <c r="B274" s="104">
        <v>146.91393733108276</v>
      </c>
      <c r="C274" s="104">
        <v>138.4084300515083</v>
      </c>
      <c r="D274" s="104">
        <v>259.47106770022066</v>
      </c>
      <c r="E274" s="104">
        <v>332.26183522856945</v>
      </c>
      <c r="F274" s="104">
        <v>297.11609175492447</v>
      </c>
      <c r="G274" s="104">
        <v>372.40973890753452</v>
      </c>
      <c r="H274" s="104">
        <v>322.45659908599185</v>
      </c>
      <c r="I274" s="104">
        <v>263.31702492630359</v>
      </c>
      <c r="J274" s="104">
        <v>273.53138384884454</v>
      </c>
      <c r="K274" s="104">
        <v>272.61739410272213</v>
      </c>
      <c r="L274" s="104">
        <v>231.48262299231166</v>
      </c>
      <c r="M274" s="104">
        <v>220.77481932860496</v>
      </c>
      <c r="N274" s="104">
        <v>136.18473386443404</v>
      </c>
      <c r="O274" s="104">
        <v>88.504239579847678</v>
      </c>
      <c r="P274" s="104">
        <v>124.05421404880691</v>
      </c>
      <c r="Q274" s="104">
        <v>241.55733343431129</v>
      </c>
      <c r="R274" s="104">
        <v>292.91890853598215</v>
      </c>
      <c r="S274" s="104">
        <v>369.06714899145538</v>
      </c>
      <c r="T274" s="104">
        <v>233.13744862976486</v>
      </c>
      <c r="U274" s="104">
        <v>73.663939663338766</v>
      </c>
      <c r="V274" s="104">
        <v>54.632417509484164</v>
      </c>
      <c r="W274" s="104">
        <v>186.17537681529913</v>
      </c>
      <c r="DA274" s="132" t="s">
        <v>2665</v>
      </c>
    </row>
    <row r="275" spans="1:105" ht="12" customHeight="1" x14ac:dyDescent="0.25">
      <c r="A275" s="108" t="s">
        <v>50</v>
      </c>
      <c r="B275" s="98">
        <v>146.91393733108276</v>
      </c>
      <c r="C275" s="98">
        <v>138.4084300515083</v>
      </c>
      <c r="D275" s="98">
        <v>259.47106770022066</v>
      </c>
      <c r="E275" s="98">
        <v>332.26183522856945</v>
      </c>
      <c r="F275" s="98">
        <v>297.11609175492447</v>
      </c>
      <c r="G275" s="98">
        <v>372.40973890753452</v>
      </c>
      <c r="H275" s="98">
        <v>322.45659908599185</v>
      </c>
      <c r="I275" s="98">
        <v>263.31702492630359</v>
      </c>
      <c r="J275" s="98">
        <v>273.53138384884454</v>
      </c>
      <c r="K275" s="98">
        <v>272.61739410272213</v>
      </c>
      <c r="L275" s="98">
        <v>231.48262299231166</v>
      </c>
      <c r="M275" s="98">
        <v>220.77481932860496</v>
      </c>
      <c r="N275" s="98">
        <v>136.18473386443404</v>
      </c>
      <c r="O275" s="98">
        <v>88.504239579847678</v>
      </c>
      <c r="P275" s="98">
        <v>124.05421404880691</v>
      </c>
      <c r="Q275" s="98">
        <v>241.55733343431129</v>
      </c>
      <c r="R275" s="98">
        <v>292.91890853598215</v>
      </c>
      <c r="S275" s="98">
        <v>369.06714899145538</v>
      </c>
      <c r="T275" s="98">
        <v>233.13744862976486</v>
      </c>
      <c r="U275" s="98">
        <v>73.663939663338766</v>
      </c>
      <c r="V275" s="98">
        <v>54.632417509484164</v>
      </c>
      <c r="W275" s="98">
        <v>186.17537681529913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202.14843814210184</v>
      </c>
      <c r="C281" s="122">
        <v>196.21106913733786</v>
      </c>
      <c r="D281" s="122">
        <v>189.78782693095286</v>
      </c>
      <c r="E281" s="122">
        <v>193.09095576312916</v>
      </c>
      <c r="F281" s="122">
        <v>191.01517316392057</v>
      </c>
      <c r="G281" s="122">
        <v>181.81659861874368</v>
      </c>
      <c r="H281" s="122">
        <v>167.07370270208972</v>
      </c>
      <c r="I281" s="122">
        <v>172.73896843882349</v>
      </c>
      <c r="J281" s="122">
        <v>158.60052012463618</v>
      </c>
      <c r="K281" s="122">
        <v>152.61241818276434</v>
      </c>
      <c r="L281" s="122">
        <v>148.49739555309156</v>
      </c>
      <c r="M281" s="122">
        <v>152.34322974078202</v>
      </c>
      <c r="N281" s="122">
        <v>146.31572525661957</v>
      </c>
      <c r="O281" s="122">
        <v>141.54022909902767</v>
      </c>
      <c r="P281" s="122">
        <v>135.51831287043206</v>
      </c>
      <c r="Q281" s="122">
        <v>136.61663771865571</v>
      </c>
      <c r="R281" s="122">
        <v>135.3254302241655</v>
      </c>
      <c r="S281" s="122">
        <v>135.84068533033502</v>
      </c>
      <c r="T281" s="122">
        <v>135.63308524197268</v>
      </c>
      <c r="U281" s="122">
        <v>147.39715163473159</v>
      </c>
      <c r="V281" s="122">
        <v>137.03272921714034</v>
      </c>
      <c r="W281" s="122">
        <v>140.67650137940063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282.71530543560391</v>
      </c>
      <c r="C283" s="98">
        <v>287.19776547663906</v>
      </c>
      <c r="D283" s="98">
        <v>287.84021233209904</v>
      </c>
      <c r="E283" s="98">
        <v>299.14626658377716</v>
      </c>
      <c r="F283" s="98">
        <v>305.1371709740589</v>
      </c>
      <c r="G283" s="98">
        <v>292.65948331491143</v>
      </c>
      <c r="H283" s="98">
        <v>262.76828932078865</v>
      </c>
      <c r="I283" s="98">
        <v>265.61830637742963</v>
      </c>
      <c r="J283" s="98">
        <v>240.53444897725842</v>
      </c>
      <c r="K283" s="98">
        <v>237.18283764505435</v>
      </c>
      <c r="L283" s="98">
        <v>231.4875887380033</v>
      </c>
      <c r="M283" s="98">
        <v>237.55468272969765</v>
      </c>
      <c r="N283" s="98">
        <v>225.76525135415665</v>
      </c>
      <c r="O283" s="98">
        <v>226.78726692963761</v>
      </c>
      <c r="P283" s="98">
        <v>230.32166567357177</v>
      </c>
      <c r="Q283" s="98">
        <v>240.23596229433332</v>
      </c>
      <c r="R283" s="98">
        <v>242.19779412635913</v>
      </c>
      <c r="S283" s="98">
        <v>245.99017414589616</v>
      </c>
      <c r="T283" s="98">
        <v>250.88061912342786</v>
      </c>
      <c r="U283" s="98">
        <v>273.46057471276316</v>
      </c>
      <c r="V283" s="98">
        <v>259.60610070382842</v>
      </c>
      <c r="W283" s="98">
        <v>278.21142470122913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105.31643914907058</v>
      </c>
      <c r="C286" s="118">
        <f t="shared" si="129"/>
        <v>99.682200218076645</v>
      </c>
      <c r="D286" s="118">
        <f t="shared" si="129"/>
        <v>104.27044137854837</v>
      </c>
      <c r="E286" s="118">
        <f t="shared" si="129"/>
        <v>96.873708304599603</v>
      </c>
      <c r="F286" s="118">
        <f t="shared" si="129"/>
        <v>90.316353116917909</v>
      </c>
      <c r="G286" s="118">
        <f t="shared" si="129"/>
        <v>87.64947150526838</v>
      </c>
      <c r="H286" s="118">
        <f t="shared" si="129"/>
        <v>78.932398729684664</v>
      </c>
      <c r="I286" s="118">
        <f t="shared" si="129"/>
        <v>77.416633459463029</v>
      </c>
      <c r="J286" s="118">
        <f t="shared" si="129"/>
        <v>79.484619770307361</v>
      </c>
      <c r="K286" s="118">
        <f t="shared" si="129"/>
        <v>83.464064296785082</v>
      </c>
      <c r="L286" s="118">
        <f t="shared" si="129"/>
        <v>67.456901861156823</v>
      </c>
      <c r="M286" s="118">
        <f t="shared" si="129"/>
        <v>70.26072658971394</v>
      </c>
      <c r="N286" s="118">
        <f t="shared" si="129"/>
        <v>70.712042114582729</v>
      </c>
      <c r="O286" s="118">
        <f t="shared" si="129"/>
        <v>59.211598475620455</v>
      </c>
      <c r="P286" s="118">
        <f t="shared" si="129"/>
        <v>51.099574447436154</v>
      </c>
      <c r="Q286" s="118">
        <f t="shared" si="129"/>
        <v>60.96596561734605</v>
      </c>
      <c r="R286" s="118">
        <f t="shared" ref="R286:V286" si="130">R287+R290+R292+R305</f>
        <v>62.010185753739322</v>
      </c>
      <c r="S286" s="118">
        <f t="shared" si="130"/>
        <v>65.41276104268556</v>
      </c>
      <c r="T286" s="118">
        <f t="shared" si="130"/>
        <v>65.106350941492266</v>
      </c>
      <c r="U286" s="118">
        <f t="shared" si="130"/>
        <v>66.843367662814956</v>
      </c>
      <c r="V286" s="118">
        <f t="shared" si="130"/>
        <v>69.178094236062591</v>
      </c>
      <c r="W286" s="118">
        <f t="shared" ref="W286" si="131">W287+W290+W292+W305</f>
        <v>65.87601716797144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69.695914161505115</v>
      </c>
      <c r="C287" s="123">
        <f t="shared" si="132"/>
        <v>66.791309893428476</v>
      </c>
      <c r="D287" s="123">
        <f t="shared" si="132"/>
        <v>70.190352549621679</v>
      </c>
      <c r="E287" s="123">
        <f t="shared" si="132"/>
        <v>59.86689277010435</v>
      </c>
      <c r="F287" s="123">
        <f t="shared" si="132"/>
        <v>53.295561781110457</v>
      </c>
      <c r="G287" s="123">
        <f t="shared" si="132"/>
        <v>48.234008492682079</v>
      </c>
      <c r="H287" s="123">
        <f t="shared" si="132"/>
        <v>39.143094411681957</v>
      </c>
      <c r="I287" s="123">
        <f t="shared" si="132"/>
        <v>34.307720899399975</v>
      </c>
      <c r="J287" s="123">
        <f t="shared" si="132"/>
        <v>37.729025673159171</v>
      </c>
      <c r="K287" s="123">
        <f t="shared" si="132"/>
        <v>42.603972250281466</v>
      </c>
      <c r="L287" s="123">
        <f t="shared" si="132"/>
        <v>26.812660241150208</v>
      </c>
      <c r="M287" s="123">
        <f t="shared" si="132"/>
        <v>31.154232708677029</v>
      </c>
      <c r="N287" s="123">
        <f t="shared" si="132"/>
        <v>32.742539963098331</v>
      </c>
      <c r="O287" s="123">
        <f t="shared" si="132"/>
        <v>26.378386821744634</v>
      </c>
      <c r="P287" s="123">
        <f t="shared" si="132"/>
        <v>19.478318956669572</v>
      </c>
      <c r="Q287" s="123">
        <f t="shared" si="132"/>
        <v>29.027416898503176</v>
      </c>
      <c r="R287" s="123">
        <f t="shared" ref="R287:V287" si="133">SUM(R288:R289)</f>
        <v>28.803079562695217</v>
      </c>
      <c r="S287" s="123">
        <f t="shared" si="133"/>
        <v>31.365920416736852</v>
      </c>
      <c r="T287" s="123">
        <f t="shared" si="133"/>
        <v>31.645533040046214</v>
      </c>
      <c r="U287" s="123">
        <f t="shared" si="133"/>
        <v>32.916471149747395</v>
      </c>
      <c r="V287" s="123">
        <f t="shared" si="133"/>
        <v>34.928604976587991</v>
      </c>
      <c r="W287" s="123">
        <f t="shared" ref="W287" si="134">SUM(W288:W289)</f>
        <v>31.74056292391511</v>
      </c>
      <c r="DA287" s="130" t="s">
        <v>2822</v>
      </c>
    </row>
    <row r="288" spans="1:105" ht="12" customHeight="1" x14ac:dyDescent="0.25">
      <c r="A288" s="97" t="s">
        <v>204</v>
      </c>
      <c r="B288" s="99">
        <v>69.613323078490978</v>
      </c>
      <c r="C288" s="99">
        <v>66.695317505397313</v>
      </c>
      <c r="D288" s="99">
        <v>70.07770701451993</v>
      </c>
      <c r="E288" s="99">
        <v>59.772577215013733</v>
      </c>
      <c r="F288" s="99">
        <v>53.199671513050262</v>
      </c>
      <c r="G288" s="99">
        <v>48.144317828812625</v>
      </c>
      <c r="H288" s="99">
        <v>39.074406477569759</v>
      </c>
      <c r="I288" s="99">
        <v>34.251454854548392</v>
      </c>
      <c r="J288" s="99">
        <v>37.669143389594012</v>
      </c>
      <c r="K288" s="99">
        <v>42.531173859084944</v>
      </c>
      <c r="L288" s="99">
        <v>26.768256602119205</v>
      </c>
      <c r="M288" s="99">
        <v>31.094452304324125</v>
      </c>
      <c r="N288" s="99">
        <v>32.69302203885583</v>
      </c>
      <c r="O288" s="99">
        <v>26.331090176884512</v>
      </c>
      <c r="P288" s="99">
        <v>19.433229066498587</v>
      </c>
      <c r="Q288" s="99">
        <v>28.965595393060099</v>
      </c>
      <c r="R288" s="99">
        <v>28.741001788241281</v>
      </c>
      <c r="S288" s="99">
        <v>31.289481514328095</v>
      </c>
      <c r="T288" s="99">
        <v>31.575710996576287</v>
      </c>
      <c r="U288" s="99">
        <v>32.843272144980936</v>
      </c>
      <c r="V288" s="99">
        <v>34.850074024123337</v>
      </c>
      <c r="W288" s="99">
        <v>31.668056289109902</v>
      </c>
      <c r="DA288" s="63" t="s">
        <v>2823</v>
      </c>
    </row>
    <row r="289" spans="1:105" ht="12" customHeight="1" x14ac:dyDescent="0.25">
      <c r="A289" s="97" t="s">
        <v>53</v>
      </c>
      <c r="B289" s="99">
        <v>8.259108301413387E-2</v>
      </c>
      <c r="C289" s="99">
        <v>9.5992388031167067E-2</v>
      </c>
      <c r="D289" s="99">
        <v>0.11264553510174408</v>
      </c>
      <c r="E289" s="99">
        <v>9.4315555090616621E-2</v>
      </c>
      <c r="F289" s="99">
        <v>9.5890268060195599E-2</v>
      </c>
      <c r="G289" s="99">
        <v>8.9690663869452084E-2</v>
      </c>
      <c r="H289" s="99">
        <v>6.8687934112196855E-2</v>
      </c>
      <c r="I289" s="99">
        <v>5.6266044851579697E-2</v>
      </c>
      <c r="J289" s="99">
        <v>5.988228356516051E-2</v>
      </c>
      <c r="K289" s="99">
        <v>7.2798391196524065E-2</v>
      </c>
      <c r="L289" s="99">
        <v>4.4403639031002598E-2</v>
      </c>
      <c r="M289" s="99">
        <v>5.9780404352901689E-2</v>
      </c>
      <c r="N289" s="99">
        <v>4.9517924242502794E-2</v>
      </c>
      <c r="O289" s="99">
        <v>4.7296644860122333E-2</v>
      </c>
      <c r="P289" s="99">
        <v>4.5089890170984692E-2</v>
      </c>
      <c r="Q289" s="99">
        <v>6.1821505443077324E-2</v>
      </c>
      <c r="R289" s="99">
        <v>6.2077774453936328E-2</v>
      </c>
      <c r="S289" s="99">
        <v>7.6438902408756199E-2</v>
      </c>
      <c r="T289" s="99">
        <v>6.9822043469925432E-2</v>
      </c>
      <c r="U289" s="99">
        <v>7.3199004766459491E-2</v>
      </c>
      <c r="V289" s="99">
        <v>7.8530952464655635E-2</v>
      </c>
      <c r="W289" s="99">
        <v>7.2506634805207804E-2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8.9556377461513907</v>
      </c>
      <c r="C290" s="123">
        <f t="shared" si="135"/>
        <v>7.2939105697923381</v>
      </c>
      <c r="D290" s="123">
        <f t="shared" si="135"/>
        <v>6.4585998603409909</v>
      </c>
      <c r="E290" s="123">
        <f t="shared" si="135"/>
        <v>7.5416761192999093</v>
      </c>
      <c r="F290" s="123">
        <f t="shared" si="135"/>
        <v>6.8151553273309382</v>
      </c>
      <c r="G290" s="123">
        <f t="shared" si="135"/>
        <v>7.1726053210277829</v>
      </c>
      <c r="H290" s="123">
        <f t="shared" si="135"/>
        <v>8.7508497822573315</v>
      </c>
      <c r="I290" s="123">
        <f t="shared" si="135"/>
        <v>10.542203777401109</v>
      </c>
      <c r="J290" s="123">
        <f t="shared" si="135"/>
        <v>10.985403234925574</v>
      </c>
      <c r="K290" s="123">
        <f t="shared" si="135"/>
        <v>10.309319936551537</v>
      </c>
      <c r="L290" s="123">
        <f t="shared" si="135"/>
        <v>11.165202024505534</v>
      </c>
      <c r="M290" s="123">
        <f t="shared" si="135"/>
        <v>9.3623124440044165</v>
      </c>
      <c r="N290" s="123">
        <f t="shared" si="135"/>
        <v>11.303156060824533</v>
      </c>
      <c r="O290" s="123">
        <f t="shared" si="135"/>
        <v>9.0645459106330293</v>
      </c>
      <c r="P290" s="123">
        <f t="shared" si="135"/>
        <v>7.6744287502353039</v>
      </c>
      <c r="Q290" s="123">
        <f t="shared" si="135"/>
        <v>7.2072771184559077</v>
      </c>
      <c r="R290" s="123">
        <f t="shared" si="135"/>
        <v>7.7676571665831284</v>
      </c>
      <c r="S290" s="123">
        <f t="shared" si="135"/>
        <v>7.0956615298825634</v>
      </c>
      <c r="T290" s="123">
        <f t="shared" si="135"/>
        <v>7.8491508575134983</v>
      </c>
      <c r="U290" s="123">
        <f t="shared" si="135"/>
        <v>8.0371148486866719</v>
      </c>
      <c r="V290" s="123">
        <f t="shared" si="135"/>
        <v>8.0982088383372162</v>
      </c>
      <c r="W290" s="123">
        <f t="shared" si="135"/>
        <v>8.0929584759286843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8.9556377461513907</v>
      </c>
      <c r="C291" s="99">
        <f>RES_hhdet_fecs!C86</f>
        <v>7.2939105697923381</v>
      </c>
      <c r="D291" s="99">
        <f>RES_hhdet_fecs!D86</f>
        <v>6.4585998603409909</v>
      </c>
      <c r="E291" s="99">
        <f>RES_hhdet_fecs!E86</f>
        <v>7.5416761192999093</v>
      </c>
      <c r="F291" s="99">
        <f>RES_hhdet_fecs!F86</f>
        <v>6.8151553273309382</v>
      </c>
      <c r="G291" s="99">
        <f>RES_hhdet_fecs!G86</f>
        <v>7.1726053210277829</v>
      </c>
      <c r="H291" s="99">
        <f>RES_hhdet_fecs!H86</f>
        <v>8.7508497822573315</v>
      </c>
      <c r="I291" s="99">
        <f>RES_hhdet_fecs!I86</f>
        <v>10.542203777401109</v>
      </c>
      <c r="J291" s="99">
        <f>RES_hhdet_fecs!J86</f>
        <v>10.985403234925574</v>
      </c>
      <c r="K291" s="99">
        <f>RES_hhdet_fecs!K86</f>
        <v>10.309319936551537</v>
      </c>
      <c r="L291" s="99">
        <f>RES_hhdet_fecs!L86</f>
        <v>11.165202024505534</v>
      </c>
      <c r="M291" s="99">
        <f>RES_hhdet_fecs!M86</f>
        <v>9.3623124440044165</v>
      </c>
      <c r="N291" s="99">
        <f>RES_hhdet_fecs!N86</f>
        <v>11.303156060824533</v>
      </c>
      <c r="O291" s="99">
        <f>RES_hhdet_fecs!O86</f>
        <v>9.0645459106330293</v>
      </c>
      <c r="P291" s="99">
        <f>RES_hhdet_fecs!P86</f>
        <v>7.6744287502353039</v>
      </c>
      <c r="Q291" s="99">
        <f>RES_hhdet_fecs!Q86</f>
        <v>7.2072771184559077</v>
      </c>
      <c r="R291" s="99">
        <f>RES_hhdet_fecs!R86</f>
        <v>7.7676571665831284</v>
      </c>
      <c r="S291" s="99">
        <f>RES_hhdet_fecs!S86</f>
        <v>7.0956615298825634</v>
      </c>
      <c r="T291" s="99">
        <f>RES_hhdet_fecs!T86</f>
        <v>7.8491508575134983</v>
      </c>
      <c r="U291" s="99">
        <f>RES_hhdet_fecs!U86</f>
        <v>8.0371148486866719</v>
      </c>
      <c r="V291" s="99">
        <f>RES_hhdet_fecs!V86</f>
        <v>8.0982088383372162</v>
      </c>
      <c r="W291" s="99">
        <f>RES_hhdet_fecs!W86</f>
        <v>8.0929584759286843</v>
      </c>
      <c r="DA291" s="63" t="s">
        <v>2826</v>
      </c>
    </row>
    <row r="292" spans="1:105" ht="12" customHeight="1" x14ac:dyDescent="0.25">
      <c r="A292" s="121" t="s">
        <v>55</v>
      </c>
      <c r="B292" s="123">
        <v>18.305319048970947</v>
      </c>
      <c r="C292" s="123">
        <v>16.908236126503965</v>
      </c>
      <c r="D292" s="123">
        <v>18.922194328006263</v>
      </c>
      <c r="E292" s="123">
        <v>20.701319020477623</v>
      </c>
      <c r="F292" s="123">
        <v>21.272393074128395</v>
      </c>
      <c r="G292" s="123">
        <v>23.698876805099957</v>
      </c>
      <c r="H292" s="123">
        <v>23.220269242243873</v>
      </c>
      <c r="I292" s="123">
        <v>24.905415686658838</v>
      </c>
      <c r="J292" s="123">
        <v>23.808810504578172</v>
      </c>
      <c r="K292" s="123">
        <v>23.651432414434584</v>
      </c>
      <c r="L292" s="123">
        <v>22.825021381899841</v>
      </c>
      <c r="M292" s="123">
        <v>22.773448861324201</v>
      </c>
      <c r="N292" s="123">
        <v>20.493960396534028</v>
      </c>
      <c r="O292" s="123">
        <v>17.506059283908005</v>
      </c>
      <c r="P292" s="123">
        <v>17.257628480808453</v>
      </c>
      <c r="Q292" s="123">
        <v>18.221648038935715</v>
      </c>
      <c r="R292" s="123">
        <v>18.990126522561898</v>
      </c>
      <c r="S292" s="123">
        <v>20.235971539669492</v>
      </c>
      <c r="T292" s="123">
        <v>19.298561767082493</v>
      </c>
      <c r="U292" s="123">
        <v>18.718088245080867</v>
      </c>
      <c r="V292" s="123">
        <v>18.973742012637629</v>
      </c>
      <c r="W292" s="123">
        <v>19.024891567272299</v>
      </c>
      <c r="DA292" s="130" t="s">
        <v>2827</v>
      </c>
    </row>
    <row r="293" spans="1:105" ht="12" customHeight="1" x14ac:dyDescent="0.25">
      <c r="A293" s="97" t="s">
        <v>132</v>
      </c>
      <c r="B293" s="99">
        <v>30.746927757855545</v>
      </c>
      <c r="C293" s="99">
        <v>28.78395018849611</v>
      </c>
      <c r="D293" s="99">
        <v>30.360166041865934</v>
      </c>
      <c r="E293" s="99">
        <v>26.132881526553586</v>
      </c>
      <c r="F293" s="99">
        <v>26.914357147517844</v>
      </c>
      <c r="G293" s="99">
        <v>30.580235911413009</v>
      </c>
      <c r="H293" s="99">
        <v>25.145662109185391</v>
      </c>
      <c r="I293" s="99">
        <v>27.175747511077354</v>
      </c>
      <c r="J293" s="99">
        <v>33.979242356726367</v>
      </c>
      <c r="K293" s="99">
        <v>35.113645117099416</v>
      </c>
      <c r="L293" s="99">
        <v>26.907451655290963</v>
      </c>
      <c r="M293" s="99">
        <v>27.72909734601711</v>
      </c>
      <c r="N293" s="99">
        <v>25.856534857210434</v>
      </c>
      <c r="O293" s="99">
        <v>26.880099246227246</v>
      </c>
      <c r="P293" s="99">
        <v>30.097869935390772</v>
      </c>
      <c r="Q293" s="99">
        <v>27.078420077027239</v>
      </c>
      <c r="R293" s="99">
        <v>27.465965842368803</v>
      </c>
      <c r="S293" s="99">
        <v>27.680777158980099</v>
      </c>
      <c r="T293" s="99">
        <v>26.543884135377464</v>
      </c>
      <c r="U293" s="99">
        <v>27.014816800920382</v>
      </c>
      <c r="V293" s="99">
        <v>25.937776904985597</v>
      </c>
      <c r="W293" s="99">
        <v>23.946098389064616</v>
      </c>
      <c r="DA293" s="63" t="s">
        <v>2828</v>
      </c>
    </row>
    <row r="294" spans="1:105" ht="12" customHeight="1" x14ac:dyDescent="0.25">
      <c r="A294" s="97" t="s">
        <v>131</v>
      </c>
      <c r="B294" s="99">
        <v>14.926081522044399</v>
      </c>
      <c r="C294" s="99">
        <v>15.360387369914029</v>
      </c>
      <c r="D294" s="99">
        <v>18.435071816891561</v>
      </c>
      <c r="E294" s="99">
        <v>17.204842364210823</v>
      </c>
      <c r="F294" s="99">
        <v>14.808872774569402</v>
      </c>
      <c r="G294" s="99">
        <v>21.240038924360139</v>
      </c>
      <c r="H294" s="99">
        <v>16.579261767087015</v>
      </c>
      <c r="I294" s="99">
        <v>17.262173685713805</v>
      </c>
      <c r="J294" s="99">
        <v>23.490540722768465</v>
      </c>
      <c r="K294" s="99">
        <v>24.9429944523629</v>
      </c>
      <c r="L294" s="99">
        <v>18.68738535090397</v>
      </c>
      <c r="M294" s="99">
        <v>19.430550379657348</v>
      </c>
      <c r="N294" s="99">
        <v>17.876373371122057</v>
      </c>
      <c r="O294" s="99">
        <v>18.485024819310468</v>
      </c>
      <c r="P294" s="99">
        <v>20.376651616606004</v>
      </c>
      <c r="Q294" s="99">
        <v>19.791630084808578</v>
      </c>
      <c r="R294" s="99">
        <v>20.82512688874089</v>
      </c>
      <c r="S294" s="99">
        <v>21.988982158862658</v>
      </c>
      <c r="T294" s="99">
        <v>20.978173593928446</v>
      </c>
      <c r="U294" s="99">
        <v>21.222120631038404</v>
      </c>
      <c r="V294" s="99">
        <v>20.969056838604548</v>
      </c>
      <c r="W294" s="99">
        <v>19.50701603108033</v>
      </c>
      <c r="DA294" s="63" t="s">
        <v>2829</v>
      </c>
    </row>
    <row r="295" spans="1:105" ht="12" customHeight="1" x14ac:dyDescent="0.25">
      <c r="A295" s="100" t="s">
        <v>204</v>
      </c>
      <c r="B295" s="102">
        <v>1.8073356556619589</v>
      </c>
      <c r="C295" s="102">
        <v>3.8526446062644375</v>
      </c>
      <c r="D295" s="102">
        <v>6.8893990653363515</v>
      </c>
      <c r="E295" s="102">
        <v>7.374502274034624</v>
      </c>
      <c r="F295" s="102">
        <v>0.55157540248038239</v>
      </c>
      <c r="G295" s="102">
        <v>8.5255854438886924</v>
      </c>
      <c r="H295" s="102">
        <v>0.27500991792984264</v>
      </c>
      <c r="I295" s="102">
        <v>1.8639376144509716</v>
      </c>
      <c r="J295" s="102">
        <v>6.0894363710076256</v>
      </c>
      <c r="K295" s="102">
        <v>7.4959428217421245</v>
      </c>
      <c r="L295" s="102">
        <v>4.3095712567940492</v>
      </c>
      <c r="M295" s="102">
        <v>4.4469578052920076</v>
      </c>
      <c r="N295" s="102">
        <v>2.8933596946675988</v>
      </c>
      <c r="O295" s="102">
        <v>2.1771905693383866</v>
      </c>
      <c r="P295" s="102">
        <v>1.1477007082133772</v>
      </c>
      <c r="Q295" s="102">
        <v>5.5509781835128713</v>
      </c>
      <c r="R295" s="102">
        <v>7.7654257301999658</v>
      </c>
      <c r="S295" s="102">
        <v>10.343931799771676</v>
      </c>
      <c r="T295" s="102">
        <v>8.3825157569284343</v>
      </c>
      <c r="U295" s="102">
        <v>7.1097083346615486</v>
      </c>
      <c r="V295" s="102">
        <v>7.5953101883996208</v>
      </c>
      <c r="W295" s="102">
        <v>6.1884409079238978</v>
      </c>
      <c r="DA295" s="131" t="s">
        <v>2830</v>
      </c>
    </row>
    <row r="296" spans="1:105" ht="12" customHeight="1" x14ac:dyDescent="0.25">
      <c r="A296" s="103" t="s">
        <v>52</v>
      </c>
      <c r="B296" s="105">
        <v>13.118745866382442</v>
      </c>
      <c r="C296" s="105">
        <v>11.507742763649594</v>
      </c>
      <c r="D296" s="105">
        <v>11.545672751555216</v>
      </c>
      <c r="E296" s="105">
        <v>9.8303400901761986</v>
      </c>
      <c r="F296" s="105">
        <v>14.25729737208902</v>
      </c>
      <c r="G296" s="105">
        <v>12.714453480471446</v>
      </c>
      <c r="H296" s="105">
        <v>16.304251849157172</v>
      </c>
      <c r="I296" s="105">
        <v>15.398236071262833</v>
      </c>
      <c r="J296" s="105">
        <v>17.401104351760843</v>
      </c>
      <c r="K296" s="105">
        <v>17.447051630620773</v>
      </c>
      <c r="L296" s="105">
        <v>14.377814094109919</v>
      </c>
      <c r="M296" s="105">
        <v>14.983592574365336</v>
      </c>
      <c r="N296" s="105">
        <v>14.983013676454457</v>
      </c>
      <c r="O296" s="105">
        <v>16.307834249972082</v>
      </c>
      <c r="P296" s="105">
        <v>19.228950908392626</v>
      </c>
      <c r="Q296" s="105">
        <v>14.240651901295706</v>
      </c>
      <c r="R296" s="105">
        <v>13.059701158540918</v>
      </c>
      <c r="S296" s="105">
        <v>11.64505035909098</v>
      </c>
      <c r="T296" s="105">
        <v>12.595657837000012</v>
      </c>
      <c r="U296" s="105">
        <v>14.112412296376858</v>
      </c>
      <c r="V296" s="105">
        <v>13.373746650204927</v>
      </c>
      <c r="W296" s="105">
        <v>13.318575123156432</v>
      </c>
      <c r="DA296" s="132" t="s">
        <v>2831</v>
      </c>
    </row>
    <row r="297" spans="1:105" ht="12" customHeight="1" x14ac:dyDescent="0.25">
      <c r="A297" s="106" t="s">
        <v>124</v>
      </c>
      <c r="B297" s="102">
        <v>34.497377072906879</v>
      </c>
      <c r="C297" s="102">
        <v>33.479007324159184</v>
      </c>
      <c r="D297" s="102">
        <v>35.520486276285496</v>
      </c>
      <c r="E297" s="102">
        <v>37.220876760966036</v>
      </c>
      <c r="F297" s="102">
        <v>37.771803951853684</v>
      </c>
      <c r="G297" s="102">
        <v>40.765675276309814</v>
      </c>
      <c r="H297" s="102">
        <v>40.802569662916518</v>
      </c>
      <c r="I297" s="102">
        <v>41.914877972240561</v>
      </c>
      <c r="J297" s="102">
        <v>42.886422383045975</v>
      </c>
      <c r="K297" s="102">
        <v>42.659242605260452</v>
      </c>
      <c r="L297" s="102">
        <v>41.321627541373104</v>
      </c>
      <c r="M297" s="102">
        <v>39.345422296056086</v>
      </c>
      <c r="N297" s="102">
        <v>36.349980739860207</v>
      </c>
      <c r="O297" s="102">
        <v>37.694950952888895</v>
      </c>
      <c r="P297" s="102">
        <v>43.562132685772184</v>
      </c>
      <c r="Q297" s="102">
        <v>34.380098004268909</v>
      </c>
      <c r="R297" s="102">
        <v>33.126710190067975</v>
      </c>
      <c r="S297" s="102">
        <v>32.440645219623505</v>
      </c>
      <c r="T297" s="102">
        <v>31.282381148423113</v>
      </c>
      <c r="U297" s="102">
        <v>29.524852648563304</v>
      </c>
      <c r="V297" s="102">
        <v>27.108644080903858</v>
      </c>
      <c r="W297" s="102">
        <v>33.717319963980394</v>
      </c>
      <c r="DA297" s="131" t="s">
        <v>2832</v>
      </c>
    </row>
    <row r="298" spans="1:105" ht="12" customHeight="1" x14ac:dyDescent="0.25">
      <c r="A298" s="107" t="s">
        <v>123</v>
      </c>
      <c r="B298" s="105">
        <v>17.096953765338213</v>
      </c>
      <c r="C298" s="105">
        <v>16.580296253699004</v>
      </c>
      <c r="D298" s="105">
        <v>19.784406729731923</v>
      </c>
      <c r="E298" s="105">
        <v>21.965805506386442</v>
      </c>
      <c r="F298" s="105">
        <v>21.674332293341152</v>
      </c>
      <c r="G298" s="105">
        <v>24.534529169173208</v>
      </c>
      <c r="H298" s="105">
        <v>23.669695937400974</v>
      </c>
      <c r="I298" s="105">
        <v>23.117863682471864</v>
      </c>
      <c r="J298" s="105">
        <v>23.783650097155856</v>
      </c>
      <c r="K298" s="105">
        <v>23.742562771579419</v>
      </c>
      <c r="L298" s="105">
        <v>22.483109951443499</v>
      </c>
      <c r="M298" s="105">
        <v>21.540471884178043</v>
      </c>
      <c r="N298" s="105">
        <v>18.983398029164189</v>
      </c>
      <c r="O298" s="105">
        <v>19.168976613644205</v>
      </c>
      <c r="P298" s="105">
        <v>22.764783636819832</v>
      </c>
      <c r="Q298" s="105">
        <v>21.615278715484664</v>
      </c>
      <c r="R298" s="105">
        <v>22.409160832914431</v>
      </c>
      <c r="S298" s="105">
        <v>23.740568158078222</v>
      </c>
      <c r="T298" s="105">
        <v>21.425969271266386</v>
      </c>
      <c r="U298" s="105">
        <v>18.535703434606599</v>
      </c>
      <c r="V298" s="105">
        <v>17.338331719142431</v>
      </c>
      <c r="W298" s="105">
        <v>23.072835777954634</v>
      </c>
      <c r="DA298" s="132" t="s">
        <v>2833</v>
      </c>
    </row>
    <row r="299" spans="1:105" ht="12" customHeight="1" x14ac:dyDescent="0.25">
      <c r="A299" s="108" t="s">
        <v>50</v>
      </c>
      <c r="B299" s="99">
        <v>4.7656259796946063</v>
      </c>
      <c r="C299" s="99">
        <v>4.4874913244669346</v>
      </c>
      <c r="D299" s="99">
        <v>8.4037886527111141</v>
      </c>
      <c r="E299" s="99">
        <v>10.747865012473468</v>
      </c>
      <c r="F299" s="99">
        <v>9.5943893063003411</v>
      </c>
      <c r="G299" s="99">
        <v>11.996293950594133</v>
      </c>
      <c r="H299" s="99">
        <v>10.363835351769351</v>
      </c>
      <c r="I299" s="99">
        <v>8.4267288726248868</v>
      </c>
      <c r="J299" s="99">
        <v>8.6912890023812608</v>
      </c>
      <c r="K299" s="99">
        <v>8.6199033238441451</v>
      </c>
      <c r="L299" s="99">
        <v>7.2846423333377395</v>
      </c>
      <c r="M299" s="99">
        <v>6.9105901870301869</v>
      </c>
      <c r="N299" s="99">
        <v>4.2398174402814242</v>
      </c>
      <c r="O299" s="99">
        <v>2.7446864156753019</v>
      </c>
      <c r="P299" s="99">
        <v>3.8318976947030041</v>
      </c>
      <c r="Q299" s="99">
        <v>7.4360524934517178</v>
      </c>
      <c r="R299" s="99">
        <v>8.9850720354760227</v>
      </c>
      <c r="S299" s="99">
        <v>11.266040264744907</v>
      </c>
      <c r="T299" s="99">
        <v>7.0757946891867425</v>
      </c>
      <c r="U299" s="99">
        <v>2.2242866173995282</v>
      </c>
      <c r="V299" s="99">
        <v>1.6411248000356089</v>
      </c>
      <c r="W299" s="99">
        <v>5.5621503191577712</v>
      </c>
      <c r="DA299" s="63" t="s">
        <v>2834</v>
      </c>
    </row>
    <row r="300" spans="1:105" ht="12" customHeight="1" x14ac:dyDescent="0.25">
      <c r="A300" s="108" t="s">
        <v>52</v>
      </c>
      <c r="B300" s="99">
        <v>12.331327785643605</v>
      </c>
      <c r="C300" s="99">
        <v>12.092804929232068</v>
      </c>
      <c r="D300" s="99">
        <v>11.380618077020808</v>
      </c>
      <c r="E300" s="99">
        <v>11.217940493912977</v>
      </c>
      <c r="F300" s="99">
        <v>12.079942987040809</v>
      </c>
      <c r="G300" s="99">
        <v>12.53823521857908</v>
      </c>
      <c r="H300" s="99">
        <v>13.305860585631615</v>
      </c>
      <c r="I300" s="99">
        <v>14.691134809846977</v>
      </c>
      <c r="J300" s="99">
        <v>15.092361094774596</v>
      </c>
      <c r="K300" s="99">
        <v>15.12265944773527</v>
      </c>
      <c r="L300" s="99">
        <v>15.198467618105763</v>
      </c>
      <c r="M300" s="99">
        <v>14.629881697147853</v>
      </c>
      <c r="N300" s="99">
        <v>14.743580588882764</v>
      </c>
      <c r="O300" s="99">
        <v>16.424290197968904</v>
      </c>
      <c r="P300" s="99">
        <v>18.932885942116826</v>
      </c>
      <c r="Q300" s="99">
        <v>14.179226222032947</v>
      </c>
      <c r="R300" s="99">
        <v>13.424088797438413</v>
      </c>
      <c r="S300" s="99">
        <v>12.474527893333315</v>
      </c>
      <c r="T300" s="99">
        <v>14.350174582079644</v>
      </c>
      <c r="U300" s="99">
        <v>16.311416817207068</v>
      </c>
      <c r="V300" s="99">
        <v>15.697206919106822</v>
      </c>
      <c r="W300" s="99">
        <v>17.510685458796861</v>
      </c>
      <c r="DA300" s="63" t="s">
        <v>2835</v>
      </c>
    </row>
    <row r="301" spans="1:105" ht="12" customHeight="1" x14ac:dyDescent="0.25">
      <c r="A301" s="106" t="s">
        <v>122</v>
      </c>
      <c r="B301" s="102">
        <v>31.365495624080506</v>
      </c>
      <c r="C301" s="102">
        <v>28.739241624617502</v>
      </c>
      <c r="D301" s="102">
        <v>30.799527696120279</v>
      </c>
      <c r="E301" s="102">
        <v>32.69553703111162</v>
      </c>
      <c r="F301" s="102">
        <v>34.240608980832874</v>
      </c>
      <c r="G301" s="102">
        <v>36.780417463532316</v>
      </c>
      <c r="H301" s="102">
        <v>35.773778770267398</v>
      </c>
      <c r="I301" s="102">
        <v>40.259499094460814</v>
      </c>
      <c r="J301" s="102">
        <v>38.604789502439246</v>
      </c>
      <c r="K301" s="102">
        <v>38.203162687501049</v>
      </c>
      <c r="L301" s="102">
        <v>37.795608644759326</v>
      </c>
      <c r="M301" s="102">
        <v>37.796640478544148</v>
      </c>
      <c r="N301" s="102">
        <v>35.499119994208918</v>
      </c>
      <c r="O301" s="102">
        <v>30.183781355953201</v>
      </c>
      <c r="P301" s="102">
        <v>29.855839189822259</v>
      </c>
      <c r="Q301" s="102">
        <v>30.779899903178492</v>
      </c>
      <c r="R301" s="102">
        <v>31.724645079072992</v>
      </c>
      <c r="S301" s="102">
        <v>33.129654867922895</v>
      </c>
      <c r="T301" s="102">
        <v>32.071868795131572</v>
      </c>
      <c r="U301" s="102">
        <v>31.055183460395767</v>
      </c>
      <c r="V301" s="102">
        <v>31.21107026979826</v>
      </c>
      <c r="W301" s="102">
        <v>28.710344393501178</v>
      </c>
      <c r="DA301" s="131" t="s">
        <v>2836</v>
      </c>
    </row>
    <row r="302" spans="1:105" ht="12" customHeight="1" x14ac:dyDescent="0.25">
      <c r="A302" s="107" t="s">
        <v>121</v>
      </c>
      <c r="B302" s="105">
        <v>16.954020771254129</v>
      </c>
      <c r="C302" s="105">
        <v>15.567914614585689</v>
      </c>
      <c r="D302" s="105">
        <v>17.698450712499842</v>
      </c>
      <c r="E302" s="105">
        <v>19.65016284385289</v>
      </c>
      <c r="F302" s="105">
        <v>20.342509315766488</v>
      </c>
      <c r="G302" s="105">
        <v>22.785277379902642</v>
      </c>
      <c r="H302" s="105">
        <v>22.206012096454742</v>
      </c>
      <c r="I302" s="105">
        <v>24.06743422582856</v>
      </c>
      <c r="J302" s="105">
        <v>22.852350933672056</v>
      </c>
      <c r="K302" s="105">
        <v>22.708411173314552</v>
      </c>
      <c r="L302" s="105">
        <v>22.021040325119881</v>
      </c>
      <c r="M302" s="105">
        <v>22.049931244836603</v>
      </c>
      <c r="N302" s="105">
        <v>19.794093815581682</v>
      </c>
      <c r="O302" s="105">
        <v>16.436484761243484</v>
      </c>
      <c r="P302" s="105">
        <v>15.933340647693115</v>
      </c>
      <c r="Q302" s="105">
        <v>17.150106974472184</v>
      </c>
      <c r="R302" s="105">
        <v>18.06061877616413</v>
      </c>
      <c r="S302" s="105">
        <v>19.461895151664972</v>
      </c>
      <c r="T302" s="105">
        <v>18.591149525800539</v>
      </c>
      <c r="U302" s="105">
        <v>18.071699550774337</v>
      </c>
      <c r="V302" s="105">
        <v>18.487374888352271</v>
      </c>
      <c r="W302" s="105">
        <v>18.406015009440516</v>
      </c>
      <c r="DA302" s="132" t="s">
        <v>2837</v>
      </c>
    </row>
    <row r="303" spans="1:105" ht="12" customHeight="1" x14ac:dyDescent="0.25">
      <c r="A303" s="108" t="s">
        <v>53</v>
      </c>
      <c r="B303" s="99">
        <v>4.4452806647753356</v>
      </c>
      <c r="C303" s="99">
        <v>3.7289398273610641</v>
      </c>
      <c r="D303" s="99">
        <v>5.918302215748799</v>
      </c>
      <c r="E303" s="99">
        <v>7.8980421924453577</v>
      </c>
      <c r="F303" s="99">
        <v>7.8492323488722331</v>
      </c>
      <c r="G303" s="99">
        <v>10.16473376732633</v>
      </c>
      <c r="H303" s="99">
        <v>9.1387362682127957</v>
      </c>
      <c r="I303" s="99">
        <v>8.4909483741346108</v>
      </c>
      <c r="J303" s="99">
        <v>7.7878653984418893</v>
      </c>
      <c r="K303" s="99">
        <v>7.7289962553720049</v>
      </c>
      <c r="L303" s="99">
        <v>6.7883687236034174</v>
      </c>
      <c r="M303" s="99">
        <v>6.8668795465583248</v>
      </c>
      <c r="N303" s="99">
        <v>4.6410475549399228</v>
      </c>
      <c r="O303" s="99">
        <v>1.0461558241466118</v>
      </c>
      <c r="P303" s="99">
        <v>0.39683240153902472</v>
      </c>
      <c r="Q303" s="99">
        <v>1.2972614127689752</v>
      </c>
      <c r="R303" s="99">
        <v>1.9452184435054292</v>
      </c>
      <c r="S303" s="99">
        <v>3.3280769460461719</v>
      </c>
      <c r="T303" s="99">
        <v>2.5193446152887153</v>
      </c>
      <c r="U303" s="99">
        <v>1.9849500877540172</v>
      </c>
      <c r="V303" s="99">
        <v>2.4908635394637102</v>
      </c>
      <c r="W303" s="99">
        <v>2.5579538484856639</v>
      </c>
      <c r="DA303" s="63" t="s">
        <v>2838</v>
      </c>
    </row>
    <row r="304" spans="1:105" ht="12" customHeight="1" x14ac:dyDescent="0.25">
      <c r="A304" s="108" t="s">
        <v>52</v>
      </c>
      <c r="B304" s="99">
        <v>12.508740106478795</v>
      </c>
      <c r="C304" s="99">
        <v>11.838974787224622</v>
      </c>
      <c r="D304" s="99">
        <v>11.780148496751043</v>
      </c>
      <c r="E304" s="99">
        <v>11.75212065140753</v>
      </c>
      <c r="F304" s="99">
        <v>12.493276966894259</v>
      </c>
      <c r="G304" s="99">
        <v>12.620543612576313</v>
      </c>
      <c r="H304" s="99">
        <v>13.067275828241947</v>
      </c>
      <c r="I304" s="99">
        <v>15.576485851693946</v>
      </c>
      <c r="J304" s="99">
        <v>15.064485535230169</v>
      </c>
      <c r="K304" s="99">
        <v>14.979414917942552</v>
      </c>
      <c r="L304" s="99">
        <v>15.23267160151646</v>
      </c>
      <c r="M304" s="99">
        <v>15.18305169827828</v>
      </c>
      <c r="N304" s="99">
        <v>15.15304626064176</v>
      </c>
      <c r="O304" s="99">
        <v>15.390328937096875</v>
      </c>
      <c r="P304" s="99">
        <v>15.536508246154094</v>
      </c>
      <c r="Q304" s="99">
        <v>15.852845561703207</v>
      </c>
      <c r="R304" s="99">
        <v>16.115400332658698</v>
      </c>
      <c r="S304" s="99">
        <v>16.133818205618805</v>
      </c>
      <c r="T304" s="99">
        <v>16.071804910511823</v>
      </c>
      <c r="U304" s="99">
        <v>16.086749463020322</v>
      </c>
      <c r="V304" s="99">
        <v>15.996511348888561</v>
      </c>
      <c r="W304" s="99">
        <v>15.848061160954856</v>
      </c>
      <c r="DA304" s="63" t="s">
        <v>2839</v>
      </c>
    </row>
    <row r="305" spans="1:105" ht="12" customHeight="1" x14ac:dyDescent="0.25">
      <c r="A305" s="121" t="s">
        <v>54</v>
      </c>
      <c r="B305" s="123">
        <v>8.3595681924431169</v>
      </c>
      <c r="C305" s="123">
        <v>8.6887436283518653</v>
      </c>
      <c r="D305" s="123">
        <v>8.6992946405794296</v>
      </c>
      <c r="E305" s="123">
        <v>8.7638203947177065</v>
      </c>
      <c r="F305" s="123">
        <v>8.9332429343481206</v>
      </c>
      <c r="G305" s="123">
        <v>8.5439808864585505</v>
      </c>
      <c r="H305" s="123">
        <v>7.818185293501501</v>
      </c>
      <c r="I305" s="123">
        <v>7.66129309600311</v>
      </c>
      <c r="J305" s="123">
        <v>6.9613803576444413</v>
      </c>
      <c r="K305" s="123">
        <v>6.8993396955174964</v>
      </c>
      <c r="L305" s="123">
        <v>6.6540182136012396</v>
      </c>
      <c r="M305" s="123">
        <v>6.9707325757083032</v>
      </c>
      <c r="N305" s="123">
        <v>6.1723856941258335</v>
      </c>
      <c r="O305" s="123">
        <v>6.2626064593347825</v>
      </c>
      <c r="P305" s="123">
        <v>6.6891982597228257</v>
      </c>
      <c r="Q305" s="123">
        <v>6.5096235614512565</v>
      </c>
      <c r="R305" s="123">
        <v>6.4493225018990747</v>
      </c>
      <c r="S305" s="123">
        <v>6.7152075563966438</v>
      </c>
      <c r="T305" s="123">
        <v>6.3131052768500622</v>
      </c>
      <c r="U305" s="123">
        <v>7.1716934193000341</v>
      </c>
      <c r="V305" s="123">
        <v>7.1775384084997631</v>
      </c>
      <c r="W305" s="123">
        <v>7.0176042008553408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9.1707800425015016</v>
      </c>
      <c r="C307" s="99">
        <v>9.3115533533837862</v>
      </c>
      <c r="D307" s="99">
        <v>9.3226128509448234</v>
      </c>
      <c r="E307" s="99">
        <v>9.6766566344162044</v>
      </c>
      <c r="F307" s="99">
        <v>9.8534037414677531</v>
      </c>
      <c r="G307" s="99">
        <v>9.4273291551765208</v>
      </c>
      <c r="H307" s="99">
        <v>8.4454382199215203</v>
      </c>
      <c r="I307" s="99">
        <v>8.5003749836337281</v>
      </c>
      <c r="J307" s="99">
        <v>7.6428319912465268</v>
      </c>
      <c r="K307" s="99">
        <v>7.4994962713385256</v>
      </c>
      <c r="L307" s="99">
        <v>7.2847986028702598</v>
      </c>
      <c r="M307" s="99">
        <v>7.4358256269772731</v>
      </c>
      <c r="N307" s="99">
        <v>7.0287132994930781</v>
      </c>
      <c r="O307" s="99">
        <v>7.0331086255854167</v>
      </c>
      <c r="P307" s="99">
        <v>7.1143819377831417</v>
      </c>
      <c r="Q307" s="99">
        <v>7.3953756693598498</v>
      </c>
      <c r="R307" s="99">
        <v>7.4292391636144872</v>
      </c>
      <c r="S307" s="99">
        <v>7.5090270543787661</v>
      </c>
      <c r="T307" s="99">
        <v>7.6143054787929696</v>
      </c>
      <c r="U307" s="99">
        <v>8.2571567513202186</v>
      </c>
      <c r="V307" s="99">
        <v>7.7984103491600605</v>
      </c>
      <c r="W307" s="99">
        <v>8.3118068090737793</v>
      </c>
      <c r="DA307" s="63" t="s">
        <v>2842</v>
      </c>
    </row>
    <row r="308" spans="1:105" ht="12" customHeight="1" x14ac:dyDescent="0.25">
      <c r="A308" s="109" t="s">
        <v>120</v>
      </c>
      <c r="B308" s="110">
        <v>6.3241755552405934</v>
      </c>
      <c r="C308" s="110">
        <v>7.3456663771245356</v>
      </c>
      <c r="D308" s="110">
        <v>7.4928149802655613</v>
      </c>
      <c r="E308" s="110">
        <v>7.101853439789056</v>
      </c>
      <c r="F308" s="110">
        <v>7.3930957297484872</v>
      </c>
      <c r="G308" s="110">
        <v>7.0950166335495837</v>
      </c>
      <c r="H308" s="110">
        <v>6.7230609750770309</v>
      </c>
      <c r="I308" s="110">
        <v>6.1007507523354416</v>
      </c>
      <c r="J308" s="110">
        <v>5.6422859965833601</v>
      </c>
      <c r="K308" s="110">
        <v>5.8163209886613076</v>
      </c>
      <c r="L308" s="110">
        <v>5.5253397351247653</v>
      </c>
      <c r="M308" s="110">
        <v>6.1392272430914936</v>
      </c>
      <c r="N308" s="110">
        <v>4.5953568458636811</v>
      </c>
      <c r="O308" s="110">
        <v>4.9833003871506261</v>
      </c>
      <c r="P308" s="110">
        <v>6.0814120052595699</v>
      </c>
      <c r="Q308" s="110">
        <v>5.3418059238608313</v>
      </c>
      <c r="R308" s="110">
        <v>5.2085186215636057</v>
      </c>
      <c r="S308" s="110">
        <v>5.7362381050264801</v>
      </c>
      <c r="T308" s="110">
        <v>4.7817423750761341</v>
      </c>
      <c r="U308" s="110">
        <v>5.9025369944051942</v>
      </c>
      <c r="V308" s="110">
        <v>6.4834253601998491</v>
      </c>
      <c r="W308" s="110">
        <v>5.6938393664195068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59.097068375520749</v>
      </c>
      <c r="C310" s="118">
        <f t="shared" si="136"/>
        <v>55.856882832655359</v>
      </c>
      <c r="D310" s="118">
        <f t="shared" si="136"/>
        <v>58.165812994775017</v>
      </c>
      <c r="E310" s="118">
        <f t="shared" si="136"/>
        <v>60.160229128461758</v>
      </c>
      <c r="F310" s="118">
        <f t="shared" si="136"/>
        <v>59.464828961527573</v>
      </c>
      <c r="G310" s="118">
        <f t="shared" si="136"/>
        <v>61.852177884717072</v>
      </c>
      <c r="H310" s="118">
        <f t="shared" si="136"/>
        <v>63.88929037364953</v>
      </c>
      <c r="I310" s="118">
        <f t="shared" si="136"/>
        <v>70.5982689587061</v>
      </c>
      <c r="J310" s="118">
        <f t="shared" si="136"/>
        <v>73.726296868394897</v>
      </c>
      <c r="K310" s="118">
        <f t="shared" si="136"/>
        <v>75.039722808185005</v>
      </c>
      <c r="L310" s="118">
        <f t="shared" si="136"/>
        <v>70.304095575816888</v>
      </c>
      <c r="M310" s="118">
        <f t="shared" si="136"/>
        <v>67.825699440948554</v>
      </c>
      <c r="N310" s="118">
        <f t="shared" si="136"/>
        <v>74.276407823913118</v>
      </c>
      <c r="O310" s="118">
        <f t="shared" si="136"/>
        <v>63.616992693378677</v>
      </c>
      <c r="P310" s="118">
        <f t="shared" si="136"/>
        <v>56.650408440667427</v>
      </c>
      <c r="Q310" s="118">
        <f t="shared" si="136"/>
        <v>61.912744926747862</v>
      </c>
      <c r="R310" s="118">
        <f t="shared" ref="R310:V310" si="137">R311+R314+R316+R329</f>
        <v>66.193083407163542</v>
      </c>
      <c r="S310" s="118">
        <f t="shared" si="137"/>
        <v>67.52336347595957</v>
      </c>
      <c r="T310" s="118">
        <f t="shared" si="137"/>
        <v>70.943770289881897</v>
      </c>
      <c r="U310" s="118">
        <f t="shared" si="137"/>
        <v>73.646475769186864</v>
      </c>
      <c r="V310" s="118">
        <f t="shared" si="137"/>
        <v>76.296650933680183</v>
      </c>
      <c r="W310" s="118">
        <f t="shared" ref="W310" si="138">W311+W314+W316+W329</f>
        <v>75.348235145203375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23.534020081783336</v>
      </c>
      <c r="C311" s="123">
        <f t="shared" si="139"/>
        <v>23.196180640965078</v>
      </c>
      <c r="D311" s="123">
        <f t="shared" si="139"/>
        <v>25.260044308087963</v>
      </c>
      <c r="E311" s="123">
        <f t="shared" si="139"/>
        <v>22.408858593043199</v>
      </c>
      <c r="F311" s="123">
        <f t="shared" si="139"/>
        <v>20.974273311102763</v>
      </c>
      <c r="G311" s="123">
        <f t="shared" si="139"/>
        <v>19.971613142996002</v>
      </c>
      <c r="H311" s="123">
        <f t="shared" si="139"/>
        <v>17.020712749419928</v>
      </c>
      <c r="I311" s="123">
        <f t="shared" si="139"/>
        <v>15.625230054354363</v>
      </c>
      <c r="J311" s="123">
        <f t="shared" si="139"/>
        <v>17.814815282373491</v>
      </c>
      <c r="K311" s="123">
        <f t="shared" si="139"/>
        <v>20.567533633784123</v>
      </c>
      <c r="L311" s="123">
        <f t="shared" si="139"/>
        <v>13.093527428581321</v>
      </c>
      <c r="M311" s="123">
        <f t="shared" si="139"/>
        <v>15.45362475386313</v>
      </c>
      <c r="N311" s="123">
        <f t="shared" si="139"/>
        <v>16.515267505862987</v>
      </c>
      <c r="O311" s="123">
        <f t="shared" si="139"/>
        <v>13.536649393253049</v>
      </c>
      <c r="P311" s="123">
        <f t="shared" si="139"/>
        <v>10.09585052604832</v>
      </c>
      <c r="Q311" s="123">
        <f t="shared" si="139"/>
        <v>15.316449437080417</v>
      </c>
      <c r="R311" s="123">
        <f t="shared" ref="R311:V311" si="140">SUM(R312:R313)</f>
        <v>15.472071256712139</v>
      </c>
      <c r="S311" s="123">
        <f t="shared" si="140"/>
        <v>17.175541985223546</v>
      </c>
      <c r="T311" s="123">
        <f t="shared" si="140"/>
        <v>17.557997463103536</v>
      </c>
      <c r="U311" s="123">
        <f t="shared" si="140"/>
        <v>18.463602269478066</v>
      </c>
      <c r="V311" s="123">
        <f t="shared" si="140"/>
        <v>19.848024552895151</v>
      </c>
      <c r="W311" s="123">
        <f t="shared" ref="W311" si="141">SUM(W312:W313)</f>
        <v>18.342028604976576</v>
      </c>
      <c r="DA311" s="130" t="s">
        <v>2990</v>
      </c>
    </row>
    <row r="312" spans="1:105" ht="12" customHeight="1" x14ac:dyDescent="0.25">
      <c r="A312" s="97" t="s">
        <v>204</v>
      </c>
      <c r="B312" s="99">
        <v>23.451428998769202</v>
      </c>
      <c r="C312" s="99">
        <v>23.100188252933911</v>
      </c>
      <c r="D312" s="99">
        <v>25.147398772986218</v>
      </c>
      <c r="E312" s="99">
        <v>22.314543037952582</v>
      </c>
      <c r="F312" s="99">
        <v>20.878383043042568</v>
      </c>
      <c r="G312" s="99">
        <v>19.881922479126551</v>
      </c>
      <c r="H312" s="99">
        <v>16.95202481530773</v>
      </c>
      <c r="I312" s="99">
        <v>15.568964009502784</v>
      </c>
      <c r="J312" s="99">
        <v>17.754932998808332</v>
      </c>
      <c r="K312" s="99">
        <v>20.494735242587598</v>
      </c>
      <c r="L312" s="99">
        <v>13.049123789550318</v>
      </c>
      <c r="M312" s="99">
        <v>15.393844349510228</v>
      </c>
      <c r="N312" s="99">
        <v>16.465749581620482</v>
      </c>
      <c r="O312" s="99">
        <v>13.489352748392927</v>
      </c>
      <c r="P312" s="99">
        <v>10.050760635877335</v>
      </c>
      <c r="Q312" s="99">
        <v>15.254627931637339</v>
      </c>
      <c r="R312" s="99">
        <v>15.409993482258203</v>
      </c>
      <c r="S312" s="99">
        <v>17.099103082814789</v>
      </c>
      <c r="T312" s="99">
        <v>17.48817541963361</v>
      </c>
      <c r="U312" s="99">
        <v>18.390403264711608</v>
      </c>
      <c r="V312" s="99">
        <v>19.769493600430494</v>
      </c>
      <c r="W312" s="99">
        <v>18.269521970171368</v>
      </c>
      <c r="DA312" s="63" t="s">
        <v>2991</v>
      </c>
    </row>
    <row r="313" spans="1:105" ht="12" customHeight="1" x14ac:dyDescent="0.25">
      <c r="A313" s="97" t="s">
        <v>53</v>
      </c>
      <c r="B313" s="99">
        <v>8.259108301413387E-2</v>
      </c>
      <c r="C313" s="99">
        <v>9.5992388031167067E-2</v>
      </c>
      <c r="D313" s="99">
        <v>0.11264553510174408</v>
      </c>
      <c r="E313" s="99">
        <v>9.4315555090616621E-2</v>
      </c>
      <c r="F313" s="99">
        <v>9.5890268060195599E-2</v>
      </c>
      <c r="G313" s="99">
        <v>8.9690663869452084E-2</v>
      </c>
      <c r="H313" s="99">
        <v>6.8687934112196855E-2</v>
      </c>
      <c r="I313" s="99">
        <v>5.6266044851579697E-2</v>
      </c>
      <c r="J313" s="99">
        <v>5.988228356516051E-2</v>
      </c>
      <c r="K313" s="99">
        <v>7.2798391196524065E-2</v>
      </c>
      <c r="L313" s="99">
        <v>4.4403639031002598E-2</v>
      </c>
      <c r="M313" s="99">
        <v>5.9780404352901689E-2</v>
      </c>
      <c r="N313" s="99">
        <v>4.9517924242502794E-2</v>
      </c>
      <c r="O313" s="99">
        <v>4.7296644860122333E-2</v>
      </c>
      <c r="P313" s="99">
        <v>4.5089890170984692E-2</v>
      </c>
      <c r="Q313" s="99">
        <v>6.1821505443077324E-2</v>
      </c>
      <c r="R313" s="99">
        <v>6.2077774453936328E-2</v>
      </c>
      <c r="S313" s="99">
        <v>7.6438902408756199E-2</v>
      </c>
      <c r="T313" s="99">
        <v>6.9822043469925432E-2</v>
      </c>
      <c r="U313" s="99">
        <v>7.3199004766459491E-2</v>
      </c>
      <c r="V313" s="99">
        <v>7.8530952464655635E-2</v>
      </c>
      <c r="W313" s="99">
        <v>7.2506634805207804E-2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16.136740983197257</v>
      </c>
      <c r="C314" s="123">
        <f t="shared" si="142"/>
        <v>13.889826397527381</v>
      </c>
      <c r="D314" s="123">
        <f t="shared" si="142"/>
        <v>13.08450740248016</v>
      </c>
      <c r="E314" s="123">
        <f t="shared" si="142"/>
        <v>16.976642096589384</v>
      </c>
      <c r="F314" s="123">
        <f t="shared" si="142"/>
        <v>16.823512444327342</v>
      </c>
      <c r="G314" s="123">
        <f t="shared" si="142"/>
        <v>19.116199991515465</v>
      </c>
      <c r="H314" s="123">
        <f t="shared" si="142"/>
        <v>24.569421134736235</v>
      </c>
      <c r="I314" s="123">
        <f t="shared" si="142"/>
        <v>30.676422432436762</v>
      </c>
      <c r="J314" s="123">
        <f t="shared" si="142"/>
        <v>32.736506092259269</v>
      </c>
      <c r="K314" s="123">
        <f t="shared" si="142"/>
        <v>31.37672819791867</v>
      </c>
      <c r="L314" s="123">
        <f t="shared" si="142"/>
        <v>34.549838831232627</v>
      </c>
      <c r="M314" s="123">
        <f t="shared" si="142"/>
        <v>29.498189721381952</v>
      </c>
      <c r="N314" s="123">
        <f t="shared" si="142"/>
        <v>36.549815952411521</v>
      </c>
      <c r="O314" s="123">
        <f t="shared" si="142"/>
        <v>30.188796377883325</v>
      </c>
      <c r="P314" s="123">
        <f t="shared" si="142"/>
        <v>26.329605021735528</v>
      </c>
      <c r="Q314" s="123">
        <f t="shared" si="142"/>
        <v>25.844393766201431</v>
      </c>
      <c r="R314" s="123">
        <f t="shared" si="142"/>
        <v>29.373740859557063</v>
      </c>
      <c r="S314" s="123">
        <f t="shared" si="142"/>
        <v>27.969370087453886</v>
      </c>
      <c r="T314" s="123">
        <f t="shared" si="142"/>
        <v>31.774626729254667</v>
      </c>
      <c r="U314" s="123">
        <f t="shared" si="142"/>
        <v>33.210849442702724</v>
      </c>
      <c r="V314" s="123">
        <f t="shared" si="142"/>
        <v>34.163403151338443</v>
      </c>
      <c r="W314" s="123">
        <f t="shared" si="142"/>
        <v>34.737048958852107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16.136740983197257</v>
      </c>
      <c r="C315" s="99">
        <f>RES_hhdet_tess!C86</f>
        <v>13.889826397527381</v>
      </c>
      <c r="D315" s="99">
        <f>RES_hhdet_tess!D86</f>
        <v>13.08450740248016</v>
      </c>
      <c r="E315" s="99">
        <f>RES_hhdet_tess!E86</f>
        <v>16.976642096589384</v>
      </c>
      <c r="F315" s="99">
        <f>RES_hhdet_tess!F86</f>
        <v>16.823512444327342</v>
      </c>
      <c r="G315" s="99">
        <f>RES_hhdet_tess!G86</f>
        <v>19.116199991515465</v>
      </c>
      <c r="H315" s="99">
        <f>RES_hhdet_tess!H86</f>
        <v>24.569421134736235</v>
      </c>
      <c r="I315" s="99">
        <f>RES_hhdet_tess!I86</f>
        <v>30.676422432436762</v>
      </c>
      <c r="J315" s="99">
        <f>RES_hhdet_tess!J86</f>
        <v>32.736506092259269</v>
      </c>
      <c r="K315" s="99">
        <f>RES_hhdet_tess!K86</f>
        <v>31.37672819791867</v>
      </c>
      <c r="L315" s="99">
        <f>RES_hhdet_tess!L86</f>
        <v>34.549838831232627</v>
      </c>
      <c r="M315" s="99">
        <f>RES_hhdet_tess!M86</f>
        <v>29.498189721381952</v>
      </c>
      <c r="N315" s="99">
        <f>RES_hhdet_tess!N86</f>
        <v>36.549815952411521</v>
      </c>
      <c r="O315" s="99">
        <f>RES_hhdet_tess!O86</f>
        <v>30.188796377883325</v>
      </c>
      <c r="P315" s="99">
        <f>RES_hhdet_tess!P86</f>
        <v>26.329605021735528</v>
      </c>
      <c r="Q315" s="99">
        <f>RES_hhdet_tess!Q86</f>
        <v>25.844393766201431</v>
      </c>
      <c r="R315" s="99">
        <f>RES_hhdet_tess!R86</f>
        <v>29.373740859557063</v>
      </c>
      <c r="S315" s="99">
        <f>RES_hhdet_tess!S86</f>
        <v>27.969370087453886</v>
      </c>
      <c r="T315" s="99">
        <f>RES_hhdet_tess!T86</f>
        <v>31.774626729254667</v>
      </c>
      <c r="U315" s="99">
        <f>RES_hhdet_tess!U86</f>
        <v>33.210849442702724</v>
      </c>
      <c r="V315" s="99">
        <f>RES_hhdet_tess!V86</f>
        <v>34.163403151338443</v>
      </c>
      <c r="W315" s="99">
        <f>RES_hhdet_tess!W86</f>
        <v>34.737048958852107</v>
      </c>
      <c r="DA315" s="63" t="s">
        <v>2994</v>
      </c>
    </row>
    <row r="316" spans="1:105" ht="12" customHeight="1" x14ac:dyDescent="0.25">
      <c r="A316" s="121" t="s">
        <v>55</v>
      </c>
      <c r="B316" s="123">
        <v>14.549251667695485</v>
      </c>
      <c r="C316" s="123">
        <v>13.61019176716959</v>
      </c>
      <c r="D316" s="123">
        <v>14.598731533651977</v>
      </c>
      <c r="E316" s="123">
        <v>15.50430936807674</v>
      </c>
      <c r="F316" s="123">
        <v>16.239431838533008</v>
      </c>
      <c r="G316" s="123">
        <v>17.547014318365324</v>
      </c>
      <c r="H316" s="123">
        <v>17.511262746877165</v>
      </c>
      <c r="I316" s="123">
        <v>19.641194673627162</v>
      </c>
      <c r="J316" s="123">
        <v>18.940104177176586</v>
      </c>
      <c r="K316" s="123">
        <v>18.861513483351025</v>
      </c>
      <c r="L316" s="123">
        <v>18.576432611899211</v>
      </c>
      <c r="M316" s="123">
        <v>18.56560539206766</v>
      </c>
      <c r="N316" s="123">
        <v>17.450335106802505</v>
      </c>
      <c r="O316" s="123">
        <v>16.022737517974331</v>
      </c>
      <c r="P316" s="123">
        <v>15.983911190172256</v>
      </c>
      <c r="Q316" s="123">
        <v>16.631703857214735</v>
      </c>
      <c r="R316" s="123">
        <v>17.240476831812469</v>
      </c>
      <c r="S316" s="123">
        <v>18.037217154168772</v>
      </c>
      <c r="T316" s="123">
        <v>17.553189555421365</v>
      </c>
      <c r="U316" s="123">
        <v>17.281766106245392</v>
      </c>
      <c r="V316" s="123">
        <v>17.467476161214908</v>
      </c>
      <c r="W316" s="123">
        <v>17.53871399376758</v>
      </c>
      <c r="DA316" s="130" t="s">
        <v>2995</v>
      </c>
    </row>
    <row r="317" spans="1:105" ht="12" customHeight="1" x14ac:dyDescent="0.25">
      <c r="A317" s="97" t="s">
        <v>132</v>
      </c>
      <c r="B317" s="99">
        <v>13.938037896420546</v>
      </c>
      <c r="C317" s="99">
        <v>13.349555872344103</v>
      </c>
      <c r="D317" s="99">
        <v>14.906226264980678</v>
      </c>
      <c r="E317" s="99">
        <v>13.441793778090274</v>
      </c>
      <c r="F317" s="99">
        <v>14.560648684321672</v>
      </c>
      <c r="G317" s="99">
        <v>17.317191309445946</v>
      </c>
      <c r="H317" s="99">
        <v>14.7974246589303</v>
      </c>
      <c r="I317" s="99">
        <v>16.51756349888316</v>
      </c>
      <c r="J317" s="99">
        <v>21.181319827345927</v>
      </c>
      <c r="K317" s="99">
        <v>22.219873914468025</v>
      </c>
      <c r="L317" s="99">
        <v>17.176865451685565</v>
      </c>
      <c r="M317" s="99">
        <v>17.876052514546362</v>
      </c>
      <c r="N317" s="99">
        <v>16.900548838369186</v>
      </c>
      <c r="O317" s="99">
        <v>17.666679566178203</v>
      </c>
      <c r="P317" s="99">
        <v>19.786769839197479</v>
      </c>
      <c r="Q317" s="99">
        <v>18.040298058570407</v>
      </c>
      <c r="R317" s="99">
        <v>18.444442291342703</v>
      </c>
      <c r="S317" s="99">
        <v>18.866561357921981</v>
      </c>
      <c r="T317" s="99">
        <v>18.45355835052246</v>
      </c>
      <c r="U317" s="99">
        <v>19.094632976361819</v>
      </c>
      <c r="V317" s="99">
        <v>18.717212107019645</v>
      </c>
      <c r="W317" s="99">
        <v>17.707089420138395</v>
      </c>
      <c r="DA317" s="63" t="s">
        <v>2996</v>
      </c>
    </row>
    <row r="318" spans="1:105" ht="12" customHeight="1" x14ac:dyDescent="0.25">
      <c r="A318" s="97" t="s">
        <v>131</v>
      </c>
      <c r="B318" s="99">
        <v>13.938037896420546</v>
      </c>
      <c r="C318" s="99">
        <v>13.384862272930297</v>
      </c>
      <c r="D318" s="99">
        <v>14.902386571390862</v>
      </c>
      <c r="E318" s="99">
        <v>13.423410176972352</v>
      </c>
      <c r="F318" s="99">
        <v>14.536484264524182</v>
      </c>
      <c r="G318" s="99">
        <v>17.311039181040094</v>
      </c>
      <c r="H318" s="99">
        <v>16.452523972472413</v>
      </c>
      <c r="I318" s="99">
        <v>16.505819995666418</v>
      </c>
      <c r="J318" s="99">
        <v>21.166724387288884</v>
      </c>
      <c r="K318" s="99">
        <v>22.212826625315866</v>
      </c>
      <c r="L318" s="99">
        <v>17.180970195879475</v>
      </c>
      <c r="M318" s="99">
        <v>17.876111612439978</v>
      </c>
      <c r="N318" s="99">
        <v>16.914223590364749</v>
      </c>
      <c r="O318" s="99">
        <v>17.83000058157835</v>
      </c>
      <c r="P318" s="99">
        <v>20.032964569355762</v>
      </c>
      <c r="Q318" s="99">
        <v>18.129350635480812</v>
      </c>
      <c r="R318" s="99">
        <v>18.499715550441657</v>
      </c>
      <c r="S318" s="99">
        <v>18.896258359365014</v>
      </c>
      <c r="T318" s="99">
        <v>18.477080337516462</v>
      </c>
      <c r="U318" s="99">
        <v>19.100795233447521</v>
      </c>
      <c r="V318" s="99">
        <v>18.706773991810714</v>
      </c>
      <c r="W318" s="99">
        <v>17.670903105581623</v>
      </c>
      <c r="DA318" s="63" t="s">
        <v>2997</v>
      </c>
    </row>
    <row r="319" spans="1:105" ht="12" customHeight="1" x14ac:dyDescent="0.25">
      <c r="A319" s="100" t="s">
        <v>204</v>
      </c>
      <c r="B319" s="102">
        <v>0.81929203003810624</v>
      </c>
      <c r="C319" s="102">
        <v>1.877119509280702</v>
      </c>
      <c r="D319" s="102">
        <v>3.3567138198356461</v>
      </c>
      <c r="E319" s="102">
        <v>3.5930700867961542</v>
      </c>
      <c r="F319" s="102">
        <v>0.27918689243516187</v>
      </c>
      <c r="G319" s="102">
        <v>4.5965857005686521</v>
      </c>
      <c r="H319" s="102">
        <v>0.14827212331523923</v>
      </c>
      <c r="I319" s="102">
        <v>1.1075839244035872</v>
      </c>
      <c r="J319" s="102">
        <v>3.7656200355280363</v>
      </c>
      <c r="K319" s="102">
        <v>4.7657749946950956</v>
      </c>
      <c r="L319" s="102">
        <v>2.803156101769555</v>
      </c>
      <c r="M319" s="102">
        <v>2.8925190380746395</v>
      </c>
      <c r="N319" s="102">
        <v>1.9312099139102934</v>
      </c>
      <c r="O319" s="102">
        <v>1.5221663316062712</v>
      </c>
      <c r="P319" s="102">
        <v>0.80401366096314097</v>
      </c>
      <c r="Q319" s="102">
        <v>3.888698734185108</v>
      </c>
      <c r="R319" s="102">
        <v>5.4400143919007427</v>
      </c>
      <c r="S319" s="102">
        <v>7.2512080002740342</v>
      </c>
      <c r="T319" s="102">
        <v>5.8814225005164511</v>
      </c>
      <c r="U319" s="102">
        <v>4.9883829370706616</v>
      </c>
      <c r="V319" s="102">
        <v>5.3330273416057894</v>
      </c>
      <c r="W319" s="102">
        <v>4.3523279824251917</v>
      </c>
      <c r="DA319" s="131" t="s">
        <v>2998</v>
      </c>
    </row>
    <row r="320" spans="1:105" ht="12" customHeight="1" x14ac:dyDescent="0.25">
      <c r="A320" s="103" t="s">
        <v>52</v>
      </c>
      <c r="B320" s="105">
        <v>13.118745866382442</v>
      </c>
      <c r="C320" s="105">
        <v>11.507742763649594</v>
      </c>
      <c r="D320" s="105">
        <v>11.545672751555216</v>
      </c>
      <c r="E320" s="105">
        <v>9.8303400901761986</v>
      </c>
      <c r="F320" s="105">
        <v>14.25729737208902</v>
      </c>
      <c r="G320" s="105">
        <v>12.714453480471446</v>
      </c>
      <c r="H320" s="105">
        <v>16.304251849157172</v>
      </c>
      <c r="I320" s="105">
        <v>15.398236071262833</v>
      </c>
      <c r="J320" s="105">
        <v>17.401104351760843</v>
      </c>
      <c r="K320" s="105">
        <v>17.447051630620773</v>
      </c>
      <c r="L320" s="105">
        <v>14.377814094109919</v>
      </c>
      <c r="M320" s="105">
        <v>14.983592574365336</v>
      </c>
      <c r="N320" s="105">
        <v>14.983013676454457</v>
      </c>
      <c r="O320" s="105">
        <v>16.307834249972082</v>
      </c>
      <c r="P320" s="105">
        <v>19.228950908392626</v>
      </c>
      <c r="Q320" s="105">
        <v>14.240651901295706</v>
      </c>
      <c r="R320" s="105">
        <v>13.059701158540918</v>
      </c>
      <c r="S320" s="105">
        <v>11.64505035909098</v>
      </c>
      <c r="T320" s="105">
        <v>12.595657837000012</v>
      </c>
      <c r="U320" s="105">
        <v>14.112412296376858</v>
      </c>
      <c r="V320" s="105">
        <v>13.373746650204927</v>
      </c>
      <c r="W320" s="105">
        <v>13.318575123156432</v>
      </c>
      <c r="DA320" s="132" t="s">
        <v>2999</v>
      </c>
    </row>
    <row r="321" spans="1:105" ht="12" customHeight="1" x14ac:dyDescent="0.25">
      <c r="A321" s="106" t="s">
        <v>124</v>
      </c>
      <c r="B321" s="102">
        <v>14.307884628029171</v>
      </c>
      <c r="C321" s="102">
        <v>13.96951876719606</v>
      </c>
      <c r="D321" s="102">
        <v>14.906339406112178</v>
      </c>
      <c r="E321" s="102">
        <v>15.735109474283288</v>
      </c>
      <c r="F321" s="102">
        <v>16.118545311294941</v>
      </c>
      <c r="G321" s="102">
        <v>17.596505259826657</v>
      </c>
      <c r="H321" s="102">
        <v>17.849341808914662</v>
      </c>
      <c r="I321" s="102">
        <v>18.440435285618257</v>
      </c>
      <c r="J321" s="102">
        <v>18.968902832643082</v>
      </c>
      <c r="K321" s="102">
        <v>18.977002491753254</v>
      </c>
      <c r="L321" s="102">
        <v>18.465397447809366</v>
      </c>
      <c r="M321" s="102">
        <v>17.747889812721095</v>
      </c>
      <c r="N321" s="102">
        <v>16.712869843656197</v>
      </c>
      <c r="O321" s="102">
        <v>17.612360229130473</v>
      </c>
      <c r="P321" s="102">
        <v>20.564116530081254</v>
      </c>
      <c r="Q321" s="102">
        <v>17.958925193670531</v>
      </c>
      <c r="R321" s="102">
        <v>18.104710900927827</v>
      </c>
      <c r="S321" s="102">
        <v>18.420386842365037</v>
      </c>
      <c r="T321" s="102">
        <v>18.22085526592091</v>
      </c>
      <c r="U321" s="102">
        <v>17.733730260454603</v>
      </c>
      <c r="V321" s="102">
        <v>16.726151816147471</v>
      </c>
      <c r="W321" s="102">
        <v>21.117510527739157</v>
      </c>
      <c r="DA321" s="131" t="s">
        <v>3000</v>
      </c>
    </row>
    <row r="322" spans="1:105" ht="12" customHeight="1" x14ac:dyDescent="0.25">
      <c r="A322" s="107" t="s">
        <v>123</v>
      </c>
      <c r="B322" s="105">
        <v>14.307884628029171</v>
      </c>
      <c r="C322" s="105">
        <v>13.972290701656789</v>
      </c>
      <c r="D322" s="105">
        <v>14.906958211655585</v>
      </c>
      <c r="E322" s="105">
        <v>15.736713427260929</v>
      </c>
      <c r="F322" s="105">
        <v>16.124840031319952</v>
      </c>
      <c r="G322" s="105">
        <v>17.616686830027785</v>
      </c>
      <c r="H322" s="105">
        <v>17.842134279159204</v>
      </c>
      <c r="I322" s="105">
        <v>18.416451716901257</v>
      </c>
      <c r="J322" s="105">
        <v>18.954654628041769</v>
      </c>
      <c r="K322" s="105">
        <v>18.970951097974936</v>
      </c>
      <c r="L322" s="105">
        <v>18.45416170475162</v>
      </c>
      <c r="M322" s="105">
        <v>17.723975024403149</v>
      </c>
      <c r="N322" s="105">
        <v>16.703383102712298</v>
      </c>
      <c r="O322" s="105">
        <v>17.807956637864798</v>
      </c>
      <c r="P322" s="105">
        <v>20.920837791083489</v>
      </c>
      <c r="Q322" s="105">
        <v>18.059317927799484</v>
      </c>
      <c r="R322" s="105">
        <v>18.132682012696598</v>
      </c>
      <c r="S322" s="105">
        <v>18.395297876413878</v>
      </c>
      <c r="T322" s="105">
        <v>18.077082131564708</v>
      </c>
      <c r="U322" s="105">
        <v>17.489048589223145</v>
      </c>
      <c r="V322" s="105">
        <v>16.607784629846993</v>
      </c>
      <c r="W322" s="105">
        <v>21.152407239078503</v>
      </c>
      <c r="DA322" s="132" t="s">
        <v>3001</v>
      </c>
    </row>
    <row r="323" spans="1:105" ht="12" customHeight="1" x14ac:dyDescent="0.25">
      <c r="A323" s="108" t="s">
        <v>50</v>
      </c>
      <c r="B323" s="99">
        <v>1.9765568423855622</v>
      </c>
      <c r="C323" s="99">
        <v>1.8794857724247189</v>
      </c>
      <c r="D323" s="99">
        <v>3.5263401346347774</v>
      </c>
      <c r="E323" s="99">
        <v>4.5187729333479529</v>
      </c>
      <c r="F323" s="99">
        <v>4.0448970442791401</v>
      </c>
      <c r="G323" s="99">
        <v>5.0784516114487053</v>
      </c>
      <c r="H323" s="99">
        <v>4.5362736935275869</v>
      </c>
      <c r="I323" s="99">
        <v>3.7253169070542813</v>
      </c>
      <c r="J323" s="99">
        <v>3.8622935332671777</v>
      </c>
      <c r="K323" s="99">
        <v>3.848291650239668</v>
      </c>
      <c r="L323" s="99">
        <v>3.255694086645859</v>
      </c>
      <c r="M323" s="99">
        <v>3.0940933272552922</v>
      </c>
      <c r="N323" s="99">
        <v>1.9598025138295283</v>
      </c>
      <c r="O323" s="99">
        <v>1.3836664398958927</v>
      </c>
      <c r="P323" s="99">
        <v>1.9879518489666639</v>
      </c>
      <c r="Q323" s="99">
        <v>3.8800917057665401</v>
      </c>
      <c r="R323" s="99">
        <v>4.7085932152581877</v>
      </c>
      <c r="S323" s="99">
        <v>5.9207699830805609</v>
      </c>
      <c r="T323" s="99">
        <v>3.7269075494850656</v>
      </c>
      <c r="U323" s="99">
        <v>1.1776317720160807</v>
      </c>
      <c r="V323" s="99">
        <v>0.9105777107401728</v>
      </c>
      <c r="W323" s="99">
        <v>3.6417217802816433</v>
      </c>
      <c r="DA323" s="63" t="s">
        <v>3002</v>
      </c>
    </row>
    <row r="324" spans="1:105" ht="12" customHeight="1" x14ac:dyDescent="0.25">
      <c r="A324" s="108" t="s">
        <v>52</v>
      </c>
      <c r="B324" s="99">
        <v>12.331327785643605</v>
      </c>
      <c r="C324" s="99">
        <v>12.092804929232068</v>
      </c>
      <c r="D324" s="99">
        <v>11.380618077020808</v>
      </c>
      <c r="E324" s="99">
        <v>11.217940493912977</v>
      </c>
      <c r="F324" s="99">
        <v>12.079942987040809</v>
      </c>
      <c r="G324" s="99">
        <v>12.53823521857908</v>
      </c>
      <c r="H324" s="99">
        <v>13.305860585631615</v>
      </c>
      <c r="I324" s="99">
        <v>14.691134809846977</v>
      </c>
      <c r="J324" s="99">
        <v>15.092361094774596</v>
      </c>
      <c r="K324" s="99">
        <v>15.12265944773527</v>
      </c>
      <c r="L324" s="99">
        <v>15.198467618105763</v>
      </c>
      <c r="M324" s="99">
        <v>14.629881697147853</v>
      </c>
      <c r="N324" s="99">
        <v>14.743580588882764</v>
      </c>
      <c r="O324" s="99">
        <v>16.424290197968904</v>
      </c>
      <c r="P324" s="99">
        <v>18.932885942116826</v>
      </c>
      <c r="Q324" s="99">
        <v>14.179226222032947</v>
      </c>
      <c r="R324" s="99">
        <v>13.424088797438413</v>
      </c>
      <c r="S324" s="99">
        <v>12.474527893333315</v>
      </c>
      <c r="T324" s="99">
        <v>14.350174582079644</v>
      </c>
      <c r="U324" s="99">
        <v>16.311416817207068</v>
      </c>
      <c r="V324" s="99">
        <v>15.697206919106822</v>
      </c>
      <c r="W324" s="99">
        <v>17.510685458796861</v>
      </c>
      <c r="DA324" s="63" t="s">
        <v>3003</v>
      </c>
    </row>
    <row r="325" spans="1:105" ht="12" customHeight="1" x14ac:dyDescent="0.25">
      <c r="A325" s="106" t="s">
        <v>122</v>
      </c>
      <c r="B325" s="102">
        <v>14.574283068156001</v>
      </c>
      <c r="C325" s="102">
        <v>13.584968385357875</v>
      </c>
      <c r="D325" s="102">
        <v>14.576876655771501</v>
      </c>
      <c r="E325" s="102">
        <v>15.522248613739158</v>
      </c>
      <c r="F325" s="102">
        <v>16.287943790221199</v>
      </c>
      <c r="G325" s="102">
        <v>17.588940678161343</v>
      </c>
      <c r="H325" s="102">
        <v>17.5249263826719</v>
      </c>
      <c r="I325" s="102">
        <v>19.772595663757123</v>
      </c>
      <c r="J325" s="102">
        <v>18.970565967335205</v>
      </c>
      <c r="K325" s="102">
        <v>18.862153575763134</v>
      </c>
      <c r="L325" s="102">
        <v>18.66253515151422</v>
      </c>
      <c r="M325" s="102">
        <v>18.672771590631012</v>
      </c>
      <c r="N325" s="102">
        <v>17.55417634049898</v>
      </c>
      <c r="O325" s="102">
        <v>16.1181089941824</v>
      </c>
      <c r="P325" s="102">
        <v>16.226519977618629</v>
      </c>
      <c r="Q325" s="102">
        <v>16.73064657617812</v>
      </c>
      <c r="R325" s="102">
        <v>17.250443436152448</v>
      </c>
      <c r="S325" s="102">
        <v>18.020681202750012</v>
      </c>
      <c r="T325" s="102">
        <v>17.456898341592289</v>
      </c>
      <c r="U325" s="102">
        <v>17.139116699289037</v>
      </c>
      <c r="V325" s="102">
        <v>17.424431306294135</v>
      </c>
      <c r="W325" s="102">
        <v>17.369313678954711</v>
      </c>
      <c r="DA325" s="131" t="s">
        <v>3004</v>
      </c>
    </row>
    <row r="326" spans="1:105" ht="12" customHeight="1" x14ac:dyDescent="0.25">
      <c r="A326" s="107" t="s">
        <v>121</v>
      </c>
      <c r="B326" s="105">
        <v>14.574283068155991</v>
      </c>
      <c r="C326" s="105">
        <v>13.584550023889179</v>
      </c>
      <c r="D326" s="105">
        <v>14.574353619121844</v>
      </c>
      <c r="E326" s="105">
        <v>15.513411880510406</v>
      </c>
      <c r="F326" s="105">
        <v>16.26596800839064</v>
      </c>
      <c r="G326" s="105">
        <v>17.547545522127365</v>
      </c>
      <c r="H326" s="105">
        <v>17.530301423519887</v>
      </c>
      <c r="I326" s="105">
        <v>19.745511863620827</v>
      </c>
      <c r="J326" s="105">
        <v>18.905071169503088</v>
      </c>
      <c r="K326" s="105">
        <v>18.805289477598169</v>
      </c>
      <c r="L326" s="105">
        <v>18.602399669021942</v>
      </c>
      <c r="M326" s="105">
        <v>18.609426389289219</v>
      </c>
      <c r="N326" s="105">
        <v>17.489402469419119</v>
      </c>
      <c r="O326" s="105">
        <v>15.924153922590982</v>
      </c>
      <c r="P326" s="105">
        <v>15.742704342731445</v>
      </c>
      <c r="Q326" s="105">
        <v>16.547684818833851</v>
      </c>
      <c r="R326" s="105">
        <v>17.187398610628684</v>
      </c>
      <c r="S326" s="105">
        <v>18.013072868952424</v>
      </c>
      <c r="T326" s="105">
        <v>17.519612750954366</v>
      </c>
      <c r="U326" s="105">
        <v>17.247709364212032</v>
      </c>
      <c r="V326" s="105">
        <v>17.482575799949529</v>
      </c>
      <c r="W326" s="105">
        <v>17.407004155329972</v>
      </c>
      <c r="DA326" s="132" t="s">
        <v>3005</v>
      </c>
    </row>
    <row r="327" spans="1:105" ht="12" customHeight="1" x14ac:dyDescent="0.25">
      <c r="A327" s="108" t="s">
        <v>53</v>
      </c>
      <c r="B327" s="99">
        <v>2.0655429616771972</v>
      </c>
      <c r="C327" s="99">
        <v>1.7455752366645567</v>
      </c>
      <c r="D327" s="99">
        <v>2.7942051223708009</v>
      </c>
      <c r="E327" s="99">
        <v>3.7612912291028713</v>
      </c>
      <c r="F327" s="99">
        <v>3.7726910414963797</v>
      </c>
      <c r="G327" s="99">
        <v>4.9270019095510555</v>
      </c>
      <c r="H327" s="99">
        <v>4.4630255952779381</v>
      </c>
      <c r="I327" s="99">
        <v>4.1690260119268814</v>
      </c>
      <c r="J327" s="99">
        <v>3.840585634272919</v>
      </c>
      <c r="K327" s="99">
        <v>3.8258745596556176</v>
      </c>
      <c r="L327" s="99">
        <v>3.3697280675054837</v>
      </c>
      <c r="M327" s="99">
        <v>3.4263746910109423</v>
      </c>
      <c r="N327" s="99">
        <v>2.3363562087773584</v>
      </c>
      <c r="O327" s="99">
        <v>0.53382498549410529</v>
      </c>
      <c r="P327" s="99">
        <v>0.20619609657734966</v>
      </c>
      <c r="Q327" s="99">
        <v>0.69483925713064421</v>
      </c>
      <c r="R327" s="99">
        <v>1.0719982779699866</v>
      </c>
      <c r="S327" s="99">
        <v>1.87925466333362</v>
      </c>
      <c r="T327" s="99">
        <v>1.4478078404425423</v>
      </c>
      <c r="U327" s="99">
        <v>1.1609599011917096</v>
      </c>
      <c r="V327" s="99">
        <v>1.4860644510609649</v>
      </c>
      <c r="W327" s="99">
        <v>1.558942994375117</v>
      </c>
      <c r="DA327" s="63" t="s">
        <v>3006</v>
      </c>
    </row>
    <row r="328" spans="1:105" ht="12" customHeight="1" x14ac:dyDescent="0.25">
      <c r="A328" s="108" t="s">
        <v>52</v>
      </c>
      <c r="B328" s="99">
        <v>12.508740106478795</v>
      </c>
      <c r="C328" s="99">
        <v>11.838974787224622</v>
      </c>
      <c r="D328" s="99">
        <v>11.780148496751043</v>
      </c>
      <c r="E328" s="99">
        <v>11.75212065140753</v>
      </c>
      <c r="F328" s="99">
        <v>12.493276966894259</v>
      </c>
      <c r="G328" s="99">
        <v>12.620543612576313</v>
      </c>
      <c r="H328" s="99">
        <v>13.067275828241947</v>
      </c>
      <c r="I328" s="99">
        <v>15.576485851693946</v>
      </c>
      <c r="J328" s="99">
        <v>15.064485535230169</v>
      </c>
      <c r="K328" s="99">
        <v>14.979414917942552</v>
      </c>
      <c r="L328" s="99">
        <v>15.23267160151646</v>
      </c>
      <c r="M328" s="99">
        <v>15.18305169827828</v>
      </c>
      <c r="N328" s="99">
        <v>15.15304626064176</v>
      </c>
      <c r="O328" s="99">
        <v>15.390328937096875</v>
      </c>
      <c r="P328" s="99">
        <v>15.536508246154094</v>
      </c>
      <c r="Q328" s="99">
        <v>15.852845561703207</v>
      </c>
      <c r="R328" s="99">
        <v>16.115400332658698</v>
      </c>
      <c r="S328" s="99">
        <v>16.133818205618805</v>
      </c>
      <c r="T328" s="99">
        <v>16.071804910511823</v>
      </c>
      <c r="U328" s="99">
        <v>16.086749463020322</v>
      </c>
      <c r="V328" s="99">
        <v>15.996511348888561</v>
      </c>
      <c r="W328" s="99">
        <v>15.848061160954856</v>
      </c>
      <c r="DA328" s="63" t="s">
        <v>3007</v>
      </c>
    </row>
    <row r="329" spans="1:105" ht="12" customHeight="1" x14ac:dyDescent="0.25">
      <c r="A329" s="121" t="s">
        <v>54</v>
      </c>
      <c r="B329" s="123">
        <v>4.8770556428446641</v>
      </c>
      <c r="C329" s="123">
        <v>5.1606840269933087</v>
      </c>
      <c r="D329" s="123">
        <v>5.2225297505549122</v>
      </c>
      <c r="E329" s="123">
        <v>5.2704190707524363</v>
      </c>
      <c r="F329" s="123">
        <v>5.4276113675644604</v>
      </c>
      <c r="G329" s="123">
        <v>5.2173504318402779</v>
      </c>
      <c r="H329" s="123">
        <v>4.7878937426162071</v>
      </c>
      <c r="I329" s="123">
        <v>4.655421798287799</v>
      </c>
      <c r="J329" s="123">
        <v>4.2348713165855347</v>
      </c>
      <c r="K329" s="123">
        <v>4.2339474931311907</v>
      </c>
      <c r="L329" s="123">
        <v>4.0842967041037346</v>
      </c>
      <c r="M329" s="123">
        <v>4.3082795736358213</v>
      </c>
      <c r="N329" s="123">
        <v>3.7609892588361018</v>
      </c>
      <c r="O329" s="123">
        <v>3.8688094042679788</v>
      </c>
      <c r="P329" s="123">
        <v>4.2410417027113185</v>
      </c>
      <c r="Q329" s="123">
        <v>4.1201978662512779</v>
      </c>
      <c r="R329" s="123">
        <v>4.1067944590818675</v>
      </c>
      <c r="S329" s="123">
        <v>4.3412342491133646</v>
      </c>
      <c r="T329" s="123">
        <v>4.0579565421023256</v>
      </c>
      <c r="U329" s="123">
        <v>4.6902579507606807</v>
      </c>
      <c r="V329" s="123">
        <v>4.8177470682316805</v>
      </c>
      <c r="W329" s="123">
        <v>4.7304435876071089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5.0205904417525096</v>
      </c>
      <c r="C331" s="99">
        <v>5.1075416896430355</v>
      </c>
      <c r="D331" s="99">
        <v>5.1269459912269175</v>
      </c>
      <c r="E331" s="99">
        <v>5.3377510843108027</v>
      </c>
      <c r="F331" s="99">
        <v>5.4536192694337808</v>
      </c>
      <c r="G331" s="99">
        <v>5.2353682757097477</v>
      </c>
      <c r="H331" s="99">
        <v>4.7046721333070547</v>
      </c>
      <c r="I331" s="99">
        <v>4.7448794513734471</v>
      </c>
      <c r="J331" s="99">
        <v>4.272529302039489</v>
      </c>
      <c r="K331" s="99">
        <v>4.1968206219923543</v>
      </c>
      <c r="L331" s="99">
        <v>4.0799045414531161</v>
      </c>
      <c r="M331" s="99">
        <v>4.1688452746590352</v>
      </c>
      <c r="N331" s="99">
        <v>3.9448078376166258</v>
      </c>
      <c r="O331" s="99">
        <v>3.9506934070240072</v>
      </c>
      <c r="P331" s="99">
        <v>3.9989955884873849</v>
      </c>
      <c r="Q331" s="99">
        <v>4.1595417781648036</v>
      </c>
      <c r="R331" s="99">
        <v>4.184672184626371</v>
      </c>
      <c r="S331" s="99">
        <v>4.2403252565005207</v>
      </c>
      <c r="T331" s="99">
        <v>4.3106932610666417</v>
      </c>
      <c r="U331" s="99">
        <v>4.6919521991935511</v>
      </c>
      <c r="V331" s="99">
        <v>4.4530738552341367</v>
      </c>
      <c r="W331" s="99">
        <v>4.7757494650076815</v>
      </c>
      <c r="DA331" s="63" t="s">
        <v>3010</v>
      </c>
    </row>
    <row r="332" spans="1:105" ht="12" customHeight="1" x14ac:dyDescent="0.25">
      <c r="A332" s="109" t="s">
        <v>120</v>
      </c>
      <c r="B332" s="110">
        <v>4.5169158435328738</v>
      </c>
      <c r="C332" s="110">
        <v>5.2752844603255653</v>
      </c>
      <c r="D332" s="110">
        <v>5.4075393645335526</v>
      </c>
      <c r="E332" s="110">
        <v>5.1478301805701472</v>
      </c>
      <c r="F332" s="110">
        <v>5.3840798488868504</v>
      </c>
      <c r="G332" s="110">
        <v>5.1877955975740093</v>
      </c>
      <c r="H332" s="110">
        <v>4.9331908059444469</v>
      </c>
      <c r="I332" s="110">
        <v>4.4890465521250018</v>
      </c>
      <c r="J332" s="110">
        <v>4.1619762880731539</v>
      </c>
      <c r="K332" s="110">
        <v>4.3009451693882452</v>
      </c>
      <c r="L332" s="110">
        <v>4.0921557617758788</v>
      </c>
      <c r="M332" s="110">
        <v>4.5575638036034585</v>
      </c>
      <c r="N332" s="110">
        <v>3.4224655445864429</v>
      </c>
      <c r="O332" s="110">
        <v>3.7328530026782425</v>
      </c>
      <c r="P332" s="110">
        <v>4.5870387594249618</v>
      </c>
      <c r="Q332" s="110">
        <v>4.068324984601686</v>
      </c>
      <c r="R332" s="110">
        <v>4.0081830283116613</v>
      </c>
      <c r="S332" s="110">
        <v>4.4656791908005191</v>
      </c>
      <c r="T332" s="110">
        <v>3.7605145076174589</v>
      </c>
      <c r="U332" s="110">
        <v>4.6882769844576151</v>
      </c>
      <c r="V332" s="110">
        <v>5.2254389269390531</v>
      </c>
      <c r="W332" s="110">
        <v>4.6841028315961939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2.0340264708366051</v>
      </c>
      <c r="C334" s="118">
        <f t="shared" si="143"/>
        <v>1.9553659911224968</v>
      </c>
      <c r="D334" s="118">
        <f t="shared" si="143"/>
        <v>1.8867673997607006</v>
      </c>
      <c r="E334" s="118">
        <f t="shared" si="143"/>
        <v>1.8851299627576399</v>
      </c>
      <c r="F334" s="118">
        <f t="shared" si="143"/>
        <v>1.8167422498545065</v>
      </c>
      <c r="G334" s="118">
        <f t="shared" si="143"/>
        <v>1.748020263573022</v>
      </c>
      <c r="H334" s="118">
        <f t="shared" si="143"/>
        <v>1.6891999072916588</v>
      </c>
      <c r="I334" s="118">
        <f t="shared" si="143"/>
        <v>1.6700904566246471</v>
      </c>
      <c r="J334" s="118">
        <f t="shared" si="143"/>
        <v>1.5282996835782434</v>
      </c>
      <c r="K334" s="118">
        <f t="shared" si="143"/>
        <v>1.4644607518168284</v>
      </c>
      <c r="L334" s="118">
        <f t="shared" si="143"/>
        <v>1.4148210157211332</v>
      </c>
      <c r="M334" s="118">
        <f t="shared" si="143"/>
        <v>1.4142677774676999</v>
      </c>
      <c r="N334" s="118">
        <f t="shared" si="143"/>
        <v>1.3427099045511506</v>
      </c>
      <c r="O334" s="118">
        <f t="shared" si="143"/>
        <v>1.2773909409557502</v>
      </c>
      <c r="P334" s="118">
        <f t="shared" si="143"/>
        <v>1.2066841395271926</v>
      </c>
      <c r="Q334" s="118">
        <f t="shared" si="143"/>
        <v>1.2346169026657121</v>
      </c>
      <c r="R334" s="118">
        <f t="shared" ref="R334:V334" si="144">R335+R338+R340+R353</f>
        <v>1.2128015054623948</v>
      </c>
      <c r="S334" s="118">
        <f t="shared" si="144"/>
        <v>1.1986545464645761</v>
      </c>
      <c r="T334" s="118">
        <f t="shared" si="144"/>
        <v>1.1705553994817612</v>
      </c>
      <c r="U334" s="118">
        <f t="shared" si="144"/>
        <v>1.2296105858225375</v>
      </c>
      <c r="V334" s="118">
        <f t="shared" si="144"/>
        <v>1.1372572065002162</v>
      </c>
      <c r="W334" s="118">
        <f t="shared" ref="W334" si="145">W335+W338+W340+W353</f>
        <v>1.1928880873630561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0.54446233678997835</v>
      </c>
      <c r="C340" s="123">
        <v>0.51027084042628079</v>
      </c>
      <c r="D340" s="123">
        <v>0.49044277826642452</v>
      </c>
      <c r="E340" s="123">
        <v>0.46628306166358169</v>
      </c>
      <c r="F340" s="123">
        <v>0.41557205891085008</v>
      </c>
      <c r="G340" s="123">
        <v>0.41759201345700514</v>
      </c>
      <c r="H340" s="123">
        <v>0.46939832268609677</v>
      </c>
      <c r="I340" s="123">
        <v>0.41434312777655713</v>
      </c>
      <c r="J340" s="123">
        <v>0.38354218791466932</v>
      </c>
      <c r="K340" s="123">
        <v>0.36830929137492158</v>
      </c>
      <c r="L340" s="123">
        <v>0.35327081866516852</v>
      </c>
      <c r="M340" s="123">
        <v>0.33103792607905119</v>
      </c>
      <c r="N340" s="123">
        <v>0.30794522805454827</v>
      </c>
      <c r="O340" s="123">
        <v>0.28028704749173489</v>
      </c>
      <c r="P340" s="123">
        <v>0.25578986964563227</v>
      </c>
      <c r="Q340" s="123">
        <v>0.27927753868807775</v>
      </c>
      <c r="R340" s="123">
        <v>0.2698585234426798</v>
      </c>
      <c r="S340" s="123">
        <v>0.25670501793190215</v>
      </c>
      <c r="T340" s="123">
        <v>0.2354497424518846</v>
      </c>
      <c r="U340" s="123">
        <v>0.21859754353487704</v>
      </c>
      <c r="V340" s="123">
        <v>0.20218024442384921</v>
      </c>
      <c r="W340" s="123">
        <v>0.23817275102093002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7.836424175881529</v>
      </c>
      <c r="C345" s="102">
        <v>7.6050913037560015</v>
      </c>
      <c r="D345" s="102">
        <v>8.0688336625210173</v>
      </c>
      <c r="E345" s="102">
        <v>8.4550943650210471</v>
      </c>
      <c r="F345" s="102">
        <v>8.5802429857030855</v>
      </c>
      <c r="G345" s="102">
        <v>9.2603307957665404</v>
      </c>
      <c r="H345" s="102">
        <v>9.2687117246281172</v>
      </c>
      <c r="I345" s="102">
        <v>9.5213836801741678</v>
      </c>
      <c r="J345" s="102">
        <v>9.742079708532728</v>
      </c>
      <c r="K345" s="102">
        <v>9.6904735502109656</v>
      </c>
      <c r="L345" s="102">
        <v>9.3866209122983175</v>
      </c>
      <c r="M345" s="102">
        <v>8.9377061287721027</v>
      </c>
      <c r="N345" s="102">
        <v>8.2572616248666453</v>
      </c>
      <c r="O345" s="102">
        <v>8.5627850584582408</v>
      </c>
      <c r="P345" s="102">
        <v>9.895574060900012</v>
      </c>
      <c r="Q345" s="102">
        <v>7.8097830626497249</v>
      </c>
      <c r="R345" s="102">
        <v>7.5250634867758421</v>
      </c>
      <c r="S345" s="102">
        <v>7.3692169680896766</v>
      </c>
      <c r="T345" s="102">
        <v>7.1061057016757969</v>
      </c>
      <c r="U345" s="102">
        <v>6.7068655276476408</v>
      </c>
      <c r="V345" s="102">
        <v>6.1579995894181208</v>
      </c>
      <c r="W345" s="102">
        <v>7.6592264030177892</v>
      </c>
      <c r="DA345" s="131" t="s">
        <v>3168</v>
      </c>
    </row>
    <row r="346" spans="1:105" ht="12" customHeight="1" x14ac:dyDescent="0.25">
      <c r="A346" s="107" t="s">
        <v>123</v>
      </c>
      <c r="B346" s="105">
        <v>1.0825595975474271</v>
      </c>
      <c r="C346" s="105">
        <v>1.019378529265909</v>
      </c>
      <c r="D346" s="105">
        <v>1.9090046303498569</v>
      </c>
      <c r="E346" s="105">
        <v>2.4414850162334738</v>
      </c>
      <c r="F346" s="105">
        <v>2.1794614748191861</v>
      </c>
      <c r="G346" s="105">
        <v>2.7250781338169636</v>
      </c>
      <c r="H346" s="105">
        <v>2.3542488385079263</v>
      </c>
      <c r="I346" s="105">
        <v>1.9142157307054701</v>
      </c>
      <c r="J346" s="105">
        <v>1.9743132097809275</v>
      </c>
      <c r="K346" s="105">
        <v>1.9580972390444362</v>
      </c>
      <c r="L346" s="105">
        <v>1.6547793524410008</v>
      </c>
      <c r="M346" s="105">
        <v>1.5698096668857775</v>
      </c>
      <c r="N346" s="105">
        <v>0.96311692973432839</v>
      </c>
      <c r="O346" s="105">
        <v>0.62348296618480159</v>
      </c>
      <c r="P346" s="105">
        <v>0.87045388032873439</v>
      </c>
      <c r="Q346" s="105">
        <v>1.6891736844124923</v>
      </c>
      <c r="R346" s="105">
        <v>2.0410489635787332</v>
      </c>
      <c r="S346" s="105">
        <v>2.5591937065394532</v>
      </c>
      <c r="T346" s="105">
        <v>1.6073375215956609</v>
      </c>
      <c r="U346" s="105">
        <v>0.50526894800847688</v>
      </c>
      <c r="V346" s="105">
        <v>0.37279790957608899</v>
      </c>
      <c r="W346" s="105">
        <v>1.2634980664998798</v>
      </c>
      <c r="DA346" s="132" t="s">
        <v>3169</v>
      </c>
    </row>
    <row r="347" spans="1:105" ht="12" customHeight="1" x14ac:dyDescent="0.25">
      <c r="A347" s="108" t="s">
        <v>50</v>
      </c>
      <c r="B347" s="99">
        <v>1.0825595975474271</v>
      </c>
      <c r="C347" s="99">
        <v>1.019378529265909</v>
      </c>
      <c r="D347" s="99">
        <v>1.9090046303498569</v>
      </c>
      <c r="E347" s="99">
        <v>2.4414850162334738</v>
      </c>
      <c r="F347" s="99">
        <v>2.1794614748191861</v>
      </c>
      <c r="G347" s="99">
        <v>2.7250781338169636</v>
      </c>
      <c r="H347" s="99">
        <v>2.3542488385079263</v>
      </c>
      <c r="I347" s="99">
        <v>1.9142157307054701</v>
      </c>
      <c r="J347" s="99">
        <v>1.9743132097809275</v>
      </c>
      <c r="K347" s="99">
        <v>1.9580972390444362</v>
      </c>
      <c r="L347" s="99">
        <v>1.6547793524410008</v>
      </c>
      <c r="M347" s="99">
        <v>1.5698096668857775</v>
      </c>
      <c r="N347" s="99">
        <v>0.96311692973432839</v>
      </c>
      <c r="O347" s="99">
        <v>0.62348296618480159</v>
      </c>
      <c r="P347" s="99">
        <v>0.87045388032873439</v>
      </c>
      <c r="Q347" s="99">
        <v>1.6891736844124923</v>
      </c>
      <c r="R347" s="99">
        <v>2.0410489635787332</v>
      </c>
      <c r="S347" s="99">
        <v>2.5591937065394532</v>
      </c>
      <c r="T347" s="99">
        <v>1.6073375215956609</v>
      </c>
      <c r="U347" s="99">
        <v>0.50526894800847688</v>
      </c>
      <c r="V347" s="99">
        <v>0.37279790957608899</v>
      </c>
      <c r="W347" s="99">
        <v>1.2634980664998798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1.489564134046627</v>
      </c>
      <c r="C353" s="123">
        <v>1.445095150696216</v>
      </c>
      <c r="D353" s="123">
        <v>1.3963246214942762</v>
      </c>
      <c r="E353" s="123">
        <v>1.4188469010940583</v>
      </c>
      <c r="F353" s="123">
        <v>1.4011701909436565</v>
      </c>
      <c r="G353" s="123">
        <v>1.330428250116017</v>
      </c>
      <c r="H353" s="123">
        <v>1.2198015846055621</v>
      </c>
      <c r="I353" s="123">
        <v>1.2557473288480898</v>
      </c>
      <c r="J353" s="123">
        <v>1.144757495663574</v>
      </c>
      <c r="K353" s="123">
        <v>1.0961514604419069</v>
      </c>
      <c r="L353" s="123">
        <v>1.0615501970559647</v>
      </c>
      <c r="M353" s="123">
        <v>1.0832298513886487</v>
      </c>
      <c r="N353" s="123">
        <v>1.0347646764966023</v>
      </c>
      <c r="O353" s="123">
        <v>0.9971038934640154</v>
      </c>
      <c r="P353" s="123">
        <v>0.95089426988156034</v>
      </c>
      <c r="Q353" s="123">
        <v>0.95533936397763441</v>
      </c>
      <c r="R353" s="123">
        <v>0.94294298201971516</v>
      </c>
      <c r="S353" s="123">
        <v>0.94194952853267411</v>
      </c>
      <c r="T353" s="123">
        <v>0.93510565702987658</v>
      </c>
      <c r="U353" s="123">
        <v>1.0110130422876604</v>
      </c>
      <c r="V353" s="123">
        <v>0.93507696207636704</v>
      </c>
      <c r="W353" s="123">
        <v>0.95471533634212602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2.083234394454641</v>
      </c>
      <c r="C355" s="99">
        <v>2.1152124597546607</v>
      </c>
      <c r="D355" s="99">
        <v>2.1177247352206265</v>
      </c>
      <c r="E355" s="99">
        <v>2.1981493210739851</v>
      </c>
      <c r="F355" s="99">
        <v>2.2382991939118155</v>
      </c>
      <c r="G355" s="99">
        <v>2.1415120908898988</v>
      </c>
      <c r="H355" s="99">
        <v>1.9184657460373729</v>
      </c>
      <c r="I355" s="99">
        <v>1.930945181282238</v>
      </c>
      <c r="J355" s="99">
        <v>1.7361457151315611</v>
      </c>
      <c r="K355" s="99">
        <v>1.70358557299726</v>
      </c>
      <c r="L355" s="99">
        <v>1.6548148506280085</v>
      </c>
      <c r="M355" s="99">
        <v>1.6891221494241575</v>
      </c>
      <c r="N355" s="99">
        <v>1.5966425131128474</v>
      </c>
      <c r="O355" s="99">
        <v>1.5976409553879833</v>
      </c>
      <c r="P355" s="99">
        <v>1.6161030009868187</v>
      </c>
      <c r="Q355" s="99">
        <v>1.6799335370517834</v>
      </c>
      <c r="R355" s="99">
        <v>1.6876259684066668</v>
      </c>
      <c r="S355" s="99">
        <v>1.7057505856726807</v>
      </c>
      <c r="T355" s="99">
        <v>1.729665632562611</v>
      </c>
      <c r="U355" s="99">
        <v>1.8756957276299013</v>
      </c>
      <c r="V355" s="99">
        <v>1.7714868949151994</v>
      </c>
      <c r="W355" s="99">
        <v>1.8881100347492004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0.2539734147576258</v>
      </c>
      <c r="D360" s="117">
        <f t="shared" si="150"/>
        <v>0.38141787974771868</v>
      </c>
      <c r="E360" s="117">
        <f t="shared" si="150"/>
        <v>0.48668340611768757</v>
      </c>
      <c r="F360" s="117">
        <f t="shared" si="150"/>
        <v>0.76874868615891501</v>
      </c>
      <c r="G360" s="117">
        <f t="shared" si="150"/>
        <v>1.1139106149354314</v>
      </c>
      <c r="H360" s="117">
        <f t="shared" si="150"/>
        <v>1.0218246934949793</v>
      </c>
      <c r="I360" s="117">
        <f t="shared" si="150"/>
        <v>2.5384435153026788</v>
      </c>
      <c r="J360" s="117">
        <f t="shared" si="150"/>
        <v>3.4377066922347144</v>
      </c>
      <c r="K360" s="117">
        <f t="shared" si="150"/>
        <v>2.0984027484895988</v>
      </c>
      <c r="L360" s="117">
        <f t="shared" si="150"/>
        <v>0.54196104650890031</v>
      </c>
      <c r="M360" s="117">
        <f t="shared" si="150"/>
        <v>0.98173338080602623</v>
      </c>
      <c r="N360" s="117">
        <f t="shared" si="150"/>
        <v>1.1022994043746113</v>
      </c>
      <c r="O360" s="117">
        <f t="shared" si="150"/>
        <v>0.85213428433185245</v>
      </c>
      <c r="P360" s="117">
        <f t="shared" si="150"/>
        <v>0.86042248736057336</v>
      </c>
      <c r="Q360" s="117">
        <f t="shared" si="150"/>
        <v>1.8839465267236999</v>
      </c>
      <c r="R360" s="117">
        <f t="shared" ref="R360:V360" si="151">R361+R364+R366+R379</f>
        <v>1.5197375114054901</v>
      </c>
      <c r="S360" s="117">
        <f t="shared" si="151"/>
        <v>1.7425712380252316</v>
      </c>
      <c r="T360" s="117">
        <f t="shared" si="151"/>
        <v>1.0113667172076881</v>
      </c>
      <c r="U360" s="117">
        <f t="shared" si="151"/>
        <v>0.63587599749726231</v>
      </c>
      <c r="V360" s="117">
        <f t="shared" si="151"/>
        <v>0.74003621427721566</v>
      </c>
      <c r="W360" s="117">
        <f t="shared" ref="W360" si="152">W361+W364+W366+W379</f>
        <v>1.0702250878782533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0.17386334737048251</v>
      </c>
      <c r="D361" s="122">
        <f t="shared" si="153"/>
        <v>0.25260157464267785</v>
      </c>
      <c r="E361" s="122">
        <f t="shared" si="153"/>
        <v>0.27466715785308082</v>
      </c>
      <c r="F361" s="122">
        <f t="shared" si="153"/>
        <v>0.41264323769205397</v>
      </c>
      <c r="G361" s="122">
        <f t="shared" si="153"/>
        <v>0.554513727652577</v>
      </c>
      <c r="H361" s="122">
        <f t="shared" si="153"/>
        <v>0.45666300679777172</v>
      </c>
      <c r="I361" s="122">
        <f t="shared" si="153"/>
        <v>1.0381270927524657</v>
      </c>
      <c r="J361" s="122">
        <f t="shared" si="153"/>
        <v>1.6409650447673376</v>
      </c>
      <c r="K361" s="122">
        <f t="shared" si="153"/>
        <v>1.0930762845798843</v>
      </c>
      <c r="L361" s="122">
        <f t="shared" si="153"/>
        <v>0.21489590581520249</v>
      </c>
      <c r="M361" s="122">
        <f t="shared" si="153"/>
        <v>0.43435616570724966</v>
      </c>
      <c r="N361" s="122">
        <f t="shared" si="153"/>
        <v>0.5184753270382787</v>
      </c>
      <c r="O361" s="122">
        <f t="shared" si="153"/>
        <v>0.38724287931042856</v>
      </c>
      <c r="P361" s="122">
        <f t="shared" si="153"/>
        <v>0.33813750219836991</v>
      </c>
      <c r="Q361" s="122">
        <f t="shared" si="153"/>
        <v>0.90190455285593374</v>
      </c>
      <c r="R361" s="122">
        <f t="shared" ref="R361:V361" si="154">SUM(R362:R363)</f>
        <v>0.69822722574904506</v>
      </c>
      <c r="S361" s="122">
        <f t="shared" si="154"/>
        <v>0.80780259547041333</v>
      </c>
      <c r="T361" s="122">
        <f t="shared" si="154"/>
        <v>0.48732929587970619</v>
      </c>
      <c r="U361" s="122">
        <f t="shared" si="154"/>
        <v>0.3027464668010123</v>
      </c>
      <c r="V361" s="122">
        <f t="shared" si="154"/>
        <v>0.35071289425886404</v>
      </c>
      <c r="W361" s="122">
        <f t="shared" ref="W361" si="155">SUM(W362:W363)</f>
        <v>0.47906582138532794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0.17355425959236534</v>
      </c>
      <c r="D362" s="98">
        <v>0.25210469413804215</v>
      </c>
      <c r="E362" s="98">
        <v>0.27414396648440026</v>
      </c>
      <c r="F362" s="98">
        <v>0.41176732546348882</v>
      </c>
      <c r="G362" s="98">
        <v>0.55332836154295917</v>
      </c>
      <c r="H362" s="98">
        <v>0.45576427406035019</v>
      </c>
      <c r="I362" s="98">
        <v>1.0362601479017979</v>
      </c>
      <c r="J362" s="98">
        <v>1.6381452136154009</v>
      </c>
      <c r="K362" s="98">
        <v>1.0910524647825128</v>
      </c>
      <c r="L362" s="98">
        <v>0.21450614723002434</v>
      </c>
      <c r="M362" s="98">
        <v>0.43343914415035223</v>
      </c>
      <c r="N362" s="98">
        <v>0.51761257143575734</v>
      </c>
      <c r="O362" s="98">
        <v>0.38648125148968665</v>
      </c>
      <c r="P362" s="98">
        <v>0.33727672183388252</v>
      </c>
      <c r="Q362" s="98">
        <v>0.89980039096030862</v>
      </c>
      <c r="R362" s="98">
        <v>0.69657436732029732</v>
      </c>
      <c r="S362" s="98">
        <v>0.80563280449609909</v>
      </c>
      <c r="T362" s="98">
        <v>0.48613371735063271</v>
      </c>
      <c r="U362" s="98">
        <v>0.30199107558779126</v>
      </c>
      <c r="V362" s="98">
        <v>0.34982509981802934</v>
      </c>
      <c r="W362" s="98">
        <v>0.47783833579104185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3.0908777811715734E-4</v>
      </c>
      <c r="D363" s="98">
        <v>4.9688050463572459E-4</v>
      </c>
      <c r="E363" s="98">
        <v>5.2319136868056492E-4</v>
      </c>
      <c r="F363" s="98">
        <v>8.7591222856516274E-4</v>
      </c>
      <c r="G363" s="98">
        <v>1.1853661096178708E-3</v>
      </c>
      <c r="H363" s="98">
        <v>8.9873273742151162E-4</v>
      </c>
      <c r="I363" s="98">
        <v>1.8669448506678074E-3</v>
      </c>
      <c r="J363" s="98">
        <v>2.8198311519367835E-3</v>
      </c>
      <c r="K363" s="98">
        <v>2.0238197973713856E-3</v>
      </c>
      <c r="L363" s="98">
        <v>3.8975858517814122E-4</v>
      </c>
      <c r="M363" s="98">
        <v>9.1702155689744316E-4</v>
      </c>
      <c r="N363" s="98">
        <v>8.6275560252141448E-4</v>
      </c>
      <c r="O363" s="98">
        <v>7.6162782074192025E-4</v>
      </c>
      <c r="P363" s="98">
        <v>8.6078036448739535E-4</v>
      </c>
      <c r="Q363" s="98">
        <v>2.1041618956251385E-3</v>
      </c>
      <c r="R363" s="98">
        <v>1.6528584287477653E-3</v>
      </c>
      <c r="S363" s="98">
        <v>2.169790974314207E-3</v>
      </c>
      <c r="T363" s="98">
        <v>1.1955785290734924E-3</v>
      </c>
      <c r="U363" s="98">
        <v>7.5539121322101962E-4</v>
      </c>
      <c r="V363" s="98">
        <v>8.8779444083471402E-4</v>
      </c>
      <c r="W363" s="98">
        <v>1.2274855942860695E-3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</v>
      </c>
      <c r="D364" s="122">
        <f t="shared" si="156"/>
        <v>1.096519910585558E-2</v>
      </c>
      <c r="E364" s="122">
        <f t="shared" si="156"/>
        <v>5.1489349291954603E-2</v>
      </c>
      <c r="F364" s="122">
        <f t="shared" si="156"/>
        <v>8.3272138609139248E-2</v>
      </c>
      <c r="G364" s="122">
        <f t="shared" si="156"/>
        <v>0.13483306327476244</v>
      </c>
      <c r="H364" s="122">
        <f t="shared" si="156"/>
        <v>0.15263739615937932</v>
      </c>
      <c r="I364" s="122">
        <f t="shared" si="156"/>
        <v>0.4316854019735275</v>
      </c>
      <c r="J364" s="122">
        <f t="shared" si="156"/>
        <v>0.35519721797487908</v>
      </c>
      <c r="K364" s="122">
        <f t="shared" si="156"/>
        <v>0.15760176952268243</v>
      </c>
      <c r="L364" s="122">
        <f t="shared" si="156"/>
        <v>6.5399345896575936E-2</v>
      </c>
      <c r="M364" s="122">
        <f t="shared" si="156"/>
        <v>8.2508463284614197E-2</v>
      </c>
      <c r="N364" s="122">
        <f t="shared" si="156"/>
        <v>0.10463817879501094</v>
      </c>
      <c r="O364" s="122">
        <f t="shared" si="156"/>
        <v>5.9581424833690139E-2</v>
      </c>
      <c r="P364" s="122">
        <f t="shared" si="156"/>
        <v>4.3951863967545315E-2</v>
      </c>
      <c r="Q364" s="122">
        <f t="shared" si="156"/>
        <v>8.5684903238260376E-2</v>
      </c>
      <c r="R364" s="122">
        <f t="shared" si="156"/>
        <v>9.9407305358428344E-2</v>
      </c>
      <c r="S364" s="122">
        <f t="shared" si="156"/>
        <v>0.10551094261961522</v>
      </c>
      <c r="T364" s="122">
        <f t="shared" si="156"/>
        <v>4.0799329350718144E-2</v>
      </c>
      <c r="U364" s="122">
        <f t="shared" si="156"/>
        <v>2.5373686072111608E-2</v>
      </c>
      <c r="V364" s="122">
        <f t="shared" si="156"/>
        <v>4.3527205216953677E-2</v>
      </c>
      <c r="W364" s="122">
        <f t="shared" si="156"/>
        <v>6.4169367367905322E-2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1.096519910585558E-2</v>
      </c>
      <c r="E365" s="98">
        <v>5.1489349291954603E-2</v>
      </c>
      <c r="F365" s="98">
        <v>8.3272138609139248E-2</v>
      </c>
      <c r="G365" s="98">
        <v>0.13483306327476244</v>
      </c>
      <c r="H365" s="98">
        <v>0.15263739615937932</v>
      </c>
      <c r="I365" s="98">
        <v>0.4316854019735275</v>
      </c>
      <c r="J365" s="98">
        <v>0.35519721797487908</v>
      </c>
      <c r="K365" s="98">
        <v>0.15760176952268243</v>
      </c>
      <c r="L365" s="98">
        <v>6.5399345896575936E-2</v>
      </c>
      <c r="M365" s="98">
        <v>8.2508463284614197E-2</v>
      </c>
      <c r="N365" s="98">
        <v>0.10463817879501094</v>
      </c>
      <c r="O365" s="98">
        <v>5.9581424833690139E-2</v>
      </c>
      <c r="P365" s="98">
        <v>4.3951863967545315E-2</v>
      </c>
      <c r="Q365" s="98">
        <v>8.5684903238260376E-2</v>
      </c>
      <c r="R365" s="98">
        <v>9.9407305358428344E-2</v>
      </c>
      <c r="S365" s="98">
        <v>0.10551094261961522</v>
      </c>
      <c r="T365" s="98">
        <v>4.0799329350718144E-2</v>
      </c>
      <c r="U365" s="98">
        <v>2.5373686072111608E-2</v>
      </c>
      <c r="V365" s="98">
        <v>4.3527205216953677E-2</v>
      </c>
      <c r="W365" s="98">
        <v>6.4169367367905322E-2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5.3216858754613836E-2</v>
      </c>
      <c r="D366" s="122">
        <v>8.0312158840508768E-2</v>
      </c>
      <c r="E366" s="122">
        <v>0.1121673467137731</v>
      </c>
      <c r="F366" s="122">
        <v>0.19146282301276324</v>
      </c>
      <c r="G366" s="122">
        <v>0.31067443916879878</v>
      </c>
      <c r="H366" s="122">
        <v>0.30817772765946627</v>
      </c>
      <c r="I366" s="122">
        <v>0.81082907722779085</v>
      </c>
      <c r="J366" s="122">
        <v>1.1081058056431261</v>
      </c>
      <c r="K366" s="122">
        <v>0.65551495776422941</v>
      </c>
      <c r="L366" s="122">
        <v>0.20183750891371166</v>
      </c>
      <c r="M366" s="122">
        <v>0.35362976511752475</v>
      </c>
      <c r="N366" s="122">
        <v>0.36452319918946546</v>
      </c>
      <c r="O366" s="122">
        <v>0.30094460052071309</v>
      </c>
      <c r="P366" s="122">
        <v>0.34340341277572028</v>
      </c>
      <c r="Q366" s="122">
        <v>0.65534618987313376</v>
      </c>
      <c r="R366" s="122">
        <v>0.53148277380843179</v>
      </c>
      <c r="S366" s="122">
        <v>0.61520088204313306</v>
      </c>
      <c r="T366" s="122">
        <v>0.3619761841115231</v>
      </c>
      <c r="U366" s="122">
        <v>0.22027537498465066</v>
      </c>
      <c r="V366" s="122">
        <v>0.24956268239065557</v>
      </c>
      <c r="W366" s="122">
        <v>0.38692070189485578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</v>
      </c>
      <c r="D367" s="98">
        <v>2.968173391891188E-4</v>
      </c>
      <c r="E367" s="98">
        <v>2.6219010628404893E-4</v>
      </c>
      <c r="F367" s="98">
        <v>8.3530573698427672E-4</v>
      </c>
      <c r="G367" s="98">
        <v>1.9499523807324825E-3</v>
      </c>
      <c r="H367" s="98">
        <v>1.6349569603706043E-3</v>
      </c>
      <c r="I367" s="98">
        <v>5.0885141082215616E-3</v>
      </c>
      <c r="J367" s="98">
        <v>1.0612812519015299E-2</v>
      </c>
      <c r="K367" s="98">
        <v>3.9147528280056593E-3</v>
      </c>
      <c r="L367" s="98">
        <v>2.9785652069972318E-4</v>
      </c>
      <c r="M367" s="98">
        <v>6.11545944983137E-4</v>
      </c>
      <c r="N367" s="98">
        <v>1.1434123916612261E-3</v>
      </c>
      <c r="O367" s="98">
        <v>0</v>
      </c>
      <c r="P367" s="98">
        <v>0</v>
      </c>
      <c r="Q367" s="98">
        <v>2.3636010761893473E-3</v>
      </c>
      <c r="R367" s="98">
        <v>8.9126534579987671E-4</v>
      </c>
      <c r="S367" s="98">
        <v>2.092687884502586E-3</v>
      </c>
      <c r="T367" s="98">
        <v>2.0162042373069789E-3</v>
      </c>
      <c r="U367" s="98">
        <v>1.4688175692456117E-3</v>
      </c>
      <c r="V367" s="98">
        <v>1.1385156183219695E-3</v>
      </c>
      <c r="W367" s="98">
        <v>1.8700977306022432E-3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4.0010178693298518E-4</v>
      </c>
      <c r="J368" s="98">
        <v>8.1709945394399823E-4</v>
      </c>
      <c r="K368" s="98">
        <v>2.8990319377341153E-4</v>
      </c>
      <c r="L368" s="98">
        <v>0</v>
      </c>
      <c r="M368" s="98">
        <v>0</v>
      </c>
      <c r="N368" s="98">
        <v>2.1057489663080421E-4</v>
      </c>
      <c r="O368" s="98">
        <v>1.0986429987213954E-3</v>
      </c>
      <c r="P368" s="98">
        <v>4.8471328168274224E-4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4.0200450120865685E-5</v>
      </c>
      <c r="J369" s="101">
        <v>2.0268256781911341E-4</v>
      </c>
      <c r="K369" s="101">
        <v>8.4138419647376771E-5</v>
      </c>
      <c r="L369" s="101">
        <v>0</v>
      </c>
      <c r="M369" s="101">
        <v>0</v>
      </c>
      <c r="N369" s="101">
        <v>3.2723272926058711E-5</v>
      </c>
      <c r="O369" s="101">
        <v>1.2789575239164879E-4</v>
      </c>
      <c r="P369" s="101">
        <v>2.6765435792583259E-5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3.5990133681211952E-4</v>
      </c>
      <c r="J370" s="104">
        <v>6.1441688612488485E-4</v>
      </c>
      <c r="K370" s="104">
        <v>2.0576477412603478E-4</v>
      </c>
      <c r="L370" s="104">
        <v>0</v>
      </c>
      <c r="M370" s="104">
        <v>0</v>
      </c>
      <c r="N370" s="104">
        <v>1.7785162370474551E-4</v>
      </c>
      <c r="O370" s="104">
        <v>9.7074724632974674E-4</v>
      </c>
      <c r="P370" s="104">
        <v>4.5794784589015897E-4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6.0613452265066261E-3</v>
      </c>
      <c r="D371" s="101">
        <v>6.030672921245042E-3</v>
      </c>
      <c r="E371" s="101">
        <v>8.0159732418367373E-3</v>
      </c>
      <c r="F371" s="101">
        <v>1.2896668117179494E-2</v>
      </c>
      <c r="G371" s="101">
        <v>2.2882983490012696E-2</v>
      </c>
      <c r="H371" s="101">
        <v>3.5316910293808762E-2</v>
      </c>
      <c r="I371" s="101">
        <v>4.0199434754160601E-2</v>
      </c>
      <c r="J371" s="101">
        <v>5.9135418284923559E-2</v>
      </c>
      <c r="K371" s="101">
        <v>3.9476254274335182E-2</v>
      </c>
      <c r="L371" s="101">
        <v>1.2832643857275823E-2</v>
      </c>
      <c r="M371" s="101">
        <v>2.1446485643449753E-2</v>
      </c>
      <c r="N371" s="101">
        <v>2.5129369763496216E-2</v>
      </c>
      <c r="O371" s="101">
        <v>8.4841877492054137E-3</v>
      </c>
      <c r="P371" s="101">
        <v>0</v>
      </c>
      <c r="Q371" s="101">
        <v>7.0831796647965725E-2</v>
      </c>
      <c r="R371" s="101">
        <v>2.8219689887549058E-2</v>
      </c>
      <c r="S371" s="101">
        <v>2.7471361358664972E-2</v>
      </c>
      <c r="T371" s="101">
        <v>1.4579944894004262E-2</v>
      </c>
      <c r="U371" s="101">
        <v>1.1938652180941629E-2</v>
      </c>
      <c r="V371" s="101">
        <v>1.0183746641798374E-2</v>
      </c>
      <c r="W371" s="101">
        <v>1.0514642224483265E-2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3.8378514155669913E-4</v>
      </c>
      <c r="D372" s="104">
        <v>0</v>
      </c>
      <c r="E372" s="104">
        <v>0</v>
      </c>
      <c r="F372" s="104">
        <v>0</v>
      </c>
      <c r="G372" s="104">
        <v>0</v>
      </c>
      <c r="H372" s="104">
        <v>1.6483616116238836E-3</v>
      </c>
      <c r="I372" s="104">
        <v>2.9699208981194894E-3</v>
      </c>
      <c r="J372" s="104">
        <v>3.3502225970708276E-3</v>
      </c>
      <c r="K372" s="104">
        <v>1.3946795239877848E-3</v>
      </c>
      <c r="L372" s="104">
        <v>2.6373431353298056E-4</v>
      </c>
      <c r="M372" s="104">
        <v>2.5142956075170674E-4</v>
      </c>
      <c r="N372" s="104">
        <v>2.0067505466994256E-3</v>
      </c>
      <c r="O372" s="104">
        <v>1.0457418784985436E-2</v>
      </c>
      <c r="P372" s="104">
        <v>7.2544479897600246E-3</v>
      </c>
      <c r="Q372" s="104">
        <v>0</v>
      </c>
      <c r="R372" s="104">
        <v>0</v>
      </c>
      <c r="S372" s="104">
        <v>0</v>
      </c>
      <c r="T372" s="104">
        <v>0</v>
      </c>
      <c r="U372" s="104">
        <v>2.1581025030133929E-4</v>
      </c>
      <c r="V372" s="104">
        <v>1.4284392475045493E-3</v>
      </c>
      <c r="W372" s="104">
        <v>8.0196370423534103E-3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1.0194397827398559E-4</v>
      </c>
      <c r="D373" s="98">
        <v>0</v>
      </c>
      <c r="E373" s="98">
        <v>0</v>
      </c>
      <c r="F373" s="98">
        <v>0</v>
      </c>
      <c r="G373" s="98">
        <v>0</v>
      </c>
      <c r="H373" s="98">
        <v>7.1793876198197545E-4</v>
      </c>
      <c r="I373" s="98">
        <v>1.0779585066001541E-3</v>
      </c>
      <c r="J373" s="98">
        <v>1.2164625867713066E-3</v>
      </c>
      <c r="K373" s="98">
        <v>5.0128767675119209E-4</v>
      </c>
      <c r="L373" s="98">
        <v>8.3916333751683585E-5</v>
      </c>
      <c r="M373" s="98">
        <v>7.7960450592719745E-5</v>
      </c>
      <c r="N373" s="98">
        <v>4.283050538754078E-4</v>
      </c>
      <c r="O373" s="98">
        <v>1.4622039682726593E-3</v>
      </c>
      <c r="P373" s="98">
        <v>1.1578932816080404E-3</v>
      </c>
      <c r="Q373" s="98">
        <v>0</v>
      </c>
      <c r="R373" s="98">
        <v>0</v>
      </c>
      <c r="S373" s="98">
        <v>0</v>
      </c>
      <c r="T373" s="98">
        <v>0</v>
      </c>
      <c r="U373" s="98">
        <v>2.1286116127959E-5</v>
      </c>
      <c r="V373" s="98">
        <v>1.1367227754253457E-4</v>
      </c>
      <c r="W373" s="98">
        <v>1.8863390063775264E-3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2.8184116328271354E-4</v>
      </c>
      <c r="D374" s="98">
        <v>0</v>
      </c>
      <c r="E374" s="98">
        <v>0</v>
      </c>
      <c r="F374" s="98">
        <v>0</v>
      </c>
      <c r="G374" s="98">
        <v>0</v>
      </c>
      <c r="H374" s="98">
        <v>9.3042284964190813E-4</v>
      </c>
      <c r="I374" s="98">
        <v>1.891962391519335E-3</v>
      </c>
      <c r="J374" s="98">
        <v>2.133760010299521E-3</v>
      </c>
      <c r="K374" s="98">
        <v>8.9339184723659284E-4</v>
      </c>
      <c r="L374" s="98">
        <v>1.7981797978129695E-4</v>
      </c>
      <c r="M374" s="98">
        <v>1.7346911015898701E-4</v>
      </c>
      <c r="N374" s="98">
        <v>1.5784454928240179E-3</v>
      </c>
      <c r="O374" s="98">
        <v>8.9952148167127769E-3</v>
      </c>
      <c r="P374" s="98">
        <v>6.0965547081519847E-3</v>
      </c>
      <c r="Q374" s="98">
        <v>0</v>
      </c>
      <c r="R374" s="98">
        <v>0</v>
      </c>
      <c r="S374" s="98">
        <v>0</v>
      </c>
      <c r="T374" s="98">
        <v>0</v>
      </c>
      <c r="U374" s="98">
        <v>1.9452413417338029E-4</v>
      </c>
      <c r="V374" s="98">
        <v>1.3147669699620148E-3</v>
      </c>
      <c r="W374" s="98">
        <v>6.1332980359758843E-3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6.5663233726042747E-4</v>
      </c>
      <c r="D375" s="101">
        <v>0</v>
      </c>
      <c r="E375" s="101">
        <v>0</v>
      </c>
      <c r="F375" s="101">
        <v>0</v>
      </c>
      <c r="G375" s="101">
        <v>0</v>
      </c>
      <c r="H375" s="101">
        <v>4.1498663434442742E-3</v>
      </c>
      <c r="I375" s="101">
        <v>0</v>
      </c>
      <c r="J375" s="101">
        <v>0</v>
      </c>
      <c r="K375" s="101">
        <v>1.3307035608271275E-3</v>
      </c>
      <c r="L375" s="101">
        <v>0</v>
      </c>
      <c r="M375" s="101">
        <v>0</v>
      </c>
      <c r="N375" s="101">
        <v>0</v>
      </c>
      <c r="O375" s="101">
        <v>4.23209857463656E-2</v>
      </c>
      <c r="P375" s="101">
        <v>4.3300678021314494E-2</v>
      </c>
      <c r="Q375" s="101">
        <v>0</v>
      </c>
      <c r="R375" s="101">
        <v>0</v>
      </c>
      <c r="S375" s="101">
        <v>0</v>
      </c>
      <c r="T375" s="101">
        <v>0</v>
      </c>
      <c r="U375" s="101">
        <v>5.222167663105853E-3</v>
      </c>
      <c r="V375" s="101">
        <v>1.3056561241968224E-3</v>
      </c>
      <c r="W375" s="101">
        <v>1.1323070828683312E-2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4.611509604929008E-2</v>
      </c>
      <c r="D376" s="104">
        <v>7.3984668580074603E-2</v>
      </c>
      <c r="E376" s="104">
        <v>0.10388918336565231</v>
      </c>
      <c r="F376" s="104">
        <v>0.17773084915859946</v>
      </c>
      <c r="G376" s="104">
        <v>0.28584150329805358</v>
      </c>
      <c r="H376" s="104">
        <v>0.26542763245021878</v>
      </c>
      <c r="I376" s="104">
        <v>0.76217110568035618</v>
      </c>
      <c r="J376" s="104">
        <v>1.0341902527881723</v>
      </c>
      <c r="K376" s="104">
        <v>0.60910866438330025</v>
      </c>
      <c r="L376" s="104">
        <v>0.18844327422220314</v>
      </c>
      <c r="M376" s="104">
        <v>0.33132030396834017</v>
      </c>
      <c r="N376" s="104">
        <v>0.33603309159097777</v>
      </c>
      <c r="O376" s="104">
        <v>0.23858336524143522</v>
      </c>
      <c r="P376" s="104">
        <v>0.29236357348296305</v>
      </c>
      <c r="Q376" s="104">
        <v>0.58215079214897869</v>
      </c>
      <c r="R376" s="104">
        <v>0.50237181857508284</v>
      </c>
      <c r="S376" s="104">
        <v>0.58563683279996548</v>
      </c>
      <c r="T376" s="104">
        <v>0.34538003498021186</v>
      </c>
      <c r="U376" s="104">
        <v>0.20142992732105625</v>
      </c>
      <c r="V376" s="104">
        <v>0.23550632475883385</v>
      </c>
      <c r="W376" s="104">
        <v>0.35519325406873353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1.0798115476493168E-2</v>
      </c>
      <c r="D377" s="98">
        <v>2.4331024149172476E-2</v>
      </c>
      <c r="E377" s="98">
        <v>4.1249272356605547E-2</v>
      </c>
      <c r="F377" s="98">
        <v>6.7939315577542014E-2</v>
      </c>
      <c r="G377" s="98">
        <v>0.12673471381362739</v>
      </c>
      <c r="H377" s="98">
        <v>0.10871352570982647</v>
      </c>
      <c r="I377" s="98">
        <v>0.26757919151950665</v>
      </c>
      <c r="J377" s="98">
        <v>0.35047023368135194</v>
      </c>
      <c r="K377" s="98">
        <v>0.20584453326230304</v>
      </c>
      <c r="L377" s="98">
        <v>5.7500125885167425E-2</v>
      </c>
      <c r="M377" s="98">
        <v>0.10164269315286184</v>
      </c>
      <c r="N377" s="98">
        <v>7.6860429708149283E-2</v>
      </c>
      <c r="O377" s="98">
        <v>1.4526232613626502E-2</v>
      </c>
      <c r="P377" s="98">
        <v>6.8323059490367931E-3</v>
      </c>
      <c r="Q377" s="98">
        <v>4.1305132242169904E-2</v>
      </c>
      <c r="R377" s="98">
        <v>5.1078236368185634E-2</v>
      </c>
      <c r="S377" s="98">
        <v>9.502149834084074E-2</v>
      </c>
      <c r="T377" s="98">
        <v>4.4148060007712799E-2</v>
      </c>
      <c r="U377" s="98">
        <v>2.0788397473898199E-2</v>
      </c>
      <c r="V377" s="98">
        <v>2.992626859801226E-2</v>
      </c>
      <c r="W377" s="98">
        <v>4.6882907184035982E-2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3.5316980572796912E-2</v>
      </c>
      <c r="D378" s="98">
        <v>4.9653644430902123E-2</v>
      </c>
      <c r="E378" s="98">
        <v>6.263991100904677E-2</v>
      </c>
      <c r="F378" s="98">
        <v>0.10979153358105745</v>
      </c>
      <c r="G378" s="98">
        <v>0.15910678948442616</v>
      </c>
      <c r="H378" s="98">
        <v>0.15671410674039232</v>
      </c>
      <c r="I378" s="98">
        <v>0.49459191416084947</v>
      </c>
      <c r="J378" s="98">
        <v>0.68372001910682034</v>
      </c>
      <c r="K378" s="98">
        <v>0.40326413112099724</v>
      </c>
      <c r="L378" s="98">
        <v>0.13094314833703571</v>
      </c>
      <c r="M378" s="98">
        <v>0.22967761081547833</v>
      </c>
      <c r="N378" s="98">
        <v>0.2591726618828285</v>
      </c>
      <c r="O378" s="98">
        <v>0.22405713262780871</v>
      </c>
      <c r="P378" s="98">
        <v>0.28553126753392627</v>
      </c>
      <c r="Q378" s="98">
        <v>0.54084565990680877</v>
      </c>
      <c r="R378" s="98">
        <v>0.45129358220689725</v>
      </c>
      <c r="S378" s="98">
        <v>0.4906153344591247</v>
      </c>
      <c r="T378" s="98">
        <v>0.30123197497249904</v>
      </c>
      <c r="U378" s="98">
        <v>0.18064152984715803</v>
      </c>
      <c r="V378" s="98">
        <v>0.20558005616082159</v>
      </c>
      <c r="W378" s="98">
        <v>0.30831034688469755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2.6893208632529489E-2</v>
      </c>
      <c r="D379" s="122">
        <v>3.7538947158676464E-2</v>
      </c>
      <c r="E379" s="122">
        <v>4.8359552258879036E-2</v>
      </c>
      <c r="F379" s="122">
        <v>8.137048684495847E-2</v>
      </c>
      <c r="G379" s="122">
        <v>0.11388938483929326</v>
      </c>
      <c r="H379" s="122">
        <v>0.104346562878362</v>
      </c>
      <c r="I379" s="122">
        <v>0.25780194334889495</v>
      </c>
      <c r="J379" s="122">
        <v>0.33343862384937162</v>
      </c>
      <c r="K379" s="122">
        <v>0.19220973662280277</v>
      </c>
      <c r="L379" s="122">
        <v>5.9828285883410187E-2</v>
      </c>
      <c r="M379" s="122">
        <v>0.11123898669663751</v>
      </c>
      <c r="N379" s="122">
        <v>0.11466269935185629</v>
      </c>
      <c r="O379" s="122">
        <v>0.10436537966702079</v>
      </c>
      <c r="P379" s="122">
        <v>0.13492970841893792</v>
      </c>
      <c r="Q379" s="122">
        <v>0.24101088075637209</v>
      </c>
      <c r="R379" s="122">
        <v>0.19062020648958511</v>
      </c>
      <c r="S379" s="122">
        <v>0.21405681789207018</v>
      </c>
      <c r="T379" s="122">
        <v>0.12126190786574062</v>
      </c>
      <c r="U379" s="122">
        <v>8.748046963948776E-2</v>
      </c>
      <c r="V379" s="122">
        <v>9.6233432410742337E-2</v>
      </c>
      <c r="W379" s="122">
        <v>0.14006919723016431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1.6576764699172648E-2</v>
      </c>
      <c r="D381" s="98">
        <v>2.4293928558343579E-2</v>
      </c>
      <c r="E381" s="98">
        <v>3.3707541419629485E-2</v>
      </c>
      <c r="F381" s="98">
        <v>5.418439723502342E-2</v>
      </c>
      <c r="G381" s="98">
        <v>7.9075044235131675E-2</v>
      </c>
      <c r="H381" s="98">
        <v>7.6058057729328901E-2</v>
      </c>
      <c r="I381" s="98">
        <v>0.19273072608082964</v>
      </c>
      <c r="J381" s="98">
        <v>0.24569229165073442</v>
      </c>
      <c r="K381" s="98">
        <v>0.12116489129255568</v>
      </c>
      <c r="L381" s="98">
        <v>4.0759029124274704E-2</v>
      </c>
      <c r="M381" s="98">
        <v>7.6150366129892025E-2</v>
      </c>
      <c r="N381" s="98">
        <v>8.8046143411272815E-2</v>
      </c>
      <c r="O381" s="98">
        <v>6.5127012464773607E-2</v>
      </c>
      <c r="P381" s="98">
        <v>6.71437840741652E-2</v>
      </c>
      <c r="Q381" s="98">
        <v>0.15060821916926592</v>
      </c>
      <c r="R381" s="98">
        <v>0.12290481718451444</v>
      </c>
      <c r="S381" s="98">
        <v>0.13179007920089</v>
      </c>
      <c r="T381" s="98">
        <v>7.5388402118731643E-2</v>
      </c>
      <c r="U381" s="98">
        <v>5.8103331867091559E-2</v>
      </c>
      <c r="V381" s="98">
        <v>5.1878500649051321E-2</v>
      </c>
      <c r="W381" s="98">
        <v>6.8285720545849277E-2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1.031644393335684E-2</v>
      </c>
      <c r="D382" s="33">
        <v>1.3245018600332883E-2</v>
      </c>
      <c r="E382" s="33">
        <v>1.4652010839249554E-2</v>
      </c>
      <c r="F382" s="33">
        <v>2.7186089609935047E-2</v>
      </c>
      <c r="G382" s="33">
        <v>3.4814340604161581E-2</v>
      </c>
      <c r="H382" s="33">
        <v>2.8288505149033093E-2</v>
      </c>
      <c r="I382" s="33">
        <v>6.5071217268065321E-2</v>
      </c>
      <c r="J382" s="33">
        <v>8.77463321986372E-2</v>
      </c>
      <c r="K382" s="33">
        <v>7.1044845330247089E-2</v>
      </c>
      <c r="L382" s="33">
        <v>1.906925675913548E-2</v>
      </c>
      <c r="M382" s="33">
        <v>3.5088620566745492E-2</v>
      </c>
      <c r="N382" s="33">
        <v>2.6616555940583476E-2</v>
      </c>
      <c r="O382" s="33">
        <v>3.9238367202247187E-2</v>
      </c>
      <c r="P382" s="33">
        <v>6.7785924344772708E-2</v>
      </c>
      <c r="Q382" s="33">
        <v>9.0402661587106165E-2</v>
      </c>
      <c r="R382" s="33">
        <v>6.7715389305070678E-2</v>
      </c>
      <c r="S382" s="33">
        <v>8.2266738691180175E-2</v>
      </c>
      <c r="T382" s="33">
        <v>4.587350574700897E-2</v>
      </c>
      <c r="U382" s="33">
        <v>2.9377137772396204E-2</v>
      </c>
      <c r="V382" s="33">
        <v>4.4354931761691009E-2</v>
      </c>
      <c r="W382" s="33">
        <v>7.178347668431502E-2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0.13515744779747205</v>
      </c>
      <c r="D384" s="117">
        <f t="shared" si="157"/>
        <v>0.22701864738696492</v>
      </c>
      <c r="E384" s="117">
        <f t="shared" si="157"/>
        <v>0.3772248549530397</v>
      </c>
      <c r="F384" s="117">
        <f t="shared" si="157"/>
        <v>0.61991949266197277</v>
      </c>
      <c r="G384" s="117">
        <f t="shared" si="157"/>
        <v>0.94915487007975385</v>
      </c>
      <c r="H384" s="117">
        <f t="shared" si="157"/>
        <v>0.96353516265808026</v>
      </c>
      <c r="I384" s="117">
        <f t="shared" si="157"/>
        <v>2.6295714820846694</v>
      </c>
      <c r="J384" s="117">
        <f t="shared" si="157"/>
        <v>3.0426185289017873</v>
      </c>
      <c r="K384" s="117">
        <f t="shared" si="157"/>
        <v>1.7271192488775999</v>
      </c>
      <c r="L384" s="117">
        <f t="shared" si="157"/>
        <v>0.53447610950261848</v>
      </c>
      <c r="M384" s="117">
        <f t="shared" si="157"/>
        <v>0.880741731525021</v>
      </c>
      <c r="N384" s="117">
        <f t="shared" si="157"/>
        <v>1.0442932878585298</v>
      </c>
      <c r="O384" s="117">
        <f t="shared" si="157"/>
        <v>0.77631696426420527</v>
      </c>
      <c r="P384" s="117">
        <f t="shared" si="157"/>
        <v>0.77496397554946728</v>
      </c>
      <c r="Q384" s="117">
        <f t="shared" si="157"/>
        <v>1.6324470369060868</v>
      </c>
      <c r="R384" s="117">
        <f t="shared" ref="R384:V384" si="158">R385+R388+R390+R403</f>
        <v>1.4480887598703347</v>
      </c>
      <c r="S384" s="117">
        <f t="shared" si="158"/>
        <v>1.6433072373783209</v>
      </c>
      <c r="T384" s="117">
        <f t="shared" si="158"/>
        <v>0.89696450544545658</v>
      </c>
      <c r="U384" s="117">
        <f t="shared" si="158"/>
        <v>0.56604538578679164</v>
      </c>
      <c r="V384" s="117">
        <f t="shared" si="158"/>
        <v>0.72016431217338039</v>
      </c>
      <c r="W384" s="117">
        <f t="shared" ref="W384" si="159">W385+W388+W390+W403</f>
        <v>1.0630511108541953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7.4689838248343729E-2</v>
      </c>
      <c r="D385" s="122">
        <f t="shared" si="160"/>
        <v>0.11142229074225581</v>
      </c>
      <c r="E385" s="122">
        <f t="shared" si="160"/>
        <v>0.12430739962882256</v>
      </c>
      <c r="F385" s="122">
        <f t="shared" si="160"/>
        <v>0.19159006278854038</v>
      </c>
      <c r="G385" s="122">
        <f t="shared" si="160"/>
        <v>0.26394802260092731</v>
      </c>
      <c r="H385" s="122">
        <f t="shared" si="160"/>
        <v>0.2227039138659305</v>
      </c>
      <c r="I385" s="122">
        <f t="shared" si="160"/>
        <v>0.51845554219113976</v>
      </c>
      <c r="J385" s="122">
        <f t="shared" si="160"/>
        <v>0.8388920413259392</v>
      </c>
      <c r="K385" s="122">
        <f t="shared" si="160"/>
        <v>0.57178436318441095</v>
      </c>
      <c r="L385" s="122">
        <f t="shared" si="160"/>
        <v>0.1149301011566171</v>
      </c>
      <c r="M385" s="122">
        <f t="shared" si="160"/>
        <v>0.23705605850102557</v>
      </c>
      <c r="N385" s="122">
        <f t="shared" si="160"/>
        <v>0.28774710947178794</v>
      </c>
      <c r="O385" s="122">
        <f t="shared" si="160"/>
        <v>0.21798351253078915</v>
      </c>
      <c r="P385" s="122">
        <f t="shared" si="160"/>
        <v>0.19273300206914992</v>
      </c>
      <c r="Q385" s="122">
        <f t="shared" si="160"/>
        <v>0.52131194558903404</v>
      </c>
      <c r="R385" s="122">
        <f t="shared" ref="R385:V385" si="161">SUM(R386:R387)</f>
        <v>0.41195328943080539</v>
      </c>
      <c r="S385" s="122">
        <f t="shared" si="161"/>
        <v>0.48754410129028403</v>
      </c>
      <c r="T385" s="122">
        <f t="shared" si="161"/>
        <v>0.30064953325886767</v>
      </c>
      <c r="U385" s="122">
        <f t="shared" si="161"/>
        <v>0.19053869602831239</v>
      </c>
      <c r="V385" s="122">
        <f t="shared" si="161"/>
        <v>0.22438242892242893</v>
      </c>
      <c r="W385" s="122">
        <f t="shared" ref="W385" si="162">SUM(W386:W387)</f>
        <v>0.31051745737584058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7.4380750470226575E-2</v>
      </c>
      <c r="D386" s="98">
        <v>0.11092541023762008</v>
      </c>
      <c r="E386" s="98">
        <v>0.123784208260142</v>
      </c>
      <c r="F386" s="98">
        <v>0.1907141505599752</v>
      </c>
      <c r="G386" s="98">
        <v>0.26276265649130942</v>
      </c>
      <c r="H386" s="98">
        <v>0.221805181128509</v>
      </c>
      <c r="I386" s="98">
        <v>0.51658859734047191</v>
      </c>
      <c r="J386" s="98">
        <v>0.83607221017400246</v>
      </c>
      <c r="K386" s="98">
        <v>0.56976054338703952</v>
      </c>
      <c r="L386" s="98">
        <v>0.11454034257143896</v>
      </c>
      <c r="M386" s="98">
        <v>0.23613903694412813</v>
      </c>
      <c r="N386" s="98">
        <v>0.28688435386926653</v>
      </c>
      <c r="O386" s="98">
        <v>0.21722188471004722</v>
      </c>
      <c r="P386" s="98">
        <v>0.19187222170466253</v>
      </c>
      <c r="Q386" s="98">
        <v>0.51920778369340892</v>
      </c>
      <c r="R386" s="98">
        <v>0.41030043100205765</v>
      </c>
      <c r="S386" s="98">
        <v>0.48537431031596984</v>
      </c>
      <c r="T386" s="98">
        <v>0.29945395472979419</v>
      </c>
      <c r="U386" s="98">
        <v>0.18978330481509137</v>
      </c>
      <c r="V386" s="98">
        <v>0.22349463448159421</v>
      </c>
      <c r="W386" s="98">
        <v>0.30928997178155448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3.0908777811715734E-4</v>
      </c>
      <c r="D387" s="98">
        <v>4.9688050463572459E-4</v>
      </c>
      <c r="E387" s="98">
        <v>5.2319136868056492E-4</v>
      </c>
      <c r="F387" s="98">
        <v>8.7591222856516274E-4</v>
      </c>
      <c r="G387" s="98">
        <v>1.1853661096178708E-3</v>
      </c>
      <c r="H387" s="98">
        <v>8.9873273742151162E-4</v>
      </c>
      <c r="I387" s="98">
        <v>1.8669448506678074E-3</v>
      </c>
      <c r="J387" s="98">
        <v>2.8198311519367835E-3</v>
      </c>
      <c r="K387" s="98">
        <v>2.0238197973713856E-3</v>
      </c>
      <c r="L387" s="98">
        <v>3.8975858517814122E-4</v>
      </c>
      <c r="M387" s="98">
        <v>9.1702155689744316E-4</v>
      </c>
      <c r="N387" s="98">
        <v>8.6275560252141448E-4</v>
      </c>
      <c r="O387" s="98">
        <v>7.6162782074192025E-4</v>
      </c>
      <c r="P387" s="98">
        <v>8.6078036448739535E-4</v>
      </c>
      <c r="Q387" s="98">
        <v>2.1041618956251385E-3</v>
      </c>
      <c r="R387" s="98">
        <v>1.6528584287477653E-3</v>
      </c>
      <c r="S387" s="98">
        <v>2.169790974314207E-3</v>
      </c>
      <c r="T387" s="98">
        <v>1.1955785290734924E-3</v>
      </c>
      <c r="U387" s="98">
        <v>7.5539121322101962E-4</v>
      </c>
      <c r="V387" s="98">
        <v>8.8779444083471402E-4</v>
      </c>
      <c r="W387" s="98">
        <v>1.2274855942860695E-3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</v>
      </c>
      <c r="D388" s="122">
        <f t="shared" si="163"/>
        <v>2.8237453682542882E-2</v>
      </c>
      <c r="E388" s="122">
        <f t="shared" si="163"/>
        <v>0.13713415815449137</v>
      </c>
      <c r="F388" s="122">
        <f t="shared" si="163"/>
        <v>0.22913213780915814</v>
      </c>
      <c r="G388" s="122">
        <f t="shared" si="163"/>
        <v>0.38302044150137582</v>
      </c>
      <c r="H388" s="122">
        <f t="shared" si="163"/>
        <v>0.44730982090783972</v>
      </c>
      <c r="I388" s="122">
        <f t="shared" si="163"/>
        <v>1.3042500677897841</v>
      </c>
      <c r="J388" s="122">
        <f t="shared" si="163"/>
        <v>1.1059843227836819</v>
      </c>
      <c r="K388" s="122">
        <f t="shared" si="163"/>
        <v>0.50565370818058386</v>
      </c>
      <c r="L388" s="122">
        <f t="shared" si="163"/>
        <v>0.21618241479285269</v>
      </c>
      <c r="M388" s="122">
        <f t="shared" si="163"/>
        <v>0.28231167413127795</v>
      </c>
      <c r="N388" s="122">
        <f t="shared" si="163"/>
        <v>0.37271187511247927</v>
      </c>
      <c r="O388" s="122">
        <f t="shared" si="163"/>
        <v>0.22220635221576113</v>
      </c>
      <c r="P388" s="122">
        <f t="shared" si="163"/>
        <v>0.17190262904629619</v>
      </c>
      <c r="Q388" s="122">
        <f t="shared" si="163"/>
        <v>0.34850677729108692</v>
      </c>
      <c r="R388" s="122">
        <f t="shared" si="163"/>
        <v>0.4140581264897531</v>
      </c>
      <c r="S388" s="122">
        <f t="shared" si="163"/>
        <v>0.44770840798386535</v>
      </c>
      <c r="T388" s="122">
        <f t="shared" si="163"/>
        <v>0.17577945494102426</v>
      </c>
      <c r="U388" s="122">
        <f t="shared" si="163"/>
        <v>0.11082467117748319</v>
      </c>
      <c r="V388" s="122">
        <f t="shared" si="163"/>
        <v>0.19274603916885727</v>
      </c>
      <c r="W388" s="122">
        <f t="shared" si="163"/>
        <v>0.28795221094335766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2.8237453682542882E-2</v>
      </c>
      <c r="E389" s="98">
        <v>0.13713415815449137</v>
      </c>
      <c r="F389" s="98">
        <v>0.22913213780915814</v>
      </c>
      <c r="G389" s="98">
        <v>0.38302044150137582</v>
      </c>
      <c r="H389" s="98">
        <v>0.44730982090783972</v>
      </c>
      <c r="I389" s="98">
        <v>1.3042500677897841</v>
      </c>
      <c r="J389" s="98">
        <v>1.1059843227836819</v>
      </c>
      <c r="K389" s="98">
        <v>0.50565370818058386</v>
      </c>
      <c r="L389" s="98">
        <v>0.21618241479285269</v>
      </c>
      <c r="M389" s="98">
        <v>0.28231167413127795</v>
      </c>
      <c r="N389" s="98">
        <v>0.37271187511247927</v>
      </c>
      <c r="O389" s="98">
        <v>0.22220635221576113</v>
      </c>
      <c r="P389" s="98">
        <v>0.17190262904629619</v>
      </c>
      <c r="Q389" s="98">
        <v>0.34850677729108692</v>
      </c>
      <c r="R389" s="98">
        <v>0.4140581264897531</v>
      </c>
      <c r="S389" s="98">
        <v>0.44770840798386535</v>
      </c>
      <c r="T389" s="98">
        <v>0.17577945494102426</v>
      </c>
      <c r="U389" s="98">
        <v>0.11082467117748319</v>
      </c>
      <c r="V389" s="98">
        <v>0.19274603916885727</v>
      </c>
      <c r="W389" s="98">
        <v>0.28795221094335766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4.3771020451289194E-2</v>
      </c>
      <c r="D390" s="122">
        <v>6.4207976069891967E-2</v>
      </c>
      <c r="E390" s="122">
        <v>8.6322794290412286E-2</v>
      </c>
      <c r="F390" s="122">
        <v>0.14908065854737815</v>
      </c>
      <c r="G390" s="122">
        <v>0.23247403492156343</v>
      </c>
      <c r="H390" s="122">
        <v>0.23016640927133555</v>
      </c>
      <c r="I390" s="122">
        <v>0.65089424396341566</v>
      </c>
      <c r="J390" s="122">
        <v>0.89496390083888688</v>
      </c>
      <c r="K390" s="122">
        <v>0.52882821240276645</v>
      </c>
      <c r="L390" s="122">
        <v>0.16622130783993522</v>
      </c>
      <c r="M390" s="122">
        <v>0.29223434420541661</v>
      </c>
      <c r="N390" s="122">
        <v>0.31423322457528946</v>
      </c>
      <c r="O390" s="122">
        <v>0.2696820003294137</v>
      </c>
      <c r="P390" s="122">
        <v>0.32055095505983294</v>
      </c>
      <c r="Q390" s="122">
        <v>0.60764513758707761</v>
      </c>
      <c r="R390" s="122">
        <v>0.49905491889165082</v>
      </c>
      <c r="S390" s="122">
        <v>0.56652365794220738</v>
      </c>
      <c r="T390" s="122">
        <v>0.33930161734538533</v>
      </c>
      <c r="U390" s="122">
        <v>0.20617805135905454</v>
      </c>
      <c r="V390" s="122">
        <v>0.23463072218552272</v>
      </c>
      <c r="W390" s="122">
        <v>0.36196854316840921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</v>
      </c>
      <c r="D391" s="98">
        <v>1.7350637446541641E-4</v>
      </c>
      <c r="E391" s="98">
        <v>1.5633441290848E-4</v>
      </c>
      <c r="F391" s="98">
        <v>5.0792444783442469E-4</v>
      </c>
      <c r="G391" s="98">
        <v>1.2089011222348846E-3</v>
      </c>
      <c r="H391" s="98">
        <v>1.0331836467974392E-3</v>
      </c>
      <c r="I391" s="98">
        <v>3.2767944325491718E-3</v>
      </c>
      <c r="J391" s="98">
        <v>6.9620465384004982E-3</v>
      </c>
      <c r="K391" s="98">
        <v>2.6151253572363679E-3</v>
      </c>
      <c r="L391" s="98">
        <v>2.0252959327676933E-4</v>
      </c>
      <c r="M391" s="98">
        <v>4.2254897492832277E-4</v>
      </c>
      <c r="N391" s="98">
        <v>8.0100329151239398E-4</v>
      </c>
      <c r="O391" s="98">
        <v>0</v>
      </c>
      <c r="P391" s="98">
        <v>0</v>
      </c>
      <c r="Q391" s="98">
        <v>1.7104514978754579E-3</v>
      </c>
      <c r="R391" s="98">
        <v>6.5583400423663057E-4</v>
      </c>
      <c r="S391" s="98">
        <v>1.5684692908722697E-3</v>
      </c>
      <c r="T391" s="98">
        <v>1.5388074032036819E-3</v>
      </c>
      <c r="U391" s="98">
        <v>1.1395939966390074E-3</v>
      </c>
      <c r="V391" s="98">
        <v>8.9538751410550132E-4</v>
      </c>
      <c r="W391" s="98">
        <v>1.4866767251083949E-3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3.8578877828136652E-4</v>
      </c>
      <c r="J392" s="98">
        <v>7.4737744367274483E-4</v>
      </c>
      <c r="K392" s="98">
        <v>2.6197075299743734E-4</v>
      </c>
      <c r="L392" s="98">
        <v>0</v>
      </c>
      <c r="M392" s="98">
        <v>0</v>
      </c>
      <c r="N392" s="98">
        <v>2.0077550446201951E-4</v>
      </c>
      <c r="O392" s="98">
        <v>1.061356382540778E-3</v>
      </c>
      <c r="P392" s="98">
        <v>4.7709586524173104E-4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2.5887441469247014E-5</v>
      </c>
      <c r="J393" s="101">
        <v>1.3296055754785999E-4</v>
      </c>
      <c r="K393" s="101">
        <v>5.6205978871402583E-5</v>
      </c>
      <c r="L393" s="101">
        <v>0</v>
      </c>
      <c r="M393" s="101">
        <v>0</v>
      </c>
      <c r="N393" s="101">
        <v>2.2923880757274009E-5</v>
      </c>
      <c r="O393" s="101">
        <v>9.0609136211031196E-5</v>
      </c>
      <c r="P393" s="101">
        <v>1.9148019351572062E-5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3.5990133681211952E-4</v>
      </c>
      <c r="J394" s="104">
        <v>6.1441688612488485E-4</v>
      </c>
      <c r="K394" s="104">
        <v>2.0576477412603478E-4</v>
      </c>
      <c r="L394" s="104">
        <v>0</v>
      </c>
      <c r="M394" s="104">
        <v>0</v>
      </c>
      <c r="N394" s="104">
        <v>1.7785162370474551E-4</v>
      </c>
      <c r="O394" s="104">
        <v>9.7074724632974674E-4</v>
      </c>
      <c r="P394" s="104">
        <v>4.5794784589015897E-4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2.6044969939806959E-3</v>
      </c>
      <c r="D395" s="101">
        <v>2.6031751227227179E-3</v>
      </c>
      <c r="E395" s="101">
        <v>3.4785120197293315E-3</v>
      </c>
      <c r="F395" s="101">
        <v>5.6266057495547826E-3</v>
      </c>
      <c r="G395" s="101">
        <v>1.0043788898198047E-2</v>
      </c>
      <c r="H395" s="101">
        <v>1.5603856535473446E-2</v>
      </c>
      <c r="I395" s="101">
        <v>1.7891150999864484E-2</v>
      </c>
      <c r="J395" s="101">
        <v>2.6544990713888206E-2</v>
      </c>
      <c r="K395" s="101">
        <v>1.7903201532194133E-2</v>
      </c>
      <c r="L395" s="101">
        <v>5.8904238009920814E-3</v>
      </c>
      <c r="M395" s="101">
        <v>1.0092448481894207E-2</v>
      </c>
      <c r="N395" s="101">
        <v>1.2310262946592484E-2</v>
      </c>
      <c r="O395" s="101">
        <v>4.3970221081572882E-3</v>
      </c>
      <c r="P395" s="101">
        <v>0</v>
      </c>
      <c r="Q395" s="101">
        <v>4.1383452625313538E-2</v>
      </c>
      <c r="R395" s="101">
        <v>1.7085401845399473E-2</v>
      </c>
      <c r="S395" s="101">
        <v>1.7193359578542254E-2</v>
      </c>
      <c r="T395" s="101">
        <v>9.3947405742158575E-3</v>
      </c>
      <c r="U395" s="101">
        <v>7.8768067762854076E-3</v>
      </c>
      <c r="V395" s="101">
        <v>6.8327643316789081E-3</v>
      </c>
      <c r="W395" s="101">
        <v>7.1100464827660876E-3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3.2564543033022068E-4</v>
      </c>
      <c r="D396" s="104">
        <v>0</v>
      </c>
      <c r="E396" s="104">
        <v>0</v>
      </c>
      <c r="F396" s="104">
        <v>0</v>
      </c>
      <c r="G396" s="104">
        <v>0</v>
      </c>
      <c r="H396" s="104">
        <v>1.2476253837827851E-3</v>
      </c>
      <c r="I396" s="104">
        <v>2.3717183515499845E-3</v>
      </c>
      <c r="J396" s="104">
        <v>2.6798115815263243E-3</v>
      </c>
      <c r="K396" s="104">
        <v>1.1207349543134134E-3</v>
      </c>
      <c r="L396" s="104">
        <v>2.1833714817095452E-4</v>
      </c>
      <c r="M396" s="104">
        <v>2.1015632522597367E-4</v>
      </c>
      <c r="N396" s="104">
        <v>1.7882616515332512E-3</v>
      </c>
      <c r="O396" s="104">
        <v>9.7530178457337149E-3</v>
      </c>
      <c r="P396" s="104">
        <v>6.7366925741619722E-3</v>
      </c>
      <c r="Q396" s="104">
        <v>0</v>
      </c>
      <c r="R396" s="104">
        <v>0</v>
      </c>
      <c r="S396" s="104">
        <v>0</v>
      </c>
      <c r="T396" s="104">
        <v>0</v>
      </c>
      <c r="U396" s="104">
        <v>2.0856815029985406E-4</v>
      </c>
      <c r="V396" s="104">
        <v>1.3910351560051995E-3</v>
      </c>
      <c r="W396" s="104">
        <v>7.4088486187973675E-3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4.380426704750713E-5</v>
      </c>
      <c r="D397" s="98">
        <v>0</v>
      </c>
      <c r="E397" s="98">
        <v>0</v>
      </c>
      <c r="F397" s="98">
        <v>0</v>
      </c>
      <c r="G397" s="98">
        <v>0</v>
      </c>
      <c r="H397" s="98">
        <v>3.1720253414087697E-4</v>
      </c>
      <c r="I397" s="98">
        <v>4.7975596003064949E-4</v>
      </c>
      <c r="J397" s="98">
        <v>5.4605157122680358E-4</v>
      </c>
      <c r="K397" s="98">
        <v>2.273431070768206E-4</v>
      </c>
      <c r="L397" s="98">
        <v>3.8519168389657559E-5</v>
      </c>
      <c r="M397" s="98">
        <v>3.668721506698665E-5</v>
      </c>
      <c r="N397" s="98">
        <v>2.0981615870923329E-4</v>
      </c>
      <c r="O397" s="98">
        <v>7.5780302902093857E-4</v>
      </c>
      <c r="P397" s="98">
        <v>6.4013786600998707E-4</v>
      </c>
      <c r="Q397" s="98">
        <v>0</v>
      </c>
      <c r="R397" s="98">
        <v>0</v>
      </c>
      <c r="S397" s="98">
        <v>0</v>
      </c>
      <c r="T397" s="98">
        <v>0</v>
      </c>
      <c r="U397" s="98">
        <v>1.4044016126473776E-5</v>
      </c>
      <c r="V397" s="98">
        <v>7.6268186043184692E-5</v>
      </c>
      <c r="W397" s="98">
        <v>1.2755505828214834E-3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2.8184116328271354E-4</v>
      </c>
      <c r="D398" s="98">
        <v>0</v>
      </c>
      <c r="E398" s="98">
        <v>0</v>
      </c>
      <c r="F398" s="98">
        <v>0</v>
      </c>
      <c r="G398" s="98">
        <v>0</v>
      </c>
      <c r="H398" s="98">
        <v>9.3042284964190813E-4</v>
      </c>
      <c r="I398" s="98">
        <v>1.891962391519335E-3</v>
      </c>
      <c r="J398" s="98">
        <v>2.133760010299521E-3</v>
      </c>
      <c r="K398" s="98">
        <v>8.9339184723659284E-4</v>
      </c>
      <c r="L398" s="98">
        <v>1.7981797978129695E-4</v>
      </c>
      <c r="M398" s="98">
        <v>1.7346911015898701E-4</v>
      </c>
      <c r="N398" s="98">
        <v>1.5784454928240179E-3</v>
      </c>
      <c r="O398" s="98">
        <v>8.9952148167127769E-3</v>
      </c>
      <c r="P398" s="98">
        <v>6.0965547081519847E-3</v>
      </c>
      <c r="Q398" s="98">
        <v>0</v>
      </c>
      <c r="R398" s="98">
        <v>0</v>
      </c>
      <c r="S398" s="98">
        <v>0</v>
      </c>
      <c r="T398" s="98">
        <v>0</v>
      </c>
      <c r="U398" s="98">
        <v>1.9452413417338029E-4</v>
      </c>
      <c r="V398" s="98">
        <v>1.3147669699620148E-3</v>
      </c>
      <c r="W398" s="98">
        <v>6.1332980359758843E-3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3.1665207781972587E-4</v>
      </c>
      <c r="D399" s="101">
        <v>0</v>
      </c>
      <c r="E399" s="101">
        <v>0</v>
      </c>
      <c r="F399" s="101">
        <v>0</v>
      </c>
      <c r="G399" s="101">
        <v>0</v>
      </c>
      <c r="H399" s="101">
        <v>2.0431626431756042E-3</v>
      </c>
      <c r="I399" s="101">
        <v>0</v>
      </c>
      <c r="J399" s="101">
        <v>0</v>
      </c>
      <c r="K399" s="101">
        <v>6.6583627525488903E-4</v>
      </c>
      <c r="L399" s="101">
        <v>0</v>
      </c>
      <c r="M399" s="101">
        <v>0</v>
      </c>
      <c r="N399" s="101">
        <v>0</v>
      </c>
      <c r="O399" s="101">
        <v>2.2641883372236323E-2</v>
      </c>
      <c r="P399" s="101">
        <v>2.4016409718397816E-2</v>
      </c>
      <c r="Q399" s="101">
        <v>0</v>
      </c>
      <c r="R399" s="101">
        <v>0</v>
      </c>
      <c r="S399" s="101">
        <v>0</v>
      </c>
      <c r="T399" s="101">
        <v>0</v>
      </c>
      <c r="U399" s="101">
        <v>3.2748870320557051E-3</v>
      </c>
      <c r="V399" s="101">
        <v>8.3323899766124423E-4</v>
      </c>
      <c r="W399" s="101">
        <v>7.3247344717704121E-3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4.0524225949158554E-2</v>
      </c>
      <c r="D400" s="104">
        <v>6.1431294572703833E-2</v>
      </c>
      <c r="E400" s="104">
        <v>8.2687947857774474E-2</v>
      </c>
      <c r="F400" s="104">
        <v>0.14294612834998893</v>
      </c>
      <c r="G400" s="104">
        <v>0.22122134490113049</v>
      </c>
      <c r="H400" s="104">
        <v>0.21023858106210627</v>
      </c>
      <c r="I400" s="104">
        <v>0.62696879140117068</v>
      </c>
      <c r="J400" s="104">
        <v>0.85802967456139911</v>
      </c>
      <c r="K400" s="104">
        <v>0.50626134353077024</v>
      </c>
      <c r="L400" s="104">
        <v>0.1599100172974954</v>
      </c>
      <c r="M400" s="104">
        <v>0.28150919042336808</v>
      </c>
      <c r="N400" s="104">
        <v>0.29913292118118934</v>
      </c>
      <c r="O400" s="104">
        <v>0.23182872062074558</v>
      </c>
      <c r="P400" s="104">
        <v>0.28932075690203141</v>
      </c>
      <c r="Q400" s="104">
        <v>0.56455123346388858</v>
      </c>
      <c r="R400" s="104">
        <v>0.48131368304201472</v>
      </c>
      <c r="S400" s="104">
        <v>0.54776182907279281</v>
      </c>
      <c r="T400" s="104">
        <v>0.32836806936796581</v>
      </c>
      <c r="U400" s="104">
        <v>0.19367819540377457</v>
      </c>
      <c r="V400" s="104">
        <v>0.22467829618607188</v>
      </c>
      <c r="W400" s="104">
        <v>0.33863823686996697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5.2072453763616451E-3</v>
      </c>
      <c r="D401" s="98">
        <v>1.177765014180171E-2</v>
      </c>
      <c r="E401" s="98">
        <v>2.0048036848727704E-2</v>
      </c>
      <c r="F401" s="98">
        <v>3.315459476893147E-2</v>
      </c>
      <c r="G401" s="98">
        <v>6.2114555416704333E-2</v>
      </c>
      <c r="H401" s="98">
        <v>5.3524474321713957E-2</v>
      </c>
      <c r="I401" s="98">
        <v>0.13237687724032118</v>
      </c>
      <c r="J401" s="98">
        <v>0.17430965545457883</v>
      </c>
      <c r="K401" s="98">
        <v>0.10299721240977301</v>
      </c>
      <c r="L401" s="98">
        <v>2.8966868960459698E-2</v>
      </c>
      <c r="M401" s="98">
        <v>5.1831579607889755E-2</v>
      </c>
      <c r="N401" s="98">
        <v>3.996025929836082E-2</v>
      </c>
      <c r="O401" s="98">
        <v>7.7715879929368603E-3</v>
      </c>
      <c r="P401" s="98">
        <v>3.7894893681051233E-3</v>
      </c>
      <c r="Q401" s="98">
        <v>2.3705573557079775E-2</v>
      </c>
      <c r="R401" s="98">
        <v>3.0020100835117497E-2</v>
      </c>
      <c r="S401" s="98">
        <v>5.7146494613668088E-2</v>
      </c>
      <c r="T401" s="98">
        <v>2.7136094395466784E-2</v>
      </c>
      <c r="U401" s="98">
        <v>1.3036665556616546E-2</v>
      </c>
      <c r="V401" s="98">
        <v>1.909824002525028E-2</v>
      </c>
      <c r="W401" s="98">
        <v>3.0327889985269429E-2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3.5316980572796912E-2</v>
      </c>
      <c r="D402" s="98">
        <v>4.9653644430902123E-2</v>
      </c>
      <c r="E402" s="98">
        <v>6.263991100904677E-2</v>
      </c>
      <c r="F402" s="98">
        <v>0.10979153358105745</v>
      </c>
      <c r="G402" s="98">
        <v>0.15910678948442616</v>
      </c>
      <c r="H402" s="98">
        <v>0.15671410674039232</v>
      </c>
      <c r="I402" s="98">
        <v>0.49459191416084947</v>
      </c>
      <c r="J402" s="98">
        <v>0.68372001910682034</v>
      </c>
      <c r="K402" s="98">
        <v>0.40326413112099724</v>
      </c>
      <c r="L402" s="98">
        <v>0.13094314833703571</v>
      </c>
      <c r="M402" s="98">
        <v>0.22967761081547833</v>
      </c>
      <c r="N402" s="98">
        <v>0.2591726618828285</v>
      </c>
      <c r="O402" s="98">
        <v>0.22405713262780871</v>
      </c>
      <c r="P402" s="98">
        <v>0.28553126753392627</v>
      </c>
      <c r="Q402" s="98">
        <v>0.54084565990680877</v>
      </c>
      <c r="R402" s="98">
        <v>0.45129358220689725</v>
      </c>
      <c r="S402" s="98">
        <v>0.4906153344591247</v>
      </c>
      <c r="T402" s="98">
        <v>0.30123197497249904</v>
      </c>
      <c r="U402" s="98">
        <v>0.18064152984715803</v>
      </c>
      <c r="V402" s="98">
        <v>0.20558005616082159</v>
      </c>
      <c r="W402" s="98">
        <v>0.30831034688469755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1.6696589097839113E-2</v>
      </c>
      <c r="D403" s="122">
        <v>2.3150926892274278E-2</v>
      </c>
      <c r="E403" s="122">
        <v>2.9460502879313483E-2</v>
      </c>
      <c r="F403" s="122">
        <v>5.0116633516896089E-2</v>
      </c>
      <c r="G403" s="122">
        <v>6.9712371055887332E-2</v>
      </c>
      <c r="H403" s="122">
        <v>6.3355018612974406E-2</v>
      </c>
      <c r="I403" s="122">
        <v>0.15597162814032953</v>
      </c>
      <c r="J403" s="122">
        <v>0.20277826395327975</v>
      </c>
      <c r="K403" s="122">
        <v>0.12085296510983896</v>
      </c>
      <c r="L403" s="122">
        <v>3.714228571321352E-2</v>
      </c>
      <c r="M403" s="122">
        <v>6.9139654687300905E-2</v>
      </c>
      <c r="N403" s="122">
        <v>6.9601078698973196E-2</v>
      </c>
      <c r="O403" s="122">
        <v>6.6445099188241263E-2</v>
      </c>
      <c r="P403" s="122">
        <v>8.9777389374188235E-2</v>
      </c>
      <c r="Q403" s="122">
        <v>0.15498317643888823</v>
      </c>
      <c r="R403" s="122">
        <v>0.1230224250581253</v>
      </c>
      <c r="S403" s="122">
        <v>0.14153107016196409</v>
      </c>
      <c r="T403" s="122">
        <v>8.1233899900179263E-2</v>
      </c>
      <c r="U403" s="122">
        <v>5.8503967221941469E-2</v>
      </c>
      <c r="V403" s="122">
        <v>6.8405121896571469E-2</v>
      </c>
      <c r="W403" s="122">
        <v>0.10261289936658782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9.1829027884892424E-3</v>
      </c>
      <c r="D405" s="98">
        <v>1.3481664119679007E-2</v>
      </c>
      <c r="E405" s="98">
        <v>1.8738130260444217E-2</v>
      </c>
      <c r="F405" s="98">
        <v>3.0173387939613876E-2</v>
      </c>
      <c r="G405" s="98">
        <v>4.4109156082503091E-2</v>
      </c>
      <c r="H405" s="98">
        <v>4.2497552259578034E-2</v>
      </c>
      <c r="I405" s="98">
        <v>0.10786658030958773</v>
      </c>
      <c r="J405" s="98">
        <v>0.13772863356502535</v>
      </c>
      <c r="K405" s="98">
        <v>6.8026584131765697E-2</v>
      </c>
      <c r="L405" s="98">
        <v>2.2917406557060385E-2</v>
      </c>
      <c r="M405" s="98">
        <v>4.2850661099827506E-2</v>
      </c>
      <c r="N405" s="98">
        <v>4.9544547770496862E-2</v>
      </c>
      <c r="O405" s="98">
        <v>3.6647696937031293E-2</v>
      </c>
      <c r="P405" s="98">
        <v>3.7782556835175229E-2</v>
      </c>
      <c r="Q405" s="98">
        <v>8.4748926189830112E-2</v>
      </c>
      <c r="R405" s="98">
        <v>6.9505755982481376E-2</v>
      </c>
      <c r="S405" s="98">
        <v>7.51370111844641E-2</v>
      </c>
      <c r="T405" s="98">
        <v>4.3385628880540837E-2</v>
      </c>
      <c r="U405" s="98">
        <v>3.3761216707720386E-2</v>
      </c>
      <c r="V405" s="98">
        <v>3.0412800991298113E-2</v>
      </c>
      <c r="W405" s="98">
        <v>4.0358527716806238E-2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7.5136863093498698E-3</v>
      </c>
      <c r="D406" s="33">
        <v>9.6692627725952721E-3</v>
      </c>
      <c r="E406" s="33">
        <v>1.0722372618869267E-2</v>
      </c>
      <c r="F406" s="33">
        <v>1.994324557728221E-2</v>
      </c>
      <c r="G406" s="33">
        <v>2.5603214973384244E-2</v>
      </c>
      <c r="H406" s="33">
        <v>2.0857466353396376E-2</v>
      </c>
      <c r="I406" s="33">
        <v>4.81050478307418E-2</v>
      </c>
      <c r="J406" s="33">
        <v>6.5049630388254384E-2</v>
      </c>
      <c r="K406" s="33">
        <v>5.2826380978073267E-2</v>
      </c>
      <c r="L406" s="33">
        <v>1.4224879156153133E-2</v>
      </c>
      <c r="M406" s="33">
        <v>2.62889935874734E-2</v>
      </c>
      <c r="N406" s="33">
        <v>2.0056530928476334E-2</v>
      </c>
      <c r="O406" s="33">
        <v>2.9797402251209977E-2</v>
      </c>
      <c r="P406" s="33">
        <v>5.1994832539013006E-2</v>
      </c>
      <c r="Q406" s="33">
        <v>7.0234250249058119E-2</v>
      </c>
      <c r="R406" s="33">
        <v>5.3516669075643925E-2</v>
      </c>
      <c r="S406" s="33">
        <v>6.6394058977500003E-2</v>
      </c>
      <c r="T406" s="33">
        <v>3.7848271019638433E-2</v>
      </c>
      <c r="U406" s="33">
        <v>2.4742750514221087E-2</v>
      </c>
      <c r="V406" s="33">
        <v>3.7992320905273359E-2</v>
      </c>
      <c r="W406" s="33">
        <v>6.2254371649781579E-2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0.53217163665124845</v>
      </c>
      <c r="D408" s="119">
        <f t="shared" si="164"/>
        <v>0.59519665815646061</v>
      </c>
      <c r="E408" s="119">
        <f t="shared" si="164"/>
        <v>0.77509290477395254</v>
      </c>
      <c r="F408" s="119">
        <f t="shared" si="164"/>
        <v>0.80640071823657544</v>
      </c>
      <c r="G408" s="119">
        <f t="shared" si="164"/>
        <v>0.85209249050452063</v>
      </c>
      <c r="H408" s="119">
        <f t="shared" si="164"/>
        <v>0.94295544900414419</v>
      </c>
      <c r="I408" s="119">
        <f t="shared" si="164"/>
        <v>1.0358991508901567</v>
      </c>
      <c r="J408" s="119">
        <f t="shared" si="164"/>
        <v>0.88507217203103028</v>
      </c>
      <c r="K408" s="119">
        <f t="shared" si="164"/>
        <v>0.82306375652660402</v>
      </c>
      <c r="L408" s="119">
        <f t="shared" si="164"/>
        <v>0.98618916054115535</v>
      </c>
      <c r="M408" s="119">
        <f t="shared" si="164"/>
        <v>0.89712924990073306</v>
      </c>
      <c r="N408" s="119">
        <f t="shared" si="164"/>
        <v>0.9473771678675712</v>
      </c>
      <c r="O408" s="119">
        <f t="shared" si="164"/>
        <v>0.91102655829991097</v>
      </c>
      <c r="P408" s="119">
        <f t="shared" si="164"/>
        <v>0.90067843057745034</v>
      </c>
      <c r="Q408" s="119">
        <f t="shared" si="164"/>
        <v>0.8665039127968317</v>
      </c>
      <c r="R408" s="119">
        <f t="shared" ref="R408:V408" si="165">IF(R384=0,"",R384/R360)</f>
        <v>0.9528545219174771</v>
      </c>
      <c r="S408" s="119">
        <f t="shared" si="165"/>
        <v>0.9430359009256909</v>
      </c>
      <c r="T408" s="119">
        <f t="shared" si="165"/>
        <v>0.8868835509259313</v>
      </c>
      <c r="U408" s="119">
        <f t="shared" si="165"/>
        <v>0.89018202922375389</v>
      </c>
      <c r="V408" s="119">
        <f t="shared" si="165"/>
        <v>0.97314739235667824</v>
      </c>
      <c r="W408" s="119">
        <f t="shared" ref="W408" si="166">IF(W384=0,"",W384/W360)</f>
        <v>0.99329675868626799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0.42958932620334522</v>
      </c>
      <c r="D409" s="124">
        <f t="shared" si="167"/>
        <v>0.44109895553846107</v>
      </c>
      <c r="E409" s="124">
        <f t="shared" si="167"/>
        <v>0.45257467474620489</v>
      </c>
      <c r="F409" s="124">
        <f t="shared" si="167"/>
        <v>0.46429953356346915</v>
      </c>
      <c r="G409" s="124">
        <f t="shared" si="167"/>
        <v>0.47599907709823253</v>
      </c>
      <c r="H409" s="124">
        <f t="shared" si="167"/>
        <v>0.48767671247903932</v>
      </c>
      <c r="I409" s="124">
        <f t="shared" si="167"/>
        <v>0.49941432586690221</v>
      </c>
      <c r="J409" s="124">
        <f t="shared" si="167"/>
        <v>0.51121871486597115</v>
      </c>
      <c r="K409" s="124">
        <f t="shared" si="167"/>
        <v>0.52309648580855639</v>
      </c>
      <c r="L409" s="124">
        <f t="shared" si="167"/>
        <v>0.53481754675889481</v>
      </c>
      <c r="M409" s="124">
        <f t="shared" si="167"/>
        <v>0.54576423040993094</v>
      </c>
      <c r="N409" s="124">
        <f t="shared" si="167"/>
        <v>0.5549870832147501</v>
      </c>
      <c r="O409" s="124">
        <f t="shared" si="167"/>
        <v>0.56291160968268006</v>
      </c>
      <c r="P409" s="124">
        <f t="shared" si="167"/>
        <v>0.56998410651322029</v>
      </c>
      <c r="Q409" s="124">
        <f t="shared" si="167"/>
        <v>0.5780123228541969</v>
      </c>
      <c r="R409" s="124">
        <f t="shared" ref="R409:V409" si="168">IF(R385=0,"",R385/R361)</f>
        <v>0.5899988918204524</v>
      </c>
      <c r="S409" s="124">
        <f t="shared" si="168"/>
        <v>0.60354361823555303</v>
      </c>
      <c r="T409" s="124">
        <f t="shared" si="168"/>
        <v>0.61693301798355438</v>
      </c>
      <c r="U409" s="124">
        <f t="shared" si="168"/>
        <v>0.62936719969567378</v>
      </c>
      <c r="V409" s="124">
        <f t="shared" si="168"/>
        <v>0.63978950473606033</v>
      </c>
      <c r="W409" s="124">
        <f t="shared" ref="W409" si="169">IF(W385=0,"",W385/W361)</f>
        <v>0.64817284705869571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0.42857346541034474</v>
      </c>
      <c r="D410" s="111">
        <f t="shared" si="170"/>
        <v>0.43999740114669145</v>
      </c>
      <c r="E410" s="111">
        <f t="shared" si="170"/>
        <v>0.45152993825667781</v>
      </c>
      <c r="F410" s="111">
        <f t="shared" si="170"/>
        <v>0.46315999052451706</v>
      </c>
      <c r="G410" s="111">
        <f t="shared" si="170"/>
        <v>0.47487653761067716</v>
      </c>
      <c r="H410" s="111">
        <f t="shared" si="170"/>
        <v>0.48666644963738115</v>
      </c>
      <c r="I410" s="111">
        <f t="shared" si="170"/>
        <v>0.49851246174664904</v>
      </c>
      <c r="J410" s="111">
        <f t="shared" si="170"/>
        <v>0.51037734825033232</v>
      </c>
      <c r="K410" s="111">
        <f t="shared" si="170"/>
        <v>0.52221186586166035</v>
      </c>
      <c r="L410" s="111">
        <f t="shared" si="170"/>
        <v>0.53397230825563391</v>
      </c>
      <c r="M410" s="111">
        <f t="shared" si="170"/>
        <v>0.54480320970321905</v>
      </c>
      <c r="N410" s="111">
        <f t="shared" si="170"/>
        <v>0.55424533657191655</v>
      </c>
      <c r="O410" s="111">
        <f t="shared" si="170"/>
        <v>0.56205025178522494</v>
      </c>
      <c r="P410" s="111">
        <f t="shared" si="170"/>
        <v>0.56888664198759775</v>
      </c>
      <c r="Q410" s="111">
        <f t="shared" si="170"/>
        <v>0.57702551466918828</v>
      </c>
      <c r="R410" s="111">
        <f t="shared" ref="R410:V410" si="171">IF(R386=0,"",R386/R362)</f>
        <v>0.58902602543425808</v>
      </c>
      <c r="S410" s="111">
        <f t="shared" si="171"/>
        <v>0.60247585203479637</v>
      </c>
      <c r="T410" s="111">
        <f t="shared" si="171"/>
        <v>0.6159909178112154</v>
      </c>
      <c r="U410" s="111">
        <f t="shared" si="171"/>
        <v>0.62844011017775858</v>
      </c>
      <c r="V410" s="111">
        <f t="shared" si="171"/>
        <v>0.63887535399218287</v>
      </c>
      <c r="W410" s="111">
        <f t="shared" ref="W410" si="172">IF(W386=0,"",W386/W362)</f>
        <v>0.64726906280873753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>
        <f t="shared" si="176"/>
        <v>2.5751884129001965</v>
      </c>
      <c r="E412" s="124">
        <f t="shared" si="176"/>
        <v>2.663349994518557</v>
      </c>
      <c r="F412" s="124">
        <f t="shared" si="176"/>
        <v>2.7516062591433257</v>
      </c>
      <c r="G412" s="124">
        <f t="shared" si="176"/>
        <v>2.8407011766903034</v>
      </c>
      <c r="H412" s="124">
        <f t="shared" si="176"/>
        <v>2.9305388598268043</v>
      </c>
      <c r="I412" s="124">
        <f t="shared" si="176"/>
        <v>3.0212975973409577</v>
      </c>
      <c r="J412" s="124">
        <f t="shared" si="176"/>
        <v>3.1137189899440636</v>
      </c>
      <c r="K412" s="124">
        <f t="shared" si="176"/>
        <v>3.2084265913512411</v>
      </c>
      <c r="L412" s="124">
        <f t="shared" si="176"/>
        <v>3.3055745715672544</v>
      </c>
      <c r="M412" s="124">
        <f t="shared" si="176"/>
        <v>3.4216086797961505</v>
      </c>
      <c r="N412" s="124">
        <f t="shared" si="176"/>
        <v>3.5619109526230579</v>
      </c>
      <c r="O412" s="124">
        <f t="shared" si="176"/>
        <v>3.7294568371939172</v>
      </c>
      <c r="P412" s="124">
        <f t="shared" si="176"/>
        <v>3.9111567412301684</v>
      </c>
      <c r="Q412" s="124">
        <f t="shared" si="176"/>
        <v>4.0673066563663953</v>
      </c>
      <c r="R412" s="124">
        <f t="shared" ref="R412:V412" si="177">IF(R388=0,"",R388/R364)</f>
        <v>4.165268588629405</v>
      </c>
      <c r="S412" s="124">
        <f t="shared" si="177"/>
        <v>4.243241476838377</v>
      </c>
      <c r="T412" s="124">
        <f t="shared" si="177"/>
        <v>4.3083907931425403</v>
      </c>
      <c r="U412" s="124">
        <f t="shared" si="177"/>
        <v>4.367700887546305</v>
      </c>
      <c r="V412" s="124">
        <f t="shared" si="177"/>
        <v>4.4281740168740136</v>
      </c>
      <c r="W412" s="124">
        <f t="shared" ref="W412" si="178">IF(W388=0,"",W388/W364)</f>
        <v>4.4873780552086071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>
        <f t="shared" si="179"/>
        <v>2.5751884129001965</v>
      </c>
      <c r="E413" s="111">
        <f t="shared" si="179"/>
        <v>2.663349994518557</v>
      </c>
      <c r="F413" s="111">
        <f t="shared" si="179"/>
        <v>2.7516062591433257</v>
      </c>
      <c r="G413" s="111">
        <f t="shared" si="179"/>
        <v>2.8407011766903034</v>
      </c>
      <c r="H413" s="111">
        <f t="shared" si="179"/>
        <v>2.9305388598268043</v>
      </c>
      <c r="I413" s="111">
        <f t="shared" si="179"/>
        <v>3.0212975973409577</v>
      </c>
      <c r="J413" s="111">
        <f t="shared" si="179"/>
        <v>3.1137189899440636</v>
      </c>
      <c r="K413" s="111">
        <f t="shared" si="179"/>
        <v>3.2084265913512411</v>
      </c>
      <c r="L413" s="111">
        <f t="shared" si="179"/>
        <v>3.3055745715672544</v>
      </c>
      <c r="M413" s="111">
        <f t="shared" si="179"/>
        <v>3.4216086797961505</v>
      </c>
      <c r="N413" s="111">
        <f t="shared" si="179"/>
        <v>3.5619109526230579</v>
      </c>
      <c r="O413" s="111">
        <f t="shared" si="179"/>
        <v>3.7294568371939172</v>
      </c>
      <c r="P413" s="111">
        <f t="shared" si="179"/>
        <v>3.9111567412301684</v>
      </c>
      <c r="Q413" s="111">
        <f t="shared" si="179"/>
        <v>4.0673066563663953</v>
      </c>
      <c r="R413" s="111">
        <f t="shared" ref="R413:V413" si="180">IF(R389=0,"",R389/R365)</f>
        <v>4.165268588629405</v>
      </c>
      <c r="S413" s="111">
        <f t="shared" si="180"/>
        <v>4.243241476838377</v>
      </c>
      <c r="T413" s="111">
        <f t="shared" si="180"/>
        <v>4.3083907931425403</v>
      </c>
      <c r="U413" s="111">
        <f t="shared" si="180"/>
        <v>4.367700887546305</v>
      </c>
      <c r="V413" s="111">
        <f t="shared" si="180"/>
        <v>4.4281740168740136</v>
      </c>
      <c r="W413" s="111">
        <f t="shared" ref="W413" si="181">IF(W389=0,"",W389/W365)</f>
        <v>4.4873780552086071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0.82250289618032557</v>
      </c>
      <c r="D414" s="124">
        <f t="shared" si="182"/>
        <v>0.79948014095103637</v>
      </c>
      <c r="E414" s="124">
        <f t="shared" si="182"/>
        <v>0.76958933967377741</v>
      </c>
      <c r="F414" s="124">
        <f t="shared" si="182"/>
        <v>0.77864024044730695</v>
      </c>
      <c r="G414" s="124">
        <f t="shared" si="182"/>
        <v>0.74828825809919075</v>
      </c>
      <c r="H414" s="124">
        <f t="shared" si="182"/>
        <v>0.7468625686203626</v>
      </c>
      <c r="I414" s="124">
        <f t="shared" si="182"/>
        <v>0.80275148270312491</v>
      </c>
      <c r="J414" s="124">
        <f t="shared" si="182"/>
        <v>0.807652027704579</v>
      </c>
      <c r="K414" s="124">
        <f t="shared" si="182"/>
        <v>0.80673706395113465</v>
      </c>
      <c r="L414" s="124">
        <f t="shared" si="182"/>
        <v>0.82354022666320725</v>
      </c>
      <c r="M414" s="124">
        <f t="shared" si="182"/>
        <v>0.82638503042382738</v>
      </c>
      <c r="N414" s="124">
        <f t="shared" si="182"/>
        <v>0.86203902872026217</v>
      </c>
      <c r="O414" s="124">
        <f t="shared" si="182"/>
        <v>0.89611842133998454</v>
      </c>
      <c r="P414" s="124">
        <f t="shared" si="182"/>
        <v>0.93345302677346287</v>
      </c>
      <c r="Q414" s="124">
        <f t="shared" si="182"/>
        <v>0.92721243668893472</v>
      </c>
      <c r="R414" s="124">
        <f t="shared" ref="R414:V414" si="183">IF(R390=0,"",R390/R366)</f>
        <v>0.93898606593697564</v>
      </c>
      <c r="S414" s="124">
        <f t="shared" si="183"/>
        <v>0.92087588701228029</v>
      </c>
      <c r="T414" s="124">
        <f t="shared" si="183"/>
        <v>0.93735895409309067</v>
      </c>
      <c r="U414" s="124">
        <f t="shared" si="183"/>
        <v>0.93600136362687636</v>
      </c>
      <c r="V414" s="124">
        <f t="shared" si="183"/>
        <v>0.94016749594893778</v>
      </c>
      <c r="W414" s="124">
        <f t="shared" ref="W414" si="184">IF(W390=0,"",W390/W366)</f>
        <v>0.93551092354518883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 t="str">
        <f t="shared" ref="C415:Q415" si="185">IF(C391=0,"",C391/C367)</f>
        <v/>
      </c>
      <c r="D415" s="111">
        <f t="shared" si="185"/>
        <v>0.58455606043576136</v>
      </c>
      <c r="E415" s="111">
        <f t="shared" si="185"/>
        <v>0.59626358570186466</v>
      </c>
      <c r="F415" s="111">
        <f t="shared" si="185"/>
        <v>0.60807010576534037</v>
      </c>
      <c r="G415" s="111">
        <f t="shared" si="185"/>
        <v>0.61996443307029458</v>
      </c>
      <c r="H415" s="111">
        <f t="shared" si="185"/>
        <v>0.63193323851365601</v>
      </c>
      <c r="I415" s="111">
        <f t="shared" si="185"/>
        <v>0.64395899527031342</v>
      </c>
      <c r="J415" s="111">
        <f t="shared" si="185"/>
        <v>0.65600391281070758</v>
      </c>
      <c r="K415" s="111">
        <f t="shared" si="185"/>
        <v>0.66801800065845363</v>
      </c>
      <c r="L415" s="111">
        <f t="shared" si="185"/>
        <v>0.67995688931364584</v>
      </c>
      <c r="M415" s="111">
        <f t="shared" si="185"/>
        <v>0.69095213269703604</v>
      </c>
      <c r="N415" s="111">
        <f t="shared" si="185"/>
        <v>0.7005375290262883</v>
      </c>
      <c r="O415" s="111" t="str">
        <f t="shared" si="185"/>
        <v/>
      </c>
      <c r="P415" s="111" t="str">
        <f t="shared" si="185"/>
        <v/>
      </c>
      <c r="Q415" s="111">
        <f t="shared" si="185"/>
        <v>0.72366336058413361</v>
      </c>
      <c r="R415" s="111">
        <f t="shared" ref="R415:V415" si="186">IF(R391=0,"",R391/R367)</f>
        <v>0.73584596027128657</v>
      </c>
      <c r="S415" s="111">
        <f t="shared" si="186"/>
        <v>0.74949986688773773</v>
      </c>
      <c r="T415" s="111">
        <f t="shared" si="186"/>
        <v>0.76322000258220346</v>
      </c>
      <c r="U415" s="111">
        <f t="shared" si="186"/>
        <v>0.77585809191015165</v>
      </c>
      <c r="V415" s="111">
        <f t="shared" si="186"/>
        <v>0.78645167417658379</v>
      </c>
      <c r="W415" s="111">
        <f t="shared" ref="W415" si="187">IF(W391=0,"",W391/W367)</f>
        <v>0.79497274435471776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>
        <f t="shared" si="188"/>
        <v>0.96422658153732266</v>
      </c>
      <c r="J416" s="111">
        <f t="shared" si="188"/>
        <v>0.91467132925531003</v>
      </c>
      <c r="K416" s="111">
        <f t="shared" si="188"/>
        <v>0.90364907536063155</v>
      </c>
      <c r="L416" s="111" t="str">
        <f t="shared" si="188"/>
        <v/>
      </c>
      <c r="M416" s="111" t="str">
        <f t="shared" si="188"/>
        <v/>
      </c>
      <c r="N416" s="111">
        <f t="shared" si="188"/>
        <v>0.95346362588525579</v>
      </c>
      <c r="O416" s="111">
        <f t="shared" si="188"/>
        <v>0.96606120803207984</v>
      </c>
      <c r="P416" s="111">
        <f t="shared" si="188"/>
        <v>0.98428469627536019</v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>
        <f t="shared" si="191"/>
        <v>0.64395899527031342</v>
      </c>
      <c r="J417" s="112">
        <f t="shared" si="191"/>
        <v>0.65600391281070758</v>
      </c>
      <c r="K417" s="112">
        <f t="shared" si="191"/>
        <v>0.66801800065845363</v>
      </c>
      <c r="L417" s="112" t="str">
        <f t="shared" si="191"/>
        <v/>
      </c>
      <c r="M417" s="112" t="str">
        <f t="shared" si="191"/>
        <v/>
      </c>
      <c r="N417" s="112">
        <f t="shared" si="191"/>
        <v>0.7005375290262883</v>
      </c>
      <c r="O417" s="112">
        <f t="shared" si="191"/>
        <v>0.70846087158206283</v>
      </c>
      <c r="P417" s="112">
        <f t="shared" si="191"/>
        <v>0.71540099327947448</v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 t="str">
        <f t="shared" si="194"/>
        <v/>
      </c>
      <c r="M418" s="113" t="str">
        <f t="shared" si="194"/>
        <v/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0.42968959804352908</v>
      </c>
      <c r="D419" s="112">
        <f t="shared" si="197"/>
        <v>0.43165582957619403</v>
      </c>
      <c r="E419" s="112">
        <f t="shared" si="197"/>
        <v>0.43394755880351266</v>
      </c>
      <c r="F419" s="112">
        <f t="shared" si="197"/>
        <v>0.43628367408010216</v>
      </c>
      <c r="G419" s="112">
        <f t="shared" si="197"/>
        <v>0.43891955358800439</v>
      </c>
      <c r="H419" s="112">
        <f t="shared" si="197"/>
        <v>0.44182394228888372</v>
      </c>
      <c r="I419" s="112">
        <f t="shared" si="197"/>
        <v>0.44505976537425734</v>
      </c>
      <c r="J419" s="112">
        <f t="shared" si="197"/>
        <v>0.44888480514317747</v>
      </c>
      <c r="K419" s="112">
        <f t="shared" si="197"/>
        <v>0.45351824435464733</v>
      </c>
      <c r="L419" s="112">
        <f t="shared" si="197"/>
        <v>0.45901872338273786</v>
      </c>
      <c r="M419" s="112">
        <f t="shared" si="197"/>
        <v>0.47058751954433486</v>
      </c>
      <c r="N419" s="112">
        <f t="shared" si="197"/>
        <v>0.48987551468460594</v>
      </c>
      <c r="O419" s="112">
        <f t="shared" si="197"/>
        <v>0.51826082096887727</v>
      </c>
      <c r="P419" s="112" t="str">
        <f t="shared" si="197"/>
        <v/>
      </c>
      <c r="Q419" s="112">
        <f t="shared" si="197"/>
        <v>0.58424965317468147</v>
      </c>
      <c r="R419" s="112">
        <f t="shared" ref="R419:V419" si="198">IF(R395=0,"",R395/R371)</f>
        <v>0.60544257975484705</v>
      </c>
      <c r="S419" s="112">
        <f t="shared" si="198"/>
        <v>0.62586485445939333</v>
      </c>
      <c r="T419" s="112">
        <f t="shared" si="198"/>
        <v>0.64436049947481444</v>
      </c>
      <c r="U419" s="112">
        <f t="shared" si="198"/>
        <v>0.65977353698766905</v>
      </c>
      <c r="V419" s="112">
        <f t="shared" si="198"/>
        <v>0.67094798918448872</v>
      </c>
      <c r="W419" s="112">
        <f t="shared" ref="W419" si="199">IF(W395=0,"",W395/W371)</f>
        <v>0.67620431879369114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0.84850973909345817</v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>
        <f t="shared" si="200"/>
        <v>0.75688815790467656</v>
      </c>
      <c r="I420" s="113">
        <f t="shared" si="200"/>
        <v>0.79857963659965558</v>
      </c>
      <c r="J420" s="113">
        <f t="shared" si="200"/>
        <v>0.7998906054389765</v>
      </c>
      <c r="K420" s="113">
        <f t="shared" si="200"/>
        <v>0.80357884018323711</v>
      </c>
      <c r="L420" s="113">
        <f t="shared" si="200"/>
        <v>0.82786780850058395</v>
      </c>
      <c r="M420" s="113">
        <f t="shared" si="200"/>
        <v>0.83584573189271305</v>
      </c>
      <c r="N420" s="113">
        <f t="shared" si="200"/>
        <v>0.89112304191194514</v>
      </c>
      <c r="O420" s="113">
        <f t="shared" si="200"/>
        <v>0.93264103181340641</v>
      </c>
      <c r="P420" s="113">
        <f t="shared" si="200"/>
        <v>0.92862924700419835</v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>
        <f t="shared" si="201"/>
        <v>0.96644227977413977</v>
      </c>
      <c r="V420" s="113">
        <f t="shared" si="201"/>
        <v>0.97381471311104495</v>
      </c>
      <c r="W420" s="113">
        <f t="shared" ref="W420" si="202">IF(W396=0,"",W396/W372)</f>
        <v>0.92383839563681758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0.42968959804352908</v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>
        <f t="shared" si="203"/>
        <v>0.44182394228888378</v>
      </c>
      <c r="I421" s="111">
        <f t="shared" si="203"/>
        <v>0.4450597653742574</v>
      </c>
      <c r="J421" s="111">
        <f t="shared" si="203"/>
        <v>0.44888480514317747</v>
      </c>
      <c r="K421" s="111">
        <f t="shared" si="203"/>
        <v>0.45351824435464733</v>
      </c>
      <c r="L421" s="111">
        <f t="shared" si="203"/>
        <v>0.45901872338273791</v>
      </c>
      <c r="M421" s="111">
        <f t="shared" si="203"/>
        <v>0.47058751954433481</v>
      </c>
      <c r="N421" s="111">
        <f t="shared" si="203"/>
        <v>0.48987551468460599</v>
      </c>
      <c r="O421" s="111">
        <f t="shared" si="203"/>
        <v>0.51826082096887727</v>
      </c>
      <c r="P421" s="111">
        <f t="shared" si="203"/>
        <v>0.55284703364111998</v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>
        <f t="shared" si="204"/>
        <v>0.65977353698766905</v>
      </c>
      <c r="V421" s="111">
        <f t="shared" si="204"/>
        <v>0.67094798918448872</v>
      </c>
      <c r="W421" s="111">
        <f t="shared" ref="W421" si="205">IF(W397=0,"",W397/W373)</f>
        <v>0.67620431879369114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0.48223649651622053</v>
      </c>
      <c r="D423" s="112" t="str">
        <f t="shared" si="209"/>
        <v/>
      </c>
      <c r="E423" s="112" t="str">
        <f t="shared" si="209"/>
        <v/>
      </c>
      <c r="F423" s="112" t="str">
        <f t="shared" si="209"/>
        <v/>
      </c>
      <c r="G423" s="112" t="str">
        <f t="shared" si="209"/>
        <v/>
      </c>
      <c r="H423" s="112">
        <f t="shared" si="209"/>
        <v>0.49234420438703475</v>
      </c>
      <c r="I423" s="112" t="str">
        <f t="shared" si="209"/>
        <v/>
      </c>
      <c r="J423" s="112" t="str">
        <f t="shared" si="209"/>
        <v/>
      </c>
      <c r="K423" s="112">
        <f t="shared" si="209"/>
        <v>0.50036408923488873</v>
      </c>
      <c r="L423" s="112" t="str">
        <f t="shared" si="209"/>
        <v/>
      </c>
      <c r="M423" s="112" t="str">
        <f t="shared" si="209"/>
        <v/>
      </c>
      <c r="N423" s="112" t="str">
        <f t="shared" si="209"/>
        <v/>
      </c>
      <c r="O423" s="112">
        <f t="shared" si="209"/>
        <v>0.53500368606562387</v>
      </c>
      <c r="P423" s="112">
        <f t="shared" si="209"/>
        <v>0.55464280967092217</v>
      </c>
      <c r="Q423" s="112" t="str">
        <f t="shared" si="209"/>
        <v/>
      </c>
      <c r="R423" s="112" t="str">
        <f t="shared" ref="R423:V423" si="210">IF(R399=0,"",R399/R375)</f>
        <v/>
      </c>
      <c r="S423" s="112" t="str">
        <f t="shared" si="210"/>
        <v/>
      </c>
      <c r="T423" s="112" t="str">
        <f t="shared" si="210"/>
        <v/>
      </c>
      <c r="U423" s="112">
        <f t="shared" si="210"/>
        <v>0.62711257916755314</v>
      </c>
      <c r="V423" s="112">
        <f t="shared" si="210"/>
        <v>0.63817645566807513</v>
      </c>
      <c r="W423" s="112">
        <f t="shared" ref="W423" si="211">IF(W399=0,"",W399/W375)</f>
        <v>0.64688586537987403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0.87876269206604862</v>
      </c>
      <c r="D424" s="113">
        <f t="shared" si="212"/>
        <v>0.83032465714455306</v>
      </c>
      <c r="E424" s="113">
        <f t="shared" si="212"/>
        <v>0.7959245147470535</v>
      </c>
      <c r="F424" s="113">
        <f t="shared" si="212"/>
        <v>0.80428428169174992</v>
      </c>
      <c r="G424" s="113">
        <f t="shared" si="212"/>
        <v>0.77393010584071076</v>
      </c>
      <c r="H424" s="113">
        <f t="shared" si="212"/>
        <v>0.79207495889312407</v>
      </c>
      <c r="I424" s="113">
        <f t="shared" si="212"/>
        <v>0.82260897419025558</v>
      </c>
      <c r="J424" s="113">
        <f t="shared" si="212"/>
        <v>0.82966327737875589</v>
      </c>
      <c r="K424" s="113">
        <f t="shared" si="212"/>
        <v>0.83115111167124989</v>
      </c>
      <c r="L424" s="113">
        <f t="shared" si="212"/>
        <v>0.84858437085389049</v>
      </c>
      <c r="M424" s="113">
        <f t="shared" si="212"/>
        <v>0.84965873522278346</v>
      </c>
      <c r="N424" s="113">
        <f t="shared" si="212"/>
        <v>0.89018887921102829</v>
      </c>
      <c r="O424" s="113">
        <f t="shared" si="212"/>
        <v>0.97168853489071105</v>
      </c>
      <c r="P424" s="113">
        <f t="shared" si="212"/>
        <v>0.98959235398349321</v>
      </c>
      <c r="Q424" s="113">
        <f t="shared" si="212"/>
        <v>0.96976804133492234</v>
      </c>
      <c r="R424" s="113">
        <f t="shared" ref="R424:V424" si="213">IF(R400=0,"",R400/R376)</f>
        <v>0.95808257001199437</v>
      </c>
      <c r="S424" s="113">
        <f t="shared" si="213"/>
        <v>0.93532680732171514</v>
      </c>
      <c r="T424" s="113">
        <f t="shared" si="213"/>
        <v>0.95074421249270902</v>
      </c>
      <c r="U424" s="113">
        <f t="shared" si="213"/>
        <v>0.96151648357134978</v>
      </c>
      <c r="V424" s="113">
        <f t="shared" si="213"/>
        <v>0.95402234490368687</v>
      </c>
      <c r="W424" s="113">
        <f t="shared" ref="W424" si="214">IF(W400=0,"",W400/W376)</f>
        <v>0.95339152135033789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0.48223649651622058</v>
      </c>
      <c r="D425" s="111">
        <f t="shared" si="215"/>
        <v>0.48405895574281776</v>
      </c>
      <c r="E425" s="111">
        <f t="shared" si="215"/>
        <v>0.48602158785759203</v>
      </c>
      <c r="F425" s="111">
        <f t="shared" si="215"/>
        <v>0.48800307284654243</v>
      </c>
      <c r="G425" s="111">
        <f t="shared" si="215"/>
        <v>0.49011477240599055</v>
      </c>
      <c r="H425" s="111">
        <f t="shared" si="215"/>
        <v>0.49234420438703475</v>
      </c>
      <c r="I425" s="111">
        <f t="shared" si="215"/>
        <v>0.49472037227031851</v>
      </c>
      <c r="J425" s="111">
        <f t="shared" si="215"/>
        <v>0.49735937235988326</v>
      </c>
      <c r="K425" s="111">
        <f t="shared" si="215"/>
        <v>0.50036408923488873</v>
      </c>
      <c r="L425" s="111">
        <f t="shared" si="215"/>
        <v>0.50377053118647019</v>
      </c>
      <c r="M425" s="111">
        <f t="shared" si="215"/>
        <v>0.50993906202327333</v>
      </c>
      <c r="N425" s="111">
        <f t="shared" si="215"/>
        <v>0.51990679014020591</v>
      </c>
      <c r="O425" s="111">
        <f t="shared" si="215"/>
        <v>0.53500368606562387</v>
      </c>
      <c r="P425" s="111">
        <f t="shared" si="215"/>
        <v>0.55464280967092217</v>
      </c>
      <c r="Q425" s="111">
        <f t="shared" si="215"/>
        <v>0.57391351317059569</v>
      </c>
      <c r="R425" s="111">
        <f t="shared" ref="R425:V425" si="216">IF(R401=0,"",R401/R377)</f>
        <v>0.58772782636276932</v>
      </c>
      <c r="S425" s="111">
        <f t="shared" si="216"/>
        <v>0.60140595140569597</v>
      </c>
      <c r="T425" s="111">
        <f t="shared" si="216"/>
        <v>0.61466108342531989</v>
      </c>
      <c r="U425" s="111">
        <f t="shared" si="216"/>
        <v>0.62711257916755314</v>
      </c>
      <c r="V425" s="111">
        <f t="shared" si="216"/>
        <v>0.63817645566807513</v>
      </c>
      <c r="W425" s="111">
        <f t="shared" ref="W425" si="217">IF(W401=0,"",W401/W377)</f>
        <v>0.64688586537987403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0.62084778822721998</v>
      </c>
      <c r="D427" s="124">
        <f t="shared" si="221"/>
        <v>0.61671753324395917</v>
      </c>
      <c r="E427" s="124">
        <f t="shared" si="221"/>
        <v>0.60919718035446446</v>
      </c>
      <c r="F427" s="124">
        <f t="shared" si="221"/>
        <v>0.61590676743015216</v>
      </c>
      <c r="G427" s="124">
        <f t="shared" si="221"/>
        <v>0.6121059583758125</v>
      </c>
      <c r="H427" s="124">
        <f t="shared" si="221"/>
        <v>0.60715961182955391</v>
      </c>
      <c r="I427" s="124">
        <f t="shared" si="221"/>
        <v>0.6050056338374693</v>
      </c>
      <c r="J427" s="124">
        <f t="shared" si="221"/>
        <v>0.60814269688469957</v>
      </c>
      <c r="K427" s="124">
        <f t="shared" si="221"/>
        <v>0.62875568757998912</v>
      </c>
      <c r="L427" s="124">
        <f t="shared" si="221"/>
        <v>0.62081480632077946</v>
      </c>
      <c r="M427" s="124">
        <f t="shared" si="221"/>
        <v>0.62154157225338003</v>
      </c>
      <c r="N427" s="124">
        <f t="shared" si="221"/>
        <v>0.60700715308815389</v>
      </c>
      <c r="O427" s="124">
        <f t="shared" si="221"/>
        <v>0.63665843405385281</v>
      </c>
      <c r="P427" s="124">
        <f t="shared" si="221"/>
        <v>0.66536413978930398</v>
      </c>
      <c r="Q427" s="124">
        <f t="shared" si="221"/>
        <v>0.64305468679463607</v>
      </c>
      <c r="R427" s="124">
        <f t="shared" ref="R427:V427" si="222">IF(R403=0,"",R403/R379)</f>
        <v>0.64537977019160797</v>
      </c>
      <c r="S427" s="124">
        <f t="shared" si="222"/>
        <v>0.66118459367795346</v>
      </c>
      <c r="T427" s="124">
        <f t="shared" si="222"/>
        <v>0.66990451766700077</v>
      </c>
      <c r="U427" s="124">
        <f t="shared" si="222"/>
        <v>0.66876603958620495</v>
      </c>
      <c r="V427" s="124">
        <f t="shared" si="222"/>
        <v>0.71082492001953734</v>
      </c>
      <c r="W427" s="124">
        <f t="shared" ref="W427" si="223">IF(W403=0,"",W403/W379)</f>
        <v>0.73258718830216751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0.55396230537962354</v>
      </c>
      <c r="D429" s="111">
        <f t="shared" si="227"/>
        <v>0.55493964622896796</v>
      </c>
      <c r="E429" s="111">
        <f t="shared" si="227"/>
        <v>0.55590320359384393</v>
      </c>
      <c r="F429" s="111">
        <f t="shared" si="227"/>
        <v>0.556864881392656</v>
      </c>
      <c r="G429" s="111">
        <f t="shared" si="227"/>
        <v>0.55781386541300415</v>
      </c>
      <c r="H429" s="111">
        <f t="shared" si="227"/>
        <v>0.558751479176814</v>
      </c>
      <c r="I429" s="111">
        <f t="shared" si="227"/>
        <v>0.55967505806183393</v>
      </c>
      <c r="J429" s="111">
        <f t="shared" si="227"/>
        <v>0.56057368605122726</v>
      </c>
      <c r="K429" s="111">
        <f t="shared" si="227"/>
        <v>0.56143808165942888</v>
      </c>
      <c r="L429" s="111">
        <f t="shared" si="227"/>
        <v>0.56226576170852782</v>
      </c>
      <c r="M429" s="111">
        <f t="shared" si="227"/>
        <v>0.56271116315758496</v>
      </c>
      <c r="N429" s="111">
        <f t="shared" si="227"/>
        <v>0.56271116315758496</v>
      </c>
      <c r="O429" s="111">
        <f t="shared" si="227"/>
        <v>0.56271116315758496</v>
      </c>
      <c r="P429" s="111">
        <f t="shared" si="227"/>
        <v>0.56271116315758496</v>
      </c>
      <c r="Q429" s="111">
        <f t="shared" si="227"/>
        <v>0.56271116315758496</v>
      </c>
      <c r="R429" s="111">
        <f t="shared" ref="R429:V429" si="228">IF(R405=0,"",R405/R381)</f>
        <v>0.56552507521437367</v>
      </c>
      <c r="S429" s="111">
        <f t="shared" si="228"/>
        <v>0.57012645898733694</v>
      </c>
      <c r="T429" s="111">
        <f t="shared" si="228"/>
        <v>0.57549474005579004</v>
      </c>
      <c r="U429" s="111">
        <f t="shared" si="228"/>
        <v>0.58105474544811764</v>
      </c>
      <c r="V429" s="111">
        <f t="shared" si="228"/>
        <v>0.58623130219269859</v>
      </c>
      <c r="W429" s="111">
        <f t="shared" ref="W429" si="229">IF(W405=0,"",W405/W381)</f>
        <v>0.59102441028953034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0.72832134385525726</v>
      </c>
      <c r="D430" s="45">
        <f t="shared" si="230"/>
        <v>0.73003013920661897</v>
      </c>
      <c r="E430" s="45">
        <f t="shared" si="230"/>
        <v>0.73180212166826697</v>
      </c>
      <c r="F430" s="45">
        <f t="shared" si="230"/>
        <v>0.73358272055404505</v>
      </c>
      <c r="G430" s="45">
        <f t="shared" si="230"/>
        <v>0.73542151105179132</v>
      </c>
      <c r="H430" s="45">
        <f t="shared" si="230"/>
        <v>0.73731242578964229</v>
      </c>
      <c r="I430" s="45">
        <f t="shared" si="230"/>
        <v>0.73926768009532962</v>
      </c>
      <c r="J430" s="45">
        <f t="shared" si="230"/>
        <v>0.741337315854949</v>
      </c>
      <c r="K430" s="45">
        <f t="shared" si="230"/>
        <v>0.74356388183426203</v>
      </c>
      <c r="L430" s="45">
        <f t="shared" si="230"/>
        <v>0.74595876157252128</v>
      </c>
      <c r="M430" s="45">
        <f t="shared" si="230"/>
        <v>0.7492170727391958</v>
      </c>
      <c r="N430" s="45">
        <f t="shared" si="230"/>
        <v>0.75353591851811397</v>
      </c>
      <c r="O430" s="45">
        <f t="shared" si="230"/>
        <v>0.75939455119588861</v>
      </c>
      <c r="P430" s="45">
        <f t="shared" si="230"/>
        <v>0.76704467839896873</v>
      </c>
      <c r="Q430" s="45">
        <f t="shared" si="230"/>
        <v>0.77690467311501588</v>
      </c>
      <c r="R430" s="45">
        <f t="shared" ref="R430:V430" si="231">IF(R406=0,"",R406/R382)</f>
        <v>0.79031767556620214</v>
      </c>
      <c r="S430" s="45">
        <f t="shared" si="231"/>
        <v>0.80705835716589691</v>
      </c>
      <c r="T430" s="45">
        <f t="shared" si="231"/>
        <v>0.82505730493698326</v>
      </c>
      <c r="U430" s="45">
        <f t="shared" si="231"/>
        <v>0.84224510590239487</v>
      </c>
      <c r="V430" s="45">
        <f t="shared" si="231"/>
        <v>0.85655234708504313</v>
      </c>
      <c r="W430" s="45">
        <f t="shared" ref="W430" si="232">IF(W406=0,"",W406/W382)</f>
        <v>0.86725211044820305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6.007628439928013E-2</v>
      </c>
      <c r="D432" s="117">
        <f t="shared" si="233"/>
        <v>8.0113679170561988E-2</v>
      </c>
      <c r="E432" s="117">
        <f t="shared" si="233"/>
        <v>0.11022813505749952</v>
      </c>
      <c r="F432" s="117">
        <f t="shared" si="233"/>
        <v>0.17721950778687662</v>
      </c>
      <c r="G432" s="117">
        <f t="shared" si="233"/>
        <v>0.26935993627264937</v>
      </c>
      <c r="H432" s="117">
        <f t="shared" si="233"/>
        <v>0.29613497732272948</v>
      </c>
      <c r="I432" s="117">
        <f t="shared" si="233"/>
        <v>0.61821921745146302</v>
      </c>
      <c r="J432" s="117">
        <f t="shared" si="233"/>
        <v>0.80852916289716836</v>
      </c>
      <c r="K432" s="117">
        <f t="shared" si="233"/>
        <v>0.42571748902732731</v>
      </c>
      <c r="L432" s="117">
        <f t="shared" si="233"/>
        <v>0.14180397208488893</v>
      </c>
      <c r="M432" s="117">
        <f t="shared" si="233"/>
        <v>0.25804423430989565</v>
      </c>
      <c r="N432" s="117">
        <f t="shared" si="233"/>
        <v>0.30012661014676351</v>
      </c>
      <c r="O432" s="117">
        <f t="shared" si="233"/>
        <v>0.19833423436568862</v>
      </c>
      <c r="P432" s="117">
        <f t="shared" si="233"/>
        <v>0.18044420699723857</v>
      </c>
      <c r="Q432" s="117">
        <f t="shared" si="233"/>
        <v>0.58501591173908252</v>
      </c>
      <c r="R432" s="117">
        <f t="shared" ref="R432:V432" si="234">R433+R436+R438+R451</f>
        <v>0.39925142239807815</v>
      </c>
      <c r="S432" s="117">
        <f t="shared" si="234"/>
        <v>0.42074814938022403</v>
      </c>
      <c r="T432" s="117">
        <f t="shared" si="234"/>
        <v>0.23768474889721425</v>
      </c>
      <c r="U432" s="117">
        <f t="shared" si="234"/>
        <v>0.18509810759920856</v>
      </c>
      <c r="V432" s="117">
        <f t="shared" si="234"/>
        <v>0.16426074637088406</v>
      </c>
      <c r="W432" s="117">
        <f t="shared" ref="W432" si="235">W433+W436+W438+W451</f>
        <v>0.21316384137219849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1.6282613782065122E-2</v>
      </c>
      <c r="D438" s="122">
        <v>1.5932258694987978E-2</v>
      </c>
      <c r="E438" s="122">
        <v>2.1177165641189818E-2</v>
      </c>
      <c r="F438" s="122">
        <v>3.407133091606749E-2</v>
      </c>
      <c r="G438" s="122">
        <v>6.0453885899146645E-2</v>
      </c>
      <c r="H438" s="122">
        <v>9.5199415502901133E-2</v>
      </c>
      <c r="I438" s="122">
        <v>0.10904953995572064</v>
      </c>
      <c r="J438" s="122">
        <v>0.15944187180000924</v>
      </c>
      <c r="K438" s="122">
        <v>0.10561550073635013</v>
      </c>
      <c r="L438" s="122">
        <v>3.4123883205117993E-2</v>
      </c>
      <c r="M438" s="122">
        <v>5.6864805622024873E-2</v>
      </c>
      <c r="N438" s="122">
        <v>6.7520074815909437E-2</v>
      </c>
      <c r="O438" s="122">
        <v>2.6277081843767175E-2</v>
      </c>
      <c r="P438" s="122">
        <v>3.0590044501964593E-3</v>
      </c>
      <c r="Q438" s="122">
        <v>0.18712845527579855</v>
      </c>
      <c r="R438" s="122">
        <v>7.4552774698971147E-2</v>
      </c>
      <c r="S438" s="122">
        <v>7.2575787409705328E-2</v>
      </c>
      <c r="T438" s="122">
        <v>3.8518330681078961E-2</v>
      </c>
      <c r="U438" s="122">
        <v>3.1596611756829873E-2</v>
      </c>
      <c r="V438" s="122">
        <v>2.7204450358374304E-2</v>
      </c>
      <c r="W438" s="122">
        <v>3.2761790205159187E-2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1.6013290962627245E-2</v>
      </c>
      <c r="D443" s="101">
        <v>1.5932258694987978E-2</v>
      </c>
      <c r="E443" s="101">
        <v>2.1177165641189818E-2</v>
      </c>
      <c r="F443" s="101">
        <v>3.407133091606749E-2</v>
      </c>
      <c r="G443" s="101">
        <v>6.0453885899146645E-2</v>
      </c>
      <c r="H443" s="101">
        <v>9.3302714051432797E-2</v>
      </c>
      <c r="I443" s="101">
        <v>0.10620171285352209</v>
      </c>
      <c r="J443" s="101">
        <v>0.15622813481272566</v>
      </c>
      <c r="K443" s="101">
        <v>0.10429116346074133</v>
      </c>
      <c r="L443" s="101">
        <v>3.3902187093336367E-2</v>
      </c>
      <c r="M443" s="101">
        <v>5.6658844184049123E-2</v>
      </c>
      <c r="N443" s="101">
        <v>6.6388548200583569E-2</v>
      </c>
      <c r="O443" s="101">
        <v>2.2414127876343511E-2</v>
      </c>
      <c r="P443" s="101">
        <v>0</v>
      </c>
      <c r="Q443" s="101">
        <v>0.18712845527579855</v>
      </c>
      <c r="R443" s="101">
        <v>7.4552774698971147E-2</v>
      </c>
      <c r="S443" s="101">
        <v>7.2575787409705328E-2</v>
      </c>
      <c r="T443" s="101">
        <v>3.8518330681078961E-2</v>
      </c>
      <c r="U443" s="101">
        <v>3.1540376588186009E-2</v>
      </c>
      <c r="V443" s="101">
        <v>2.6904142887565187E-2</v>
      </c>
      <c r="W443" s="101">
        <v>2.7778326265309388E-2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2.6932281943787699E-4</v>
      </c>
      <c r="D444" s="104">
        <v>0</v>
      </c>
      <c r="E444" s="104">
        <v>0</v>
      </c>
      <c r="F444" s="104">
        <v>0</v>
      </c>
      <c r="G444" s="104">
        <v>0</v>
      </c>
      <c r="H444" s="104">
        <v>1.8967014514683315E-3</v>
      </c>
      <c r="I444" s="104">
        <v>2.847827102198555E-3</v>
      </c>
      <c r="J444" s="104">
        <v>3.2137369872835817E-3</v>
      </c>
      <c r="K444" s="104">
        <v>1.3243372756088134E-3</v>
      </c>
      <c r="L444" s="104">
        <v>2.2169611178162734E-4</v>
      </c>
      <c r="M444" s="104">
        <v>2.0596143797574901E-4</v>
      </c>
      <c r="N444" s="104">
        <v>1.131526615325867E-3</v>
      </c>
      <c r="O444" s="104">
        <v>3.8629539674236656E-3</v>
      </c>
      <c r="P444" s="104">
        <v>3.0590044501964593E-3</v>
      </c>
      <c r="Q444" s="104">
        <v>0</v>
      </c>
      <c r="R444" s="104">
        <v>0</v>
      </c>
      <c r="S444" s="104">
        <v>0</v>
      </c>
      <c r="T444" s="104">
        <v>0</v>
      </c>
      <c r="U444" s="104">
        <v>5.6235168643863956E-5</v>
      </c>
      <c r="V444" s="104">
        <v>3.0030747080911791E-4</v>
      </c>
      <c r="W444" s="104">
        <v>4.9834639398498018E-3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2.6932281943787699E-4</v>
      </c>
      <c r="D445" s="98">
        <v>0</v>
      </c>
      <c r="E445" s="98">
        <v>0</v>
      </c>
      <c r="F445" s="98">
        <v>0</v>
      </c>
      <c r="G445" s="98">
        <v>0</v>
      </c>
      <c r="H445" s="98">
        <v>1.8967014514683315E-3</v>
      </c>
      <c r="I445" s="98">
        <v>2.847827102198555E-3</v>
      </c>
      <c r="J445" s="98">
        <v>3.2137369872835817E-3</v>
      </c>
      <c r="K445" s="98">
        <v>1.3243372756088134E-3</v>
      </c>
      <c r="L445" s="98">
        <v>2.2169611178162734E-4</v>
      </c>
      <c r="M445" s="98">
        <v>2.0596143797574901E-4</v>
      </c>
      <c r="N445" s="98">
        <v>1.131526615325867E-3</v>
      </c>
      <c r="O445" s="98">
        <v>3.8629539674236656E-3</v>
      </c>
      <c r="P445" s="98">
        <v>3.0590044501964593E-3</v>
      </c>
      <c r="Q445" s="98">
        <v>0</v>
      </c>
      <c r="R445" s="98">
        <v>0</v>
      </c>
      <c r="S445" s="98">
        <v>0</v>
      </c>
      <c r="T445" s="98">
        <v>0</v>
      </c>
      <c r="U445" s="98">
        <v>5.6235168643863956E-5</v>
      </c>
      <c r="V445" s="98">
        <v>3.0030747080911791E-4</v>
      </c>
      <c r="W445" s="98">
        <v>4.9834639398498018E-3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4.3793670617215008E-2</v>
      </c>
      <c r="D451" s="122">
        <v>6.4181420475574014E-2</v>
      </c>
      <c r="E451" s="122">
        <v>8.9050969416309703E-2</v>
      </c>
      <c r="F451" s="122">
        <v>0.14314817687080914</v>
      </c>
      <c r="G451" s="122">
        <v>0.20890605037350274</v>
      </c>
      <c r="H451" s="122">
        <v>0.20093556181982836</v>
      </c>
      <c r="I451" s="122">
        <v>0.50916967749574238</v>
      </c>
      <c r="J451" s="122">
        <v>0.64908729109715912</v>
      </c>
      <c r="K451" s="122">
        <v>0.32010198829097719</v>
      </c>
      <c r="L451" s="122">
        <v>0.10768008887977093</v>
      </c>
      <c r="M451" s="122">
        <v>0.20117942868787078</v>
      </c>
      <c r="N451" s="122">
        <v>0.23260653533085407</v>
      </c>
      <c r="O451" s="122">
        <v>0.17205715252192144</v>
      </c>
      <c r="P451" s="122">
        <v>0.1773852025470421</v>
      </c>
      <c r="Q451" s="122">
        <v>0.39788745646328394</v>
      </c>
      <c r="R451" s="122">
        <v>0.324698647699107</v>
      </c>
      <c r="S451" s="122">
        <v>0.34817236197051871</v>
      </c>
      <c r="T451" s="122">
        <v>0.19916641821613529</v>
      </c>
      <c r="U451" s="122">
        <v>0.15350149584237868</v>
      </c>
      <c r="V451" s="122">
        <v>0.13705629601250977</v>
      </c>
      <c r="W451" s="122">
        <v>0.18040205116703931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4.3793670617215008E-2</v>
      </c>
      <c r="D453" s="98">
        <v>6.4181420475574014E-2</v>
      </c>
      <c r="E453" s="98">
        <v>8.9050969416309703E-2</v>
      </c>
      <c r="F453" s="98">
        <v>0.14314817687080914</v>
      </c>
      <c r="G453" s="98">
        <v>0.20890605037350274</v>
      </c>
      <c r="H453" s="98">
        <v>0.20093556181982836</v>
      </c>
      <c r="I453" s="98">
        <v>0.50916967749574238</v>
      </c>
      <c r="J453" s="98">
        <v>0.64908729109715912</v>
      </c>
      <c r="K453" s="98">
        <v>0.32010198829097719</v>
      </c>
      <c r="L453" s="98">
        <v>0.10768008887977093</v>
      </c>
      <c r="M453" s="98">
        <v>0.20117942868787078</v>
      </c>
      <c r="N453" s="98">
        <v>0.23260653533085407</v>
      </c>
      <c r="O453" s="98">
        <v>0.17205715252192144</v>
      </c>
      <c r="P453" s="98">
        <v>0.1773852025470421</v>
      </c>
      <c r="Q453" s="98">
        <v>0.39788745646328394</v>
      </c>
      <c r="R453" s="98">
        <v>0.324698647699107</v>
      </c>
      <c r="S453" s="98">
        <v>0.34817236197051871</v>
      </c>
      <c r="T453" s="98">
        <v>0.19916641821613529</v>
      </c>
      <c r="U453" s="98">
        <v>0.15350149584237868</v>
      </c>
      <c r="V453" s="98">
        <v>0.13705629601250977</v>
      </c>
      <c r="W453" s="98">
        <v>0.18040205116703931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10701.850774026047</v>
      </c>
      <c r="D456" s="117">
        <f t="shared" si="240"/>
        <v>11735.158575306796</v>
      </c>
      <c r="E456" s="117">
        <f t="shared" si="240"/>
        <v>11841.271994034951</v>
      </c>
      <c r="F456" s="117">
        <f t="shared" si="240"/>
        <v>11345.872106634748</v>
      </c>
      <c r="G456" s="117">
        <f t="shared" si="240"/>
        <v>11393.826254792497</v>
      </c>
      <c r="H456" s="117">
        <f t="shared" si="240"/>
        <v>10554.015262297167</v>
      </c>
      <c r="I456" s="117">
        <f t="shared" si="240"/>
        <v>10439.214315053097</v>
      </c>
      <c r="J456" s="117">
        <f t="shared" si="240"/>
        <v>9950.355607438958</v>
      </c>
      <c r="K456" s="117">
        <f t="shared" si="240"/>
        <v>10253.959649131946</v>
      </c>
      <c r="L456" s="117">
        <f t="shared" si="240"/>
        <v>8337.3108080668117</v>
      </c>
      <c r="M456" s="117">
        <f t="shared" si="240"/>
        <v>8604.0385974182991</v>
      </c>
      <c r="N456" s="117">
        <f t="shared" si="240"/>
        <v>8461.8759556942114</v>
      </c>
      <c r="O456" s="117">
        <f t="shared" si="240"/>
        <v>7008.714092489</v>
      </c>
      <c r="P456" s="117">
        <f t="shared" si="240"/>
        <v>5900.1848632095925</v>
      </c>
      <c r="Q456" s="117">
        <f t="shared" si="240"/>
        <v>7157.888959750615</v>
      </c>
      <c r="R456" s="117">
        <f t="shared" ref="R456:V456" si="241">R457+R460+R462+R475</f>
        <v>7279.4675690468912</v>
      </c>
      <c r="S456" s="117">
        <f t="shared" si="241"/>
        <v>7711.6071150051157</v>
      </c>
      <c r="T456" s="117">
        <f t="shared" si="241"/>
        <v>7287.6052795076903</v>
      </c>
      <c r="U456" s="117">
        <f t="shared" si="241"/>
        <v>7432.39985014388</v>
      </c>
      <c r="V456" s="117">
        <f t="shared" si="241"/>
        <v>7691.3504665272721</v>
      </c>
      <c r="W456" s="117">
        <f t="shared" ref="W456" si="242">W457+W460+W462+W475</f>
        <v>7253.3320349790711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7326.198296806926</v>
      </c>
      <c r="D457" s="122">
        <f t="shared" si="243"/>
        <v>7771.8420981331847</v>
      </c>
      <c r="E457" s="122">
        <f t="shared" si="243"/>
        <v>6682.8013511115696</v>
      </c>
      <c r="F457" s="122">
        <f t="shared" si="243"/>
        <v>6090.1533684753649</v>
      </c>
      <c r="G457" s="122">
        <f t="shared" si="243"/>
        <v>5671.9390084428069</v>
      </c>
      <c r="H457" s="122">
        <f t="shared" si="243"/>
        <v>4716.6880719876426</v>
      </c>
      <c r="I457" s="122">
        <f t="shared" si="243"/>
        <v>4269.2426056262993</v>
      </c>
      <c r="J457" s="122">
        <f t="shared" si="243"/>
        <v>4749.7320733310453</v>
      </c>
      <c r="K457" s="122">
        <f t="shared" si="243"/>
        <v>5341.3769704470815</v>
      </c>
      <c r="L457" s="122">
        <f t="shared" si="243"/>
        <v>3305.8722018925992</v>
      </c>
      <c r="M457" s="122">
        <f t="shared" si="243"/>
        <v>3806.7537356257071</v>
      </c>
      <c r="N457" s="122">
        <f t="shared" si="243"/>
        <v>3980.1109263730573</v>
      </c>
      <c r="O457" s="122">
        <f t="shared" si="243"/>
        <v>3185.0316028149114</v>
      </c>
      <c r="P457" s="122">
        <f t="shared" si="243"/>
        <v>2318.714121796605</v>
      </c>
      <c r="Q457" s="122">
        <f t="shared" si="243"/>
        <v>3426.7069420824928</v>
      </c>
      <c r="R457" s="122">
        <f t="shared" ref="R457:V457" si="244">SUM(R458:R459)</f>
        <v>3344.4739025788281</v>
      </c>
      <c r="S457" s="122">
        <f t="shared" si="244"/>
        <v>3574.8646062864941</v>
      </c>
      <c r="T457" s="122">
        <f t="shared" si="244"/>
        <v>3511.5487677081678</v>
      </c>
      <c r="U457" s="122">
        <f t="shared" si="244"/>
        <v>3538.6345818047967</v>
      </c>
      <c r="V457" s="122">
        <f t="shared" si="244"/>
        <v>3645.0321360416347</v>
      </c>
      <c r="W457" s="122">
        <f t="shared" ref="W457" si="245">SUM(W458:W459)</f>
        <v>3246.8155610206081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7313.1740545623516</v>
      </c>
      <c r="D458" s="98">
        <v>7756.5544783741543</v>
      </c>
      <c r="E458" s="98">
        <v>6670.071820530492</v>
      </c>
      <c r="F458" s="98">
        <v>6077.2258821578362</v>
      </c>
      <c r="G458" s="98">
        <v>5659.8142873743318</v>
      </c>
      <c r="H458" s="98">
        <v>4707.4054239093011</v>
      </c>
      <c r="I458" s="98">
        <v>4261.5648939525845</v>
      </c>
      <c r="J458" s="98">
        <v>4741.570142943533</v>
      </c>
      <c r="K458" s="98">
        <v>5331.487464462447</v>
      </c>
      <c r="L458" s="98">
        <v>3299.8763125465384</v>
      </c>
      <c r="M458" s="98">
        <v>3798.7168398406902</v>
      </c>
      <c r="N458" s="98">
        <v>3973.487924619048</v>
      </c>
      <c r="O458" s="98">
        <v>3178.7672947843394</v>
      </c>
      <c r="P458" s="98">
        <v>2312.8114828585221</v>
      </c>
      <c r="Q458" s="98">
        <v>3418.71236421705</v>
      </c>
      <c r="R458" s="98">
        <v>3336.5567923949993</v>
      </c>
      <c r="S458" s="98">
        <v>3565.2623730173641</v>
      </c>
      <c r="T458" s="98">
        <v>3502.9337873530721</v>
      </c>
      <c r="U458" s="98">
        <v>3529.805235262324</v>
      </c>
      <c r="V458" s="98">
        <v>3635.805103560037</v>
      </c>
      <c r="W458" s="98">
        <v>3238.4964133157441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13.024242244574419</v>
      </c>
      <c r="D459" s="98">
        <v>15.287619759030363</v>
      </c>
      <c r="E459" s="98">
        <v>12.729530581077341</v>
      </c>
      <c r="F459" s="98">
        <v>12.927486317528988</v>
      </c>
      <c r="G459" s="98">
        <v>12.124721068474791</v>
      </c>
      <c r="H459" s="98">
        <v>9.2826480783411895</v>
      </c>
      <c r="I459" s="98">
        <v>7.6777116737152058</v>
      </c>
      <c r="J459" s="98">
        <v>8.1619303875123919</v>
      </c>
      <c r="K459" s="98">
        <v>9.8895059846341233</v>
      </c>
      <c r="L459" s="98">
        <v>5.9958893460605589</v>
      </c>
      <c r="M459" s="98">
        <v>8.0368957850167781</v>
      </c>
      <c r="N459" s="98">
        <v>6.623001754009274</v>
      </c>
      <c r="O459" s="98">
        <v>6.2643080305718053</v>
      </c>
      <c r="P459" s="98">
        <v>5.9026389380827871</v>
      </c>
      <c r="Q459" s="98">
        <v>7.9945778654427837</v>
      </c>
      <c r="R459" s="98">
        <v>7.9171101838288758</v>
      </c>
      <c r="S459" s="98">
        <v>9.6022332691302239</v>
      </c>
      <c r="T459" s="98">
        <v>8.6149803550958595</v>
      </c>
      <c r="U459" s="98">
        <v>8.8293465424728215</v>
      </c>
      <c r="V459" s="98">
        <v>9.2270324815976092</v>
      </c>
      <c r="W459" s="98">
        <v>8.3191477048642124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</v>
      </c>
      <c r="D460" s="122">
        <f t="shared" si="246"/>
        <v>337.36842751613864</v>
      </c>
      <c r="E460" s="122">
        <f t="shared" si="246"/>
        <v>1252.7638750322847</v>
      </c>
      <c r="F460" s="122">
        <f t="shared" si="246"/>
        <v>1229.0037716044283</v>
      </c>
      <c r="G460" s="122">
        <f t="shared" si="246"/>
        <v>1379.1631714032428</v>
      </c>
      <c r="H460" s="122">
        <f t="shared" si="246"/>
        <v>1576.5301219658807</v>
      </c>
      <c r="I460" s="122">
        <f t="shared" si="246"/>
        <v>1775.2833185827883</v>
      </c>
      <c r="J460" s="122">
        <f t="shared" si="246"/>
        <v>1028.1094188770144</v>
      </c>
      <c r="K460" s="122">
        <f t="shared" si="246"/>
        <v>770.12965527260349</v>
      </c>
      <c r="L460" s="122">
        <f t="shared" si="246"/>
        <v>1006.0772391232516</v>
      </c>
      <c r="M460" s="122">
        <f t="shared" si="246"/>
        <v>723.11486661647552</v>
      </c>
      <c r="N460" s="122">
        <f t="shared" si="246"/>
        <v>803.26205900064497</v>
      </c>
      <c r="O460" s="122">
        <f t="shared" si="246"/>
        <v>490.05089873820106</v>
      </c>
      <c r="P460" s="122">
        <f t="shared" si="246"/>
        <v>301.39161435291982</v>
      </c>
      <c r="Q460" s="122">
        <f t="shared" si="246"/>
        <v>325.55224588728134</v>
      </c>
      <c r="R460" s="122">
        <f t="shared" si="246"/>
        <v>476.15607962047847</v>
      </c>
      <c r="S460" s="122">
        <f t="shared" si="246"/>
        <v>466.93008472835811</v>
      </c>
      <c r="T460" s="122">
        <f t="shared" si="246"/>
        <v>293.98773255814871</v>
      </c>
      <c r="U460" s="122">
        <f t="shared" si="246"/>
        <v>296.57886333533463</v>
      </c>
      <c r="V460" s="122">
        <f t="shared" si="246"/>
        <v>452.38730712526473</v>
      </c>
      <c r="W460" s="122">
        <f t="shared" si="246"/>
        <v>434.90078233609495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337.36842751613864</v>
      </c>
      <c r="E461" s="98">
        <f>RES_hhdet_in_fech!E86</f>
        <v>1252.7638750322847</v>
      </c>
      <c r="F461" s="98">
        <f>RES_hhdet_in_fech!F86</f>
        <v>1229.0037716044283</v>
      </c>
      <c r="G461" s="98">
        <f>RES_hhdet_in_fech!G86</f>
        <v>1379.1631714032428</v>
      </c>
      <c r="H461" s="98">
        <f>RES_hhdet_in_fech!H86</f>
        <v>1576.5301219658807</v>
      </c>
      <c r="I461" s="98">
        <f>RES_hhdet_in_fech!I86</f>
        <v>1775.2833185827883</v>
      </c>
      <c r="J461" s="98">
        <f>RES_hhdet_in_fech!J86</f>
        <v>1028.1094188770144</v>
      </c>
      <c r="K461" s="98">
        <f>RES_hhdet_in_fech!K86</f>
        <v>770.12965527260349</v>
      </c>
      <c r="L461" s="98">
        <f>RES_hhdet_in_fech!L86</f>
        <v>1006.0772391232516</v>
      </c>
      <c r="M461" s="98">
        <f>RES_hhdet_in_fech!M86</f>
        <v>723.11486661647552</v>
      </c>
      <c r="N461" s="98">
        <f>RES_hhdet_in_fech!N86</f>
        <v>803.26205900064497</v>
      </c>
      <c r="O461" s="98">
        <f>RES_hhdet_in_fech!O86</f>
        <v>490.05089873820106</v>
      </c>
      <c r="P461" s="98">
        <f>RES_hhdet_in_fech!P86</f>
        <v>301.39161435291982</v>
      </c>
      <c r="Q461" s="98">
        <f>RES_hhdet_in_fech!Q86</f>
        <v>325.55224588728134</v>
      </c>
      <c r="R461" s="98">
        <f>RES_hhdet_in_fech!R86</f>
        <v>476.15607962047847</v>
      </c>
      <c r="S461" s="98">
        <f>RES_hhdet_in_fech!S86</f>
        <v>466.93008472835811</v>
      </c>
      <c r="T461" s="98">
        <f>RES_hhdet_in_fech!T86</f>
        <v>293.98773255814871</v>
      </c>
      <c r="U461" s="98">
        <f>RES_hhdet_in_fech!U86</f>
        <v>296.57886333533463</v>
      </c>
      <c r="V461" s="98">
        <f>RES_hhdet_in_fech!V86</f>
        <v>452.38730712526473</v>
      </c>
      <c r="W461" s="98">
        <f>RES_hhdet_in_fech!W86</f>
        <v>434.90078233609495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2242.4350265078219</v>
      </c>
      <c r="D462" s="122">
        <v>2470.9799135320559</v>
      </c>
      <c r="E462" s="122">
        <v>2729.0925570736003</v>
      </c>
      <c r="F462" s="122">
        <v>2825.7774513178128</v>
      </c>
      <c r="G462" s="122">
        <v>3177.7869195542039</v>
      </c>
      <c r="H462" s="122">
        <v>3183.0434926106509</v>
      </c>
      <c r="I462" s="122">
        <v>3334.491572899296</v>
      </c>
      <c r="J462" s="122">
        <v>3207.3844001069083</v>
      </c>
      <c r="K462" s="122">
        <v>3203.2096465537766</v>
      </c>
      <c r="L462" s="122">
        <v>3104.9870749556439</v>
      </c>
      <c r="M462" s="122">
        <v>3099.2570974504993</v>
      </c>
      <c r="N462" s="122">
        <v>2798.2870010386027</v>
      </c>
      <c r="O462" s="122">
        <v>2475.2374144666855</v>
      </c>
      <c r="P462" s="122">
        <v>2354.824110012752</v>
      </c>
      <c r="Q462" s="122">
        <v>2489.9301496976627</v>
      </c>
      <c r="R462" s="122">
        <v>2545.7762188599922</v>
      </c>
      <c r="S462" s="122">
        <v>2722.5214072152348</v>
      </c>
      <c r="T462" s="122">
        <v>2608.2918347069476</v>
      </c>
      <c r="U462" s="122">
        <v>2574.6759910266205</v>
      </c>
      <c r="V462" s="122">
        <v>2593.7569224337126</v>
      </c>
      <c r="W462" s="122">
        <v>2622.3122162221284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0</v>
      </c>
      <c r="D463" s="98">
        <v>3451.9856547694517</v>
      </c>
      <c r="E463" s="98">
        <v>3049.2709360834888</v>
      </c>
      <c r="F463" s="98">
        <v>3238.2019070423794</v>
      </c>
      <c r="G463" s="98">
        <v>3779.6576979864617</v>
      </c>
      <c r="H463" s="98">
        <v>3169.0915748516877</v>
      </c>
      <c r="I463" s="98">
        <v>3481.1422987421624</v>
      </c>
      <c r="J463" s="98">
        <v>4408.107485576712</v>
      </c>
      <c r="K463" s="98">
        <v>4552.857538970582</v>
      </c>
      <c r="L463" s="98">
        <v>3464.0713357377808</v>
      </c>
      <c r="M463" s="98">
        <v>3556.1396700769419</v>
      </c>
      <c r="N463" s="98">
        <v>3324.4715287550148</v>
      </c>
      <c r="O463" s="98">
        <v>0</v>
      </c>
      <c r="P463" s="98">
        <v>0</v>
      </c>
      <c r="Q463" s="98">
        <v>3436.0850645102637</v>
      </c>
      <c r="R463" s="98">
        <v>3455.138657217522</v>
      </c>
      <c r="S463" s="98">
        <v>3476.8514423950105</v>
      </c>
      <c r="T463" s="98">
        <v>3349.7793256971663</v>
      </c>
      <c r="U463" s="98">
        <v>3416.469666065293</v>
      </c>
      <c r="V463" s="98">
        <v>3310.2341602711263</v>
      </c>
      <c r="W463" s="98">
        <v>3107.033800986298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2326.5918910153086</v>
      </c>
      <c r="J464" s="98">
        <v>3167.6222164562332</v>
      </c>
      <c r="K464" s="98">
        <v>3371.5741435847763</v>
      </c>
      <c r="L464" s="98">
        <v>0</v>
      </c>
      <c r="M464" s="98">
        <v>0</v>
      </c>
      <c r="N464" s="98">
        <v>2448.9860478162527</v>
      </c>
      <c r="O464" s="98">
        <v>2555.4436150259658</v>
      </c>
      <c r="P464" s="98">
        <v>2818.607732985146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233.76561745283394</v>
      </c>
      <c r="J465" s="101">
        <v>785.73275457876298</v>
      </c>
      <c r="K465" s="101">
        <v>978.52982049899185</v>
      </c>
      <c r="L465" s="101">
        <v>0</v>
      </c>
      <c r="M465" s="101">
        <v>0</v>
      </c>
      <c r="N465" s="101">
        <v>380.5716641300628</v>
      </c>
      <c r="O465" s="101">
        <v>297.48552006297507</v>
      </c>
      <c r="P465" s="101">
        <v>155.64100913387165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2092.8262735624749</v>
      </c>
      <c r="J466" s="104">
        <v>2381.8894618774702</v>
      </c>
      <c r="K466" s="104">
        <v>2393.0443230857845</v>
      </c>
      <c r="L466" s="104">
        <v>0</v>
      </c>
      <c r="M466" s="104">
        <v>0</v>
      </c>
      <c r="N466" s="104">
        <v>2068.4143836861899</v>
      </c>
      <c r="O466" s="104">
        <v>2257.9580949629913</v>
      </c>
      <c r="P466" s="104">
        <v>2662.9667238512743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4405.840311517004</v>
      </c>
      <c r="D467" s="101">
        <v>4675.7817382719895</v>
      </c>
      <c r="E467" s="101">
        <v>4906.6194106611183</v>
      </c>
      <c r="F467" s="101">
        <v>4999.6083400932503</v>
      </c>
      <c r="G467" s="101">
        <v>5431.2060814050537</v>
      </c>
      <c r="H467" s="101">
        <v>5476.4755562266128</v>
      </c>
      <c r="I467" s="101">
        <v>5632.7641709745512</v>
      </c>
      <c r="J467" s="101">
        <v>5779.3690307030329</v>
      </c>
      <c r="K467" s="101">
        <v>5738.8604651314772</v>
      </c>
      <c r="L467" s="101">
        <v>5527.5425207451044</v>
      </c>
      <c r="M467" s="101">
        <v>5196.3047506941793</v>
      </c>
      <c r="N467" s="101">
        <v>4713.7833927332422</v>
      </c>
      <c r="O467" s="101">
        <v>4698.6239772980462</v>
      </c>
      <c r="P467" s="101">
        <v>0</v>
      </c>
      <c r="Q467" s="101">
        <v>4268.2580052634266</v>
      </c>
      <c r="R467" s="101">
        <v>4154.3670049645007</v>
      </c>
      <c r="S467" s="101">
        <v>4096.050417965047</v>
      </c>
      <c r="T467" s="101">
        <v>3943.3664910992925</v>
      </c>
      <c r="U467" s="101">
        <v>3752.6087801175986</v>
      </c>
      <c r="V467" s="101">
        <v>3483.4403954151494</v>
      </c>
      <c r="W467" s="101">
        <v>4367.3317525264411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2231.7105981522054</v>
      </c>
      <c r="D468" s="104">
        <v>0</v>
      </c>
      <c r="E468" s="104">
        <v>0</v>
      </c>
      <c r="F468" s="104">
        <v>0</v>
      </c>
      <c r="G468" s="104">
        <v>0</v>
      </c>
      <c r="H468" s="104">
        <v>3195.074257197628</v>
      </c>
      <c r="I468" s="104">
        <v>3140.0163677390597</v>
      </c>
      <c r="J468" s="104">
        <v>3246.924066994477</v>
      </c>
      <c r="K468" s="104">
        <v>3244.0245727955876</v>
      </c>
      <c r="L468" s="104">
        <v>3067.230066388564</v>
      </c>
      <c r="M468" s="104">
        <v>2924.1257915423494</v>
      </c>
      <c r="N468" s="104">
        <v>2593.1676509015911</v>
      </c>
      <c r="O468" s="104">
        <v>2643.9082710734915</v>
      </c>
      <c r="P468" s="104">
        <v>3124.7863007744104</v>
      </c>
      <c r="Q468" s="104">
        <v>0</v>
      </c>
      <c r="R468" s="104">
        <v>0</v>
      </c>
      <c r="S468" s="104">
        <v>0</v>
      </c>
      <c r="T468" s="104">
        <v>0</v>
      </c>
      <c r="U468" s="104">
        <v>2509.8732110045758</v>
      </c>
      <c r="V468" s="104">
        <v>2373.249778353987</v>
      </c>
      <c r="W468" s="104">
        <v>3216.1509931920746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592.80423366322623</v>
      </c>
      <c r="D469" s="98">
        <v>0</v>
      </c>
      <c r="E469" s="98">
        <v>0</v>
      </c>
      <c r="F469" s="98">
        <v>0</v>
      </c>
      <c r="G469" s="98">
        <v>0</v>
      </c>
      <c r="H469" s="98">
        <v>1391.6046336417292</v>
      </c>
      <c r="I469" s="98">
        <v>1139.6961301599811</v>
      </c>
      <c r="J469" s="98">
        <v>1178.9549903458581</v>
      </c>
      <c r="K469" s="98">
        <v>1165.9951361232729</v>
      </c>
      <c r="L469" s="98">
        <v>975.94696153208008</v>
      </c>
      <c r="M469" s="98">
        <v>906.68004039333061</v>
      </c>
      <c r="N469" s="98">
        <v>553.46530850788804</v>
      </c>
      <c r="O469" s="98">
        <v>369.68330763067451</v>
      </c>
      <c r="P469" s="98">
        <v>498.75180981857449</v>
      </c>
      <c r="Q469" s="98">
        <v>0</v>
      </c>
      <c r="R469" s="98">
        <v>0</v>
      </c>
      <c r="S469" s="98">
        <v>0</v>
      </c>
      <c r="T469" s="98">
        <v>0</v>
      </c>
      <c r="U469" s="98">
        <v>247.55753056816317</v>
      </c>
      <c r="V469" s="98">
        <v>188.85836968852527</v>
      </c>
      <c r="W469" s="98">
        <v>756.48698773002184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1638.9063644889793</v>
      </c>
      <c r="D470" s="98">
        <v>0</v>
      </c>
      <c r="E470" s="98">
        <v>0</v>
      </c>
      <c r="F470" s="98">
        <v>0</v>
      </c>
      <c r="G470" s="98">
        <v>0</v>
      </c>
      <c r="H470" s="98">
        <v>1803.4696235558986</v>
      </c>
      <c r="I470" s="98">
        <v>2000.3202375790788</v>
      </c>
      <c r="J470" s="98">
        <v>2067.9690766486187</v>
      </c>
      <c r="K470" s="98">
        <v>2078.0294366723151</v>
      </c>
      <c r="L470" s="98">
        <v>2091.2831048564835</v>
      </c>
      <c r="M470" s="98">
        <v>2017.4457511490189</v>
      </c>
      <c r="N470" s="98">
        <v>2039.7023423937035</v>
      </c>
      <c r="O470" s="98">
        <v>2274.2249634428172</v>
      </c>
      <c r="P470" s="98">
        <v>2626.0344909558366</v>
      </c>
      <c r="Q470" s="98">
        <v>0</v>
      </c>
      <c r="R470" s="98">
        <v>0</v>
      </c>
      <c r="S470" s="98">
        <v>0</v>
      </c>
      <c r="T470" s="98">
        <v>0</v>
      </c>
      <c r="U470" s="98">
        <v>2262.3156804364125</v>
      </c>
      <c r="V470" s="98">
        <v>2184.3914086654618</v>
      </c>
      <c r="W470" s="98">
        <v>2459.664005462053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3818.3170411693854</v>
      </c>
      <c r="D471" s="101">
        <v>0</v>
      </c>
      <c r="E471" s="101">
        <v>0</v>
      </c>
      <c r="F471" s="101">
        <v>0</v>
      </c>
      <c r="G471" s="101">
        <v>0</v>
      </c>
      <c r="H471" s="101">
        <v>4826.294557425691</v>
      </c>
      <c r="I471" s="101">
        <v>0</v>
      </c>
      <c r="J471" s="101">
        <v>0</v>
      </c>
      <c r="K471" s="101">
        <v>5158.6941374731641</v>
      </c>
      <c r="L471" s="101">
        <v>0</v>
      </c>
      <c r="M471" s="101">
        <v>0</v>
      </c>
      <c r="N471" s="101">
        <v>0</v>
      </c>
      <c r="O471" s="101">
        <v>4171.1276629680669</v>
      </c>
      <c r="P471" s="101">
        <v>4061.1845595797381</v>
      </c>
      <c r="Q471" s="101">
        <v>0</v>
      </c>
      <c r="R471" s="101">
        <v>0</v>
      </c>
      <c r="S471" s="101">
        <v>0</v>
      </c>
      <c r="T471" s="101">
        <v>0</v>
      </c>
      <c r="U471" s="101">
        <v>3795.8631201200669</v>
      </c>
      <c r="V471" s="101">
        <v>3796.1951811022614</v>
      </c>
      <c r="W471" s="101">
        <v>3762.4946782167694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2094.9944025517329</v>
      </c>
      <c r="D472" s="104">
        <v>2376.9107612880321</v>
      </c>
      <c r="E472" s="104">
        <v>2638.0593941976772</v>
      </c>
      <c r="F472" s="104">
        <v>2737.7612923371016</v>
      </c>
      <c r="G472" s="104">
        <v>3072.3998921962693</v>
      </c>
      <c r="H472" s="104">
        <v>2999.9255251662244</v>
      </c>
      <c r="I472" s="104">
        <v>3264.8434471685241</v>
      </c>
      <c r="J472" s="104">
        <v>3119.1993360805091</v>
      </c>
      <c r="K472" s="104">
        <v>3105.6263773686023</v>
      </c>
      <c r="L472" s="104">
        <v>3014.5739741461107</v>
      </c>
      <c r="M472" s="104">
        <v>3019.7924256675519</v>
      </c>
      <c r="N472" s="104">
        <v>2715.8199132752407</v>
      </c>
      <c r="O472" s="104">
        <v>2266.9318118937022</v>
      </c>
      <c r="P472" s="104">
        <v>2203.6217495831888</v>
      </c>
      <c r="Q472" s="104">
        <v>2367.2775219204973</v>
      </c>
      <c r="R472" s="104">
        <v>2490.4451193641148</v>
      </c>
      <c r="S472" s="104">
        <v>2678.3155192542663</v>
      </c>
      <c r="T472" s="104">
        <v>2568.2671399103988</v>
      </c>
      <c r="U472" s="104">
        <v>2502.809887546885</v>
      </c>
      <c r="V472" s="104">
        <v>2559.7556606964836</v>
      </c>
      <c r="W472" s="104">
        <v>2554.6676220280588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490.55501168599824</v>
      </c>
      <c r="D473" s="98">
        <v>781.68456037258534</v>
      </c>
      <c r="E473" s="98">
        <v>1047.4433133347652</v>
      </c>
      <c r="F473" s="98">
        <v>1046.5354174394881</v>
      </c>
      <c r="G473" s="98">
        <v>1362.2224784218915</v>
      </c>
      <c r="H473" s="98">
        <v>1228.7058347961922</v>
      </c>
      <c r="I473" s="98">
        <v>1146.2047872456214</v>
      </c>
      <c r="J473" s="98">
        <v>1057.0458552163182</v>
      </c>
      <c r="K473" s="98">
        <v>1049.5273659976258</v>
      </c>
      <c r="L473" s="98">
        <v>919.843829497245</v>
      </c>
      <c r="M473" s="98">
        <v>926.41420169888966</v>
      </c>
      <c r="N473" s="98">
        <v>621.18609972604315</v>
      </c>
      <c r="O473" s="98">
        <v>138.02294550365704</v>
      </c>
      <c r="P473" s="98">
        <v>51.496900963900138</v>
      </c>
      <c r="Q473" s="98">
        <v>167.96457621553705</v>
      </c>
      <c r="R473" s="98">
        <v>253.21393391389554</v>
      </c>
      <c r="S473" s="98">
        <v>434.56548395752174</v>
      </c>
      <c r="T473" s="98">
        <v>328.28768407269808</v>
      </c>
      <c r="U473" s="98">
        <v>258.30028057845732</v>
      </c>
      <c r="V473" s="98">
        <v>325.2733680326005</v>
      </c>
      <c r="W473" s="98">
        <v>337.19740912203986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1604.4393908657346</v>
      </c>
      <c r="D474" s="98">
        <v>1595.2262009154467</v>
      </c>
      <c r="E474" s="98">
        <v>1590.6160808629124</v>
      </c>
      <c r="F474" s="98">
        <v>1691.2258748976135</v>
      </c>
      <c r="G474" s="98">
        <v>1710.1774137743776</v>
      </c>
      <c r="H474" s="98">
        <v>1771.2196903700319</v>
      </c>
      <c r="I474" s="98">
        <v>2118.6386599229022</v>
      </c>
      <c r="J474" s="98">
        <v>2062.1534808641909</v>
      </c>
      <c r="K474" s="98">
        <v>2056.0990113709768</v>
      </c>
      <c r="L474" s="98">
        <v>2094.7301446488655</v>
      </c>
      <c r="M474" s="98">
        <v>2093.378223968662</v>
      </c>
      <c r="N474" s="98">
        <v>2094.6338135491978</v>
      </c>
      <c r="O474" s="98">
        <v>2128.9088663900448</v>
      </c>
      <c r="P474" s="98">
        <v>2152.1248486192885</v>
      </c>
      <c r="Q474" s="98">
        <v>2199.3129457049604</v>
      </c>
      <c r="R474" s="98">
        <v>2237.2311854502195</v>
      </c>
      <c r="S474" s="98">
        <v>2243.750035296744</v>
      </c>
      <c r="T474" s="98">
        <v>2239.9794558377007</v>
      </c>
      <c r="U474" s="98">
        <v>2244.5096069684273</v>
      </c>
      <c r="V474" s="98">
        <v>2234.4822926638831</v>
      </c>
      <c r="W474" s="98">
        <v>2217.4702129060188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1133.2174507112968</v>
      </c>
      <c r="D475" s="122">
        <v>1154.9681361254161</v>
      </c>
      <c r="E475" s="122">
        <v>1176.6142108174961</v>
      </c>
      <c r="F475" s="122">
        <v>1200.9375152371408</v>
      </c>
      <c r="G475" s="122">
        <v>1164.9371553922431</v>
      </c>
      <c r="H475" s="122">
        <v>1077.7535757329929</v>
      </c>
      <c r="I475" s="122">
        <v>1060.1968179447131</v>
      </c>
      <c r="J475" s="122">
        <v>965.12971512398997</v>
      </c>
      <c r="K475" s="122">
        <v>939.24337685848582</v>
      </c>
      <c r="L475" s="122">
        <v>920.37429209531808</v>
      </c>
      <c r="M475" s="122">
        <v>974.91289772561743</v>
      </c>
      <c r="N475" s="122">
        <v>880.21596928190672</v>
      </c>
      <c r="O475" s="122">
        <v>858.39417646920208</v>
      </c>
      <c r="P475" s="122">
        <v>925.25501704731607</v>
      </c>
      <c r="Q475" s="122">
        <v>915.69962208317781</v>
      </c>
      <c r="R475" s="122">
        <v>913.06136798759258</v>
      </c>
      <c r="S475" s="122">
        <v>947.29101677502899</v>
      </c>
      <c r="T475" s="122">
        <v>873.77694453442598</v>
      </c>
      <c r="U475" s="122">
        <v>1022.5104139771282</v>
      </c>
      <c r="V475" s="122">
        <v>1000.1741009266609</v>
      </c>
      <c r="W475" s="122">
        <v>949.30347540023945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1251.8686587751811</v>
      </c>
      <c r="D477" s="98">
        <v>1255.7261739268258</v>
      </c>
      <c r="E477" s="98">
        <v>1306.7290223676364</v>
      </c>
      <c r="F477" s="98">
        <v>1335.0943640748355</v>
      </c>
      <c r="G477" s="98">
        <v>1282.6258918473939</v>
      </c>
      <c r="H477" s="98">
        <v>1153.2662469258084</v>
      </c>
      <c r="I477" s="98">
        <v>1166.2114174401918</v>
      </c>
      <c r="J477" s="98">
        <v>1055.9502409083673</v>
      </c>
      <c r="K477" s="98">
        <v>1040.729457704891</v>
      </c>
      <c r="L477" s="98">
        <v>1015.0481985338646</v>
      </c>
      <c r="M477" s="98">
        <v>1041.9161859889932</v>
      </c>
      <c r="N477" s="98">
        <v>991.26490597589816</v>
      </c>
      <c r="O477" s="98">
        <v>996.61467758594358</v>
      </c>
      <c r="P477" s="98">
        <v>1012.8173914170445</v>
      </c>
      <c r="Q477" s="98">
        <v>1057.0751894620173</v>
      </c>
      <c r="R477" s="98">
        <v>1061.9487547220676</v>
      </c>
      <c r="S477" s="98">
        <v>1072.5812603963266</v>
      </c>
      <c r="T477" s="98">
        <v>1086.4524369775081</v>
      </c>
      <c r="U477" s="98">
        <v>1177.2504348680745</v>
      </c>
      <c r="V477" s="98">
        <v>1113.1862777646991</v>
      </c>
      <c r="W477" s="98">
        <v>1190.649070387147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983.44461430278727</v>
      </c>
      <c r="D478" s="33">
        <v>1006.7945511233428</v>
      </c>
      <c r="E478" s="33">
        <v>957.31958460939484</v>
      </c>
      <c r="F478" s="33">
        <v>1000.5513359605841</v>
      </c>
      <c r="G478" s="33">
        <v>964.02566958666489</v>
      </c>
      <c r="H478" s="33">
        <v>916.42148992550108</v>
      </c>
      <c r="I478" s="33">
        <v>835.29608921368606</v>
      </c>
      <c r="J478" s="33">
        <v>777.81238069371238</v>
      </c>
      <c r="K478" s="33">
        <v>805.3134027200523</v>
      </c>
      <c r="L478" s="33">
        <v>767.38912148354882</v>
      </c>
      <c r="M478" s="33">
        <v>855.51500459381566</v>
      </c>
      <c r="N478" s="33">
        <v>642.22104893980452</v>
      </c>
      <c r="O478" s="33">
        <v>697.77096416228551</v>
      </c>
      <c r="P478" s="33">
        <v>852.27059473481802</v>
      </c>
      <c r="Q478" s="33">
        <v>748.84825801855038</v>
      </c>
      <c r="R478" s="33">
        <v>727.84655972086148</v>
      </c>
      <c r="S478" s="33">
        <v>797.96678146657666</v>
      </c>
      <c r="T478" s="33">
        <v>661.10145209134362</v>
      </c>
      <c r="U478" s="33">
        <v>811.53470853436545</v>
      </c>
      <c r="V478" s="33">
        <v>894.01708212905794</v>
      </c>
      <c r="W478" s="33">
        <v>795.84540880703889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5695.2214416108691</v>
      </c>
      <c r="D480" s="117">
        <f t="shared" si="247"/>
        <v>6984.7271669587362</v>
      </c>
      <c r="E480" s="117">
        <f t="shared" si="247"/>
        <v>9178.0859060750026</v>
      </c>
      <c r="F480" s="117">
        <f t="shared" si="247"/>
        <v>9149.3194158105889</v>
      </c>
      <c r="G480" s="117">
        <f t="shared" si="247"/>
        <v>9708.5937898219327</v>
      </c>
      <c r="H480" s="117">
        <f t="shared" si="247"/>
        <v>9951.9662004560141</v>
      </c>
      <c r="I480" s="117">
        <f t="shared" si="247"/>
        <v>10813.973244923869</v>
      </c>
      <c r="J480" s="117">
        <f t="shared" si="247"/>
        <v>8806.7828499571406</v>
      </c>
      <c r="K480" s="117">
        <f t="shared" si="247"/>
        <v>8439.6625480867606</v>
      </c>
      <c r="L480" s="117">
        <f t="shared" si="247"/>
        <v>8222.1655469781126</v>
      </c>
      <c r="M480" s="117">
        <f t="shared" si="247"/>
        <v>7718.9346930188358</v>
      </c>
      <c r="N480" s="117">
        <f t="shared" si="247"/>
        <v>8016.5880777522789</v>
      </c>
      <c r="O480" s="117">
        <f t="shared" si="247"/>
        <v>6385.1246777883352</v>
      </c>
      <c r="P480" s="117">
        <f t="shared" si="247"/>
        <v>5314.1692427124435</v>
      </c>
      <c r="Q480" s="117">
        <f t="shared" si="247"/>
        <v>6202.3387909891499</v>
      </c>
      <c r="R480" s="117">
        <f t="shared" ref="R480:V480" si="248">R481+R484+R486+R499</f>
        <v>6936.2735903179537</v>
      </c>
      <c r="S480" s="117">
        <f t="shared" si="248"/>
        <v>7272.3223632838171</v>
      </c>
      <c r="T480" s="117">
        <f t="shared" si="248"/>
        <v>6463.2572480363433</v>
      </c>
      <c r="U480" s="117">
        <f t="shared" si="248"/>
        <v>6616.1887806034028</v>
      </c>
      <c r="V480" s="117">
        <f t="shared" si="248"/>
        <v>7484.8176502023352</v>
      </c>
      <c r="W480" s="117">
        <f t="shared" ref="W480" si="249">W481+W484+W486+W499</f>
        <v>7204.7112000199822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3147.2565899573829</v>
      </c>
      <c r="D481" s="122">
        <f t="shared" si="250"/>
        <v>3428.1514320963888</v>
      </c>
      <c r="E481" s="122">
        <f t="shared" si="250"/>
        <v>3024.4666478728163</v>
      </c>
      <c r="F481" s="122">
        <f t="shared" si="250"/>
        <v>2827.6553683131028</v>
      </c>
      <c r="G481" s="122">
        <f t="shared" si="250"/>
        <v>2699.8377333762396</v>
      </c>
      <c r="H481" s="122">
        <f t="shared" si="250"/>
        <v>2300.2189327360315</v>
      </c>
      <c r="I481" s="122">
        <f t="shared" si="250"/>
        <v>2132.1209178511158</v>
      </c>
      <c r="J481" s="122">
        <f t="shared" si="250"/>
        <v>2428.1519264859812</v>
      </c>
      <c r="K481" s="122">
        <f t="shared" si="250"/>
        <v>2794.0555226196211</v>
      </c>
      <c r="L481" s="122">
        <f t="shared" si="250"/>
        <v>1768.0384609146256</v>
      </c>
      <c r="M481" s="122">
        <f t="shared" si="250"/>
        <v>2077.5900228838941</v>
      </c>
      <c r="N481" s="122">
        <f t="shared" si="250"/>
        <v>2208.9101538989394</v>
      </c>
      <c r="O481" s="122">
        <f t="shared" si="250"/>
        <v>1792.8912664307479</v>
      </c>
      <c r="P481" s="122">
        <f t="shared" si="250"/>
        <v>1321.6301969718243</v>
      </c>
      <c r="Q481" s="122">
        <f t="shared" si="250"/>
        <v>1980.6788393337035</v>
      </c>
      <c r="R481" s="122">
        <f t="shared" ref="R481:V481" si="251">SUM(R482:R483)</f>
        <v>1973.2358962439321</v>
      </c>
      <c r="S481" s="122">
        <f t="shared" si="251"/>
        <v>2157.5867191803663</v>
      </c>
      <c r="T481" s="122">
        <f t="shared" si="251"/>
        <v>2166.390379058631</v>
      </c>
      <c r="U481" s="122">
        <f t="shared" si="251"/>
        <v>2227.1005374967563</v>
      </c>
      <c r="V481" s="122">
        <f t="shared" si="251"/>
        <v>2332.0533050651015</v>
      </c>
      <c r="W481" s="122">
        <f t="shared" ref="W481" si="252">SUM(W482:W483)</f>
        <v>2104.4976860612032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3134.2323477128084</v>
      </c>
      <c r="D482" s="98">
        <v>3412.8638123373585</v>
      </c>
      <c r="E482" s="98">
        <v>3011.7371172917392</v>
      </c>
      <c r="F482" s="98">
        <v>2814.7278819955736</v>
      </c>
      <c r="G482" s="98">
        <v>2687.713012307765</v>
      </c>
      <c r="H482" s="98">
        <v>2290.9362846576905</v>
      </c>
      <c r="I482" s="98">
        <v>2124.4432061774005</v>
      </c>
      <c r="J482" s="98">
        <v>2419.989996098469</v>
      </c>
      <c r="K482" s="98">
        <v>2784.166016634987</v>
      </c>
      <c r="L482" s="98">
        <v>1762.0425715685651</v>
      </c>
      <c r="M482" s="98">
        <v>2069.5531270988772</v>
      </c>
      <c r="N482" s="98">
        <v>2202.2871521449301</v>
      </c>
      <c r="O482" s="98">
        <v>1786.6269584001761</v>
      </c>
      <c r="P482" s="98">
        <v>1315.7275580337414</v>
      </c>
      <c r="Q482" s="98">
        <v>1972.6842614682607</v>
      </c>
      <c r="R482" s="98">
        <v>1965.3187860601031</v>
      </c>
      <c r="S482" s="98">
        <v>2147.9844859112363</v>
      </c>
      <c r="T482" s="98">
        <v>2157.7753987035353</v>
      </c>
      <c r="U482" s="98">
        <v>2218.2711909542836</v>
      </c>
      <c r="V482" s="98">
        <v>2322.8262725835039</v>
      </c>
      <c r="W482" s="98">
        <v>2096.1785383563392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13.024242244574419</v>
      </c>
      <c r="D483" s="98">
        <v>15.287619759030363</v>
      </c>
      <c r="E483" s="98">
        <v>12.729530581077341</v>
      </c>
      <c r="F483" s="98">
        <v>12.927486317528988</v>
      </c>
      <c r="G483" s="98">
        <v>12.124721068474791</v>
      </c>
      <c r="H483" s="98">
        <v>9.2826480783411895</v>
      </c>
      <c r="I483" s="98">
        <v>7.6777116737152058</v>
      </c>
      <c r="J483" s="98">
        <v>8.1619303875123919</v>
      </c>
      <c r="K483" s="98">
        <v>9.8895059846341233</v>
      </c>
      <c r="L483" s="98">
        <v>5.9958893460605589</v>
      </c>
      <c r="M483" s="98">
        <v>8.0368957850167781</v>
      </c>
      <c r="N483" s="98">
        <v>6.623001754009274</v>
      </c>
      <c r="O483" s="98">
        <v>6.2643080305718053</v>
      </c>
      <c r="P483" s="98">
        <v>5.9026389380827871</v>
      </c>
      <c r="Q483" s="98">
        <v>7.9945778654427837</v>
      </c>
      <c r="R483" s="98">
        <v>7.9171101838288758</v>
      </c>
      <c r="S483" s="98">
        <v>9.6022332691302239</v>
      </c>
      <c r="T483" s="98">
        <v>8.6149803550958595</v>
      </c>
      <c r="U483" s="98">
        <v>8.8293465424728215</v>
      </c>
      <c r="V483" s="98">
        <v>9.2270324815976092</v>
      </c>
      <c r="W483" s="98">
        <v>8.3191477048642124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</v>
      </c>
      <c r="D484" s="122">
        <f t="shared" si="253"/>
        <v>868.7872654179198</v>
      </c>
      <c r="E484" s="122">
        <f t="shared" si="253"/>
        <v>3336.5486597002814</v>
      </c>
      <c r="F484" s="122">
        <f t="shared" si="253"/>
        <v>3381.7344704574989</v>
      </c>
      <c r="G484" s="122">
        <f t="shared" si="253"/>
        <v>3917.7904438531227</v>
      </c>
      <c r="H484" s="122">
        <f t="shared" si="253"/>
        <v>4620.0827861085045</v>
      </c>
      <c r="I484" s="122">
        <f t="shared" si="253"/>
        <v>5363.6592250336598</v>
      </c>
      <c r="J484" s="122">
        <f t="shared" si="253"/>
        <v>3201.2438212977154</v>
      </c>
      <c r="K484" s="122">
        <f t="shared" si="253"/>
        <v>2470.9044647647856</v>
      </c>
      <c r="L484" s="122">
        <f t="shared" si="253"/>
        <v>3325.6633386784083</v>
      </c>
      <c r="M484" s="122">
        <f t="shared" si="253"/>
        <v>2474.2161041045688</v>
      </c>
      <c r="N484" s="122">
        <f t="shared" si="253"/>
        <v>2861.1479257809465</v>
      </c>
      <c r="O484" s="122">
        <f t="shared" si="253"/>
        <v>1827.6236748722079</v>
      </c>
      <c r="P484" s="122">
        <f t="shared" si="253"/>
        <v>1178.7898442266655</v>
      </c>
      <c r="Q484" s="122">
        <f t="shared" si="253"/>
        <v>1324.1208166923686</v>
      </c>
      <c r="R484" s="122">
        <f t="shared" si="253"/>
        <v>1983.3179617281005</v>
      </c>
      <c r="S484" s="122">
        <f t="shared" si="253"/>
        <v>1981.2971023030266</v>
      </c>
      <c r="T484" s="122">
        <f t="shared" si="253"/>
        <v>1266.6140402503793</v>
      </c>
      <c r="U484" s="122">
        <f t="shared" si="253"/>
        <v>1295.3677646172155</v>
      </c>
      <c r="V484" s="122">
        <f t="shared" si="253"/>
        <v>2003.2497189757014</v>
      </c>
      <c r="W484" s="122">
        <f t="shared" si="253"/>
        <v>1951.5642268480476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868.7872654179198</v>
      </c>
      <c r="E485" s="98">
        <f>RES_hhdet_in_tesh!E86</f>
        <v>3336.5486597002814</v>
      </c>
      <c r="F485" s="98">
        <f>RES_hhdet_in_tesh!F86</f>
        <v>3381.7344704574989</v>
      </c>
      <c r="G485" s="98">
        <f>RES_hhdet_in_tesh!G86</f>
        <v>3917.7904438531227</v>
      </c>
      <c r="H485" s="98">
        <f>RES_hhdet_in_tesh!H86</f>
        <v>4620.0827861085045</v>
      </c>
      <c r="I485" s="98">
        <f>RES_hhdet_in_tesh!I86</f>
        <v>5363.6592250336598</v>
      </c>
      <c r="J485" s="98">
        <f>RES_hhdet_in_tesh!J86</f>
        <v>3201.2438212977154</v>
      </c>
      <c r="K485" s="98">
        <f>RES_hhdet_in_tesh!K86</f>
        <v>2470.9044647647856</v>
      </c>
      <c r="L485" s="98">
        <f>RES_hhdet_in_tesh!L86</f>
        <v>3325.6633386784083</v>
      </c>
      <c r="M485" s="98">
        <f>RES_hhdet_in_tesh!M86</f>
        <v>2474.2161041045688</v>
      </c>
      <c r="N485" s="98">
        <f>RES_hhdet_in_tesh!N86</f>
        <v>2861.1479257809465</v>
      </c>
      <c r="O485" s="98">
        <f>RES_hhdet_in_tesh!O86</f>
        <v>1827.6236748722079</v>
      </c>
      <c r="P485" s="98">
        <f>RES_hhdet_in_tesh!P86</f>
        <v>1178.7898442266655</v>
      </c>
      <c r="Q485" s="98">
        <f>RES_hhdet_in_tesh!Q86</f>
        <v>1324.1208166923686</v>
      </c>
      <c r="R485" s="98">
        <f>RES_hhdet_in_tesh!R86</f>
        <v>1983.3179617281005</v>
      </c>
      <c r="S485" s="98">
        <f>RES_hhdet_in_tesh!S86</f>
        <v>1981.2971023030266</v>
      </c>
      <c r="T485" s="98">
        <f>RES_hhdet_in_tesh!T86</f>
        <v>1266.6140402503793</v>
      </c>
      <c r="U485" s="98">
        <f>RES_hhdet_in_tesh!U86</f>
        <v>1295.3677646172155</v>
      </c>
      <c r="V485" s="98">
        <f>RES_hhdet_in_tesh!V86</f>
        <v>2003.2497189757014</v>
      </c>
      <c r="W485" s="98">
        <f>RES_hhdet_in_tesh!W86</f>
        <v>1951.5642268480476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1844.4093037988889</v>
      </c>
      <c r="D486" s="122">
        <v>1975.4993695577873</v>
      </c>
      <c r="E486" s="122">
        <v>2100.2805389068931</v>
      </c>
      <c r="F486" s="122">
        <v>2200.26403414468</v>
      </c>
      <c r="G486" s="122">
        <v>2377.9006386436085</v>
      </c>
      <c r="H486" s="122">
        <v>2377.2960389215209</v>
      </c>
      <c r="I486" s="122">
        <v>2676.7680542059848</v>
      </c>
      <c r="J486" s="122">
        <v>2590.4505143743786</v>
      </c>
      <c r="K486" s="122">
        <v>2584.147945480745</v>
      </c>
      <c r="L486" s="122">
        <v>2557.0817594952996</v>
      </c>
      <c r="M486" s="122">
        <v>2561.1796707678936</v>
      </c>
      <c r="N486" s="122">
        <v>2412.2326084558526</v>
      </c>
      <c r="O486" s="122">
        <v>2218.1058442935509</v>
      </c>
      <c r="P486" s="122">
        <v>2198.1176930105289</v>
      </c>
      <c r="Q486" s="122">
        <v>2308.6942012864138</v>
      </c>
      <c r="R486" s="122">
        <v>2390.4483965032532</v>
      </c>
      <c r="S486" s="122">
        <v>2507.1043157792515</v>
      </c>
      <c r="T486" s="122">
        <v>2444.9057061504527</v>
      </c>
      <c r="U486" s="122">
        <v>2409.9002384982955</v>
      </c>
      <c r="V486" s="122">
        <v>2438.5659508647268</v>
      </c>
      <c r="W486" s="122">
        <v>2453.2017232217941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0</v>
      </c>
      <c r="D487" s="98">
        <v>2017.8791350327926</v>
      </c>
      <c r="E487" s="98">
        <v>1818.1692221256226</v>
      </c>
      <c r="F487" s="98">
        <v>1969.0537761047863</v>
      </c>
      <c r="G487" s="98">
        <v>2343.2533419319511</v>
      </c>
      <c r="H487" s="98">
        <v>2002.6543020423696</v>
      </c>
      <c r="I487" s="98">
        <v>2241.7128970909926</v>
      </c>
      <c r="J487" s="98">
        <v>2891.7357586284925</v>
      </c>
      <c r="K487" s="98">
        <v>3041.3907904658959</v>
      </c>
      <c r="L487" s="98">
        <v>2355.4191698088275</v>
      </c>
      <c r="M487" s="98">
        <v>2457.1222892081969</v>
      </c>
      <c r="N487" s="98">
        <v>2328.9170700722852</v>
      </c>
      <c r="O487" s="98">
        <v>0</v>
      </c>
      <c r="P487" s="98">
        <v>0</v>
      </c>
      <c r="Q487" s="98">
        <v>2486.5688650364468</v>
      </c>
      <c r="R487" s="98">
        <v>2542.4498230906715</v>
      </c>
      <c r="S487" s="98">
        <v>2605.8996932634996</v>
      </c>
      <c r="T487" s="98">
        <v>2556.6185856084035</v>
      </c>
      <c r="U487" s="98">
        <v>2650.6956361823313</v>
      </c>
      <c r="V487" s="98">
        <v>2603.3391972617451</v>
      </c>
      <c r="W487" s="98">
        <v>2470.0071875729473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2243.3617457061464</v>
      </c>
      <c r="J488" s="98">
        <v>2897.3332233046744</v>
      </c>
      <c r="K488" s="98">
        <v>3046.7198573601963</v>
      </c>
      <c r="L488" s="98">
        <v>0</v>
      </c>
      <c r="M488" s="98">
        <v>0</v>
      </c>
      <c r="N488" s="98">
        <v>2335.019116893287</v>
      </c>
      <c r="O488" s="98">
        <v>2468.7149457898495</v>
      </c>
      <c r="P488" s="98">
        <v>2774.3124563806659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150.53547214367137</v>
      </c>
      <c r="J489" s="101">
        <v>515.44376142720387</v>
      </c>
      <c r="K489" s="101">
        <v>653.67553427441203</v>
      </c>
      <c r="L489" s="101">
        <v>0</v>
      </c>
      <c r="M489" s="101">
        <v>0</v>
      </c>
      <c r="N489" s="101">
        <v>266.60473320709673</v>
      </c>
      <c r="O489" s="101">
        <v>210.75685082685854</v>
      </c>
      <c r="P489" s="101">
        <v>111.34573252939154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2092.8262735624749</v>
      </c>
      <c r="J490" s="104">
        <v>2381.8894618774702</v>
      </c>
      <c r="K490" s="104">
        <v>2393.0443230857845</v>
      </c>
      <c r="L490" s="104">
        <v>0</v>
      </c>
      <c r="M490" s="104">
        <v>0</v>
      </c>
      <c r="N490" s="104">
        <v>2068.4143836861899</v>
      </c>
      <c r="O490" s="104">
        <v>2257.9580949629913</v>
      </c>
      <c r="P490" s="104">
        <v>2662.9667238512743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1893.1437524997184</v>
      </c>
      <c r="D491" s="101">
        <v>2018.328445151014</v>
      </c>
      <c r="E491" s="101">
        <v>2129.2155152343221</v>
      </c>
      <c r="F491" s="101">
        <v>2181.2474955774042</v>
      </c>
      <c r="G491" s="101">
        <v>2383.8625486947608</v>
      </c>
      <c r="H491" s="101">
        <v>2419.6380201007491</v>
      </c>
      <c r="I491" s="101">
        <v>2506.9167003424573</v>
      </c>
      <c r="J491" s="101">
        <v>2594.2709411976457</v>
      </c>
      <c r="K491" s="101">
        <v>2602.6779227427219</v>
      </c>
      <c r="L491" s="101">
        <v>2537.2455113162191</v>
      </c>
      <c r="M491" s="101">
        <v>2445.3161634256171</v>
      </c>
      <c r="N491" s="101">
        <v>2309.1670656269448</v>
      </c>
      <c r="O491" s="101">
        <v>2435.1127198985364</v>
      </c>
      <c r="P491" s="101">
        <v>0</v>
      </c>
      <c r="Q491" s="101">
        <v>2493.7282592352149</v>
      </c>
      <c r="R491" s="101">
        <v>2515.2306767341247</v>
      </c>
      <c r="S491" s="101">
        <v>2563.5739986980311</v>
      </c>
      <c r="T491" s="101">
        <v>2540.9496018169866</v>
      </c>
      <c r="U491" s="101">
        <v>2475.87196778917</v>
      </c>
      <c r="V491" s="101">
        <v>2337.2073287478147</v>
      </c>
      <c r="W491" s="101">
        <v>2953.2085926631999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1893.6281773702333</v>
      </c>
      <c r="D492" s="104">
        <v>0</v>
      </c>
      <c r="E492" s="104">
        <v>0</v>
      </c>
      <c r="F492" s="104">
        <v>0</v>
      </c>
      <c r="G492" s="104">
        <v>0</v>
      </c>
      <c r="H492" s="104">
        <v>2418.3138688989652</v>
      </c>
      <c r="I492" s="104">
        <v>2507.5531298660289</v>
      </c>
      <c r="J492" s="104">
        <v>2597.1840577625958</v>
      </c>
      <c r="K492" s="104">
        <v>2606.8295037329999</v>
      </c>
      <c r="L492" s="104">
        <v>2539.2610332282006</v>
      </c>
      <c r="M492" s="104">
        <v>2444.1180623780738</v>
      </c>
      <c r="N492" s="104">
        <v>2310.8314452590789</v>
      </c>
      <c r="O492" s="104">
        <v>2465.8173379539808</v>
      </c>
      <c r="P492" s="104">
        <v>2901.7679495371754</v>
      </c>
      <c r="Q492" s="104">
        <v>0</v>
      </c>
      <c r="R492" s="104">
        <v>0</v>
      </c>
      <c r="S492" s="104">
        <v>0</v>
      </c>
      <c r="T492" s="104">
        <v>0</v>
      </c>
      <c r="U492" s="104">
        <v>2425.6475879873028</v>
      </c>
      <c r="V492" s="104">
        <v>2311.1055520486384</v>
      </c>
      <c r="W492" s="104">
        <v>2971.2037736763236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254.72181288125395</v>
      </c>
      <c r="D493" s="98">
        <v>0</v>
      </c>
      <c r="E493" s="98">
        <v>0</v>
      </c>
      <c r="F493" s="98">
        <v>0</v>
      </c>
      <c r="G493" s="98">
        <v>0</v>
      </c>
      <c r="H493" s="98">
        <v>614.84424534306652</v>
      </c>
      <c r="I493" s="98">
        <v>507.23289228695029</v>
      </c>
      <c r="J493" s="98">
        <v>529.21498111397716</v>
      </c>
      <c r="K493" s="98">
        <v>528.8000670606848</v>
      </c>
      <c r="L493" s="98">
        <v>447.97792837171738</v>
      </c>
      <c r="M493" s="98">
        <v>426.67231122905474</v>
      </c>
      <c r="N493" s="98">
        <v>271.1291028653759</v>
      </c>
      <c r="O493" s="98">
        <v>191.59237451116337</v>
      </c>
      <c r="P493" s="98">
        <v>275.73345858133888</v>
      </c>
      <c r="Q493" s="98">
        <v>0</v>
      </c>
      <c r="R493" s="98">
        <v>0</v>
      </c>
      <c r="S493" s="98">
        <v>0</v>
      </c>
      <c r="T493" s="98">
        <v>0</v>
      </c>
      <c r="U493" s="98">
        <v>163.33190755089004</v>
      </c>
      <c r="V493" s="98">
        <v>126.71414338317685</v>
      </c>
      <c r="W493" s="98">
        <v>511.53976821427074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1638.9063644889793</v>
      </c>
      <c r="D494" s="98">
        <v>0</v>
      </c>
      <c r="E494" s="98">
        <v>0</v>
      </c>
      <c r="F494" s="98">
        <v>0</v>
      </c>
      <c r="G494" s="98">
        <v>0</v>
      </c>
      <c r="H494" s="98">
        <v>1803.4696235558986</v>
      </c>
      <c r="I494" s="98">
        <v>2000.3202375790788</v>
      </c>
      <c r="J494" s="98">
        <v>2067.9690766486187</v>
      </c>
      <c r="K494" s="98">
        <v>2078.0294366723151</v>
      </c>
      <c r="L494" s="98">
        <v>2091.2831048564835</v>
      </c>
      <c r="M494" s="98">
        <v>2017.4457511490189</v>
      </c>
      <c r="N494" s="98">
        <v>2039.7023423937035</v>
      </c>
      <c r="O494" s="98">
        <v>2274.2249634428172</v>
      </c>
      <c r="P494" s="98">
        <v>2626.0344909558366</v>
      </c>
      <c r="Q494" s="98">
        <v>0</v>
      </c>
      <c r="R494" s="98">
        <v>0</v>
      </c>
      <c r="S494" s="98">
        <v>0</v>
      </c>
      <c r="T494" s="98">
        <v>0</v>
      </c>
      <c r="U494" s="98">
        <v>2262.3156804364125</v>
      </c>
      <c r="V494" s="98">
        <v>2184.3914086654618</v>
      </c>
      <c r="W494" s="98">
        <v>2459.664005462053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1841.3318325217058</v>
      </c>
      <c r="D495" s="101">
        <v>0</v>
      </c>
      <c r="E495" s="101">
        <v>0</v>
      </c>
      <c r="F495" s="101">
        <v>0</v>
      </c>
      <c r="G495" s="101">
        <v>0</v>
      </c>
      <c r="H495" s="101">
        <v>2376.1981540132274</v>
      </c>
      <c r="I495" s="101">
        <v>0</v>
      </c>
      <c r="J495" s="101">
        <v>0</v>
      </c>
      <c r="K495" s="101">
        <v>2581.2252937381199</v>
      </c>
      <c r="L495" s="101">
        <v>0</v>
      </c>
      <c r="M495" s="101">
        <v>0</v>
      </c>
      <c r="N495" s="101">
        <v>0</v>
      </c>
      <c r="O495" s="101">
        <v>2231.5686747382069</v>
      </c>
      <c r="P495" s="101">
        <v>2252.5068147174729</v>
      </c>
      <c r="Q495" s="101">
        <v>0</v>
      </c>
      <c r="R495" s="101">
        <v>0</v>
      </c>
      <c r="S495" s="101">
        <v>0</v>
      </c>
      <c r="T495" s="101">
        <v>0</v>
      </c>
      <c r="U495" s="101">
        <v>2380.4335114254905</v>
      </c>
      <c r="V495" s="101">
        <v>2422.6423857000677</v>
      </c>
      <c r="W495" s="101">
        <v>2433.9046259054253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1841.0029210496641</v>
      </c>
      <c r="D496" s="104">
        <v>1973.6076129296841</v>
      </c>
      <c r="E496" s="104">
        <v>2099.6961432006924</v>
      </c>
      <c r="F496" s="104">
        <v>2201.9383744508227</v>
      </c>
      <c r="G496" s="104">
        <v>2377.8227737524471</v>
      </c>
      <c r="H496" s="104">
        <v>2376.1658870284705</v>
      </c>
      <c r="I496" s="104">
        <v>2685.6895189670772</v>
      </c>
      <c r="J496" s="104">
        <v>2587.8851439701953</v>
      </c>
      <c r="K496" s="104">
        <v>2581.2448159854703</v>
      </c>
      <c r="L496" s="104">
        <v>2558.1203592432894</v>
      </c>
      <c r="M496" s="104">
        <v>2565.7930130280333</v>
      </c>
      <c r="N496" s="104">
        <v>2417.592684737479</v>
      </c>
      <c r="O496" s="104">
        <v>2202.7516509961365</v>
      </c>
      <c r="P496" s="104">
        <v>2180.6872344592516</v>
      </c>
      <c r="Q496" s="104">
        <v>2295.7100857290293</v>
      </c>
      <c r="R496" s="104">
        <v>2386.0520604341996</v>
      </c>
      <c r="S496" s="104">
        <v>2505.1003036242942</v>
      </c>
      <c r="T496" s="104">
        <v>2441.7651194050145</v>
      </c>
      <c r="U496" s="104">
        <v>2406.4929621216861</v>
      </c>
      <c r="V496" s="104">
        <v>2442.0640977981457</v>
      </c>
      <c r="W496" s="104">
        <v>2435.598450709781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236.56353018392943</v>
      </c>
      <c r="D497" s="98">
        <v>378.38141201423718</v>
      </c>
      <c r="E497" s="98">
        <v>509.08006233777991</v>
      </c>
      <c r="F497" s="98">
        <v>510.71249955320923</v>
      </c>
      <c r="G497" s="98">
        <v>667.64535997806968</v>
      </c>
      <c r="H497" s="98">
        <v>604.94619665843868</v>
      </c>
      <c r="I497" s="98">
        <v>567.05085904417501</v>
      </c>
      <c r="J497" s="98">
        <v>525.73166310600413</v>
      </c>
      <c r="K497" s="98">
        <v>525.14580461449373</v>
      </c>
      <c r="L497" s="98">
        <v>463.39021459442415</v>
      </c>
      <c r="M497" s="98">
        <v>472.41478905937134</v>
      </c>
      <c r="N497" s="98">
        <v>322.95887118828102</v>
      </c>
      <c r="O497" s="98">
        <v>73.842784606091243</v>
      </c>
      <c r="P497" s="98">
        <v>28.562385839962786</v>
      </c>
      <c r="Q497" s="98">
        <v>96.397140024069159</v>
      </c>
      <c r="R497" s="98">
        <v>148.82087498397973</v>
      </c>
      <c r="S497" s="98">
        <v>261.35026832755005</v>
      </c>
      <c r="T497" s="98">
        <v>201.78566356731375</v>
      </c>
      <c r="U497" s="98">
        <v>161.983355153259</v>
      </c>
      <c r="V497" s="98">
        <v>207.5818051342624</v>
      </c>
      <c r="W497" s="98">
        <v>218.1282378037622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1604.4393908657346</v>
      </c>
      <c r="D498" s="98">
        <v>1595.2262009154467</v>
      </c>
      <c r="E498" s="98">
        <v>1590.6160808629124</v>
      </c>
      <c r="F498" s="98">
        <v>1691.2258748976135</v>
      </c>
      <c r="G498" s="98">
        <v>1710.1774137743776</v>
      </c>
      <c r="H498" s="98">
        <v>1771.2196903700319</v>
      </c>
      <c r="I498" s="98">
        <v>2118.6386599229022</v>
      </c>
      <c r="J498" s="98">
        <v>2062.1534808641909</v>
      </c>
      <c r="K498" s="98">
        <v>2056.0990113709768</v>
      </c>
      <c r="L498" s="98">
        <v>2094.7301446488655</v>
      </c>
      <c r="M498" s="98">
        <v>2093.378223968662</v>
      </c>
      <c r="N498" s="98">
        <v>2094.6338135491978</v>
      </c>
      <c r="O498" s="98">
        <v>2128.9088663900448</v>
      </c>
      <c r="P498" s="98">
        <v>2152.1248486192885</v>
      </c>
      <c r="Q498" s="98">
        <v>2199.3129457049604</v>
      </c>
      <c r="R498" s="98">
        <v>2237.2311854502195</v>
      </c>
      <c r="S498" s="98">
        <v>2243.750035296744</v>
      </c>
      <c r="T498" s="98">
        <v>2239.9794558377007</v>
      </c>
      <c r="U498" s="98">
        <v>2244.5096069684273</v>
      </c>
      <c r="V498" s="98">
        <v>2234.4822926638831</v>
      </c>
      <c r="W498" s="98">
        <v>2217.4702129060188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703.55554785459742</v>
      </c>
      <c r="D499" s="122">
        <v>712.28909988663975</v>
      </c>
      <c r="E499" s="122">
        <v>716.79005959501217</v>
      </c>
      <c r="F499" s="122">
        <v>739.66554289530643</v>
      </c>
      <c r="G499" s="122">
        <v>713.06497394896189</v>
      </c>
      <c r="H499" s="122">
        <v>654.36844268995765</v>
      </c>
      <c r="I499" s="122">
        <v>641.42504783310903</v>
      </c>
      <c r="J499" s="122">
        <v>586.93658779906502</v>
      </c>
      <c r="K499" s="122">
        <v>590.55461522160806</v>
      </c>
      <c r="L499" s="122">
        <v>571.38198788977945</v>
      </c>
      <c r="M499" s="122">
        <v>605.94889526247891</v>
      </c>
      <c r="N499" s="122">
        <v>534.29738961654004</v>
      </c>
      <c r="O499" s="122">
        <v>546.50389219182875</v>
      </c>
      <c r="P499" s="122">
        <v>615.63150850342515</v>
      </c>
      <c r="Q499" s="122">
        <v>588.84493367666448</v>
      </c>
      <c r="R499" s="122">
        <v>589.27133584266778</v>
      </c>
      <c r="S499" s="122">
        <v>626.33422602117287</v>
      </c>
      <c r="T499" s="122">
        <v>585.34712257688034</v>
      </c>
      <c r="U499" s="122">
        <v>683.82023999113494</v>
      </c>
      <c r="V499" s="122">
        <v>710.94867529680619</v>
      </c>
      <c r="W499" s="122">
        <v>695.44756388893722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693.48804824759668</v>
      </c>
      <c r="D501" s="98">
        <v>696.85223871940821</v>
      </c>
      <c r="E501" s="98">
        <v>726.41484976322079</v>
      </c>
      <c r="F501" s="98">
        <v>743.46716469853686</v>
      </c>
      <c r="G501" s="98">
        <v>715.46650661019657</v>
      </c>
      <c r="H501" s="98">
        <v>644.3892213544882</v>
      </c>
      <c r="I501" s="98">
        <v>652.69944276821286</v>
      </c>
      <c r="J501" s="98">
        <v>591.93791883268466</v>
      </c>
      <c r="K501" s="98">
        <v>584.30515026029173</v>
      </c>
      <c r="L501" s="98">
        <v>570.72684851951237</v>
      </c>
      <c r="M501" s="98">
        <v>586.2978689305811</v>
      </c>
      <c r="N501" s="98">
        <v>557.79582823899182</v>
      </c>
      <c r="O501" s="98">
        <v>560.80620444430781</v>
      </c>
      <c r="P501" s="98">
        <v>569.92365239051605</v>
      </c>
      <c r="Q501" s="98">
        <v>594.8280094071963</v>
      </c>
      <c r="R501" s="98">
        <v>600.55864938800767</v>
      </c>
      <c r="S501" s="98">
        <v>611.50695596593243</v>
      </c>
      <c r="T501" s="98">
        <v>625.24766280135054</v>
      </c>
      <c r="U501" s="98">
        <v>684.04695176095481</v>
      </c>
      <c r="V501" s="98">
        <v>652.58464119704252</v>
      </c>
      <c r="W501" s="98">
        <v>703.70266468734121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716.26370309622121</v>
      </c>
      <c r="D502" s="33">
        <v>734.99036630903925</v>
      </c>
      <c r="E502" s="33">
        <v>700.56850313173925</v>
      </c>
      <c r="F502" s="33">
        <v>733.98717108794972</v>
      </c>
      <c r="G502" s="33">
        <v>708.96521462013993</v>
      </c>
      <c r="H502" s="33">
        <v>675.68895178272942</v>
      </c>
      <c r="I502" s="33">
        <v>617.50740206570322</v>
      </c>
      <c r="J502" s="33">
        <v>576.62134254222451</v>
      </c>
      <c r="K502" s="33">
        <v>598.80195981968041</v>
      </c>
      <c r="L502" s="33">
        <v>572.44063870609318</v>
      </c>
      <c r="M502" s="33">
        <v>640.96644742623812</v>
      </c>
      <c r="N502" s="33">
        <v>483.93662800452233</v>
      </c>
      <c r="O502" s="33">
        <v>529.88346816754131</v>
      </c>
      <c r="P502" s="33">
        <v>653.7296242472662</v>
      </c>
      <c r="Q502" s="33">
        <v>581.783711108651</v>
      </c>
      <c r="R502" s="33">
        <v>575.23000124744806</v>
      </c>
      <c r="S502" s="33">
        <v>644.00575972337367</v>
      </c>
      <c r="T502" s="33">
        <v>545.44658235241013</v>
      </c>
      <c r="U502" s="33">
        <v>683.51113653299592</v>
      </c>
      <c r="V502" s="33">
        <v>765.77243003176636</v>
      </c>
      <c r="W502" s="33">
        <v>690.19861037841736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217.66769709884105</v>
      </c>
      <c r="D504" s="117">
        <f t="shared" si="254"/>
        <v>211.94095018667196</v>
      </c>
      <c r="E504" s="117">
        <f t="shared" si="254"/>
        <v>230.60279300732117</v>
      </c>
      <c r="F504" s="117">
        <f t="shared" si="254"/>
        <v>224.89785252141706</v>
      </c>
      <c r="G504" s="117">
        <f t="shared" si="254"/>
        <v>236.90407763645504</v>
      </c>
      <c r="H504" s="117">
        <f t="shared" si="254"/>
        <v>262.99731556192671</v>
      </c>
      <c r="I504" s="117">
        <f t="shared" si="254"/>
        <v>218.60651253587801</v>
      </c>
      <c r="J504" s="117">
        <f t="shared" si="254"/>
        <v>201.2267702581305</v>
      </c>
      <c r="K504" s="117">
        <f t="shared" si="254"/>
        <v>178.8728945492972</v>
      </c>
      <c r="L504" s="117">
        <f t="shared" si="254"/>
        <v>187.57139164667848</v>
      </c>
      <c r="M504" s="117">
        <f t="shared" si="254"/>
        <v>194.45684574973299</v>
      </c>
      <c r="N504" s="117">
        <f t="shared" si="254"/>
        <v>198.10337303416733</v>
      </c>
      <c r="O504" s="117">
        <f t="shared" si="254"/>
        <v>140.2646636249566</v>
      </c>
      <c r="P504" s="117">
        <f t="shared" si="254"/>
        <v>106.39398997478689</v>
      </c>
      <c r="Q504" s="117">
        <f t="shared" si="254"/>
        <v>191.11921324373813</v>
      </c>
      <c r="R504" s="117">
        <f t="shared" ref="R504:V504" si="255">R505+R508+R510+R523</f>
        <v>164.43633541930728</v>
      </c>
      <c r="S504" s="117">
        <f t="shared" si="255"/>
        <v>160.10203553280977</v>
      </c>
      <c r="T504" s="117">
        <f t="shared" si="255"/>
        <v>147.26440452119843</v>
      </c>
      <c r="U504" s="117">
        <f t="shared" si="255"/>
        <v>186.02824884342567</v>
      </c>
      <c r="V504" s="117">
        <f t="shared" si="255"/>
        <v>146.7924453716569</v>
      </c>
      <c r="W504" s="117">
        <f t="shared" ref="W504" si="256">W505+W508+W510+W523</f>
        <v>124.22135278100146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58.994977471250444</v>
      </c>
      <c r="D510" s="122">
        <v>42.148832526423227</v>
      </c>
      <c r="E510" s="122">
        <v>44.30369381002054</v>
      </c>
      <c r="F510" s="122">
        <v>43.237729588918135</v>
      </c>
      <c r="G510" s="122">
        <v>53.169644590278494</v>
      </c>
      <c r="H510" s="122">
        <v>84.546550180196391</v>
      </c>
      <c r="I510" s="122">
        <v>38.560657692970523</v>
      </c>
      <c r="J510" s="122">
        <v>39.681899402690206</v>
      </c>
      <c r="K510" s="122">
        <v>44.376260813592495</v>
      </c>
      <c r="L510" s="122">
        <v>45.137411646981469</v>
      </c>
      <c r="M510" s="122">
        <v>42.852151938225227</v>
      </c>
      <c r="N510" s="122">
        <v>44.567706149115139</v>
      </c>
      <c r="O510" s="122">
        <v>18.583509083286543</v>
      </c>
      <c r="P510" s="122">
        <v>1.8036582843139501</v>
      </c>
      <c r="Q510" s="122">
        <v>61.133111818294196</v>
      </c>
      <c r="R510" s="122">
        <v>30.705426152788775</v>
      </c>
      <c r="S510" s="122">
        <v>27.61635746183612</v>
      </c>
      <c r="T510" s="122">
        <v>23.865136729293035</v>
      </c>
      <c r="U510" s="122">
        <v>31.75538870033153</v>
      </c>
      <c r="V510" s="122">
        <v>24.311394422139681</v>
      </c>
      <c r="W510" s="122">
        <v>19.091952334008852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1000.8306851642028</v>
      </c>
      <c r="D515" s="101">
        <v>1062.1505796658653</v>
      </c>
      <c r="E515" s="101">
        <v>1114.5876653257799</v>
      </c>
      <c r="F515" s="101">
        <v>1135.7110305355829</v>
      </c>
      <c r="G515" s="101">
        <v>1233.7527734519724</v>
      </c>
      <c r="H515" s="101">
        <v>1244.0361873524373</v>
      </c>
      <c r="I515" s="101">
        <v>1279.5387090785794</v>
      </c>
      <c r="J515" s="101">
        <v>1312.8414690145012</v>
      </c>
      <c r="K515" s="101">
        <v>1303.6395432592667</v>
      </c>
      <c r="L515" s="101">
        <v>1255.6365590124581</v>
      </c>
      <c r="M515" s="101">
        <v>1180.39258716769</v>
      </c>
      <c r="N515" s="101">
        <v>1070.7830354932833</v>
      </c>
      <c r="O515" s="101">
        <v>1067.3394226830244</v>
      </c>
      <c r="P515" s="101">
        <v>0</v>
      </c>
      <c r="Q515" s="101">
        <v>969.57748847564005</v>
      </c>
      <c r="R515" s="101">
        <v>943.70600884773603</v>
      </c>
      <c r="S515" s="101">
        <v>930.45881294494006</v>
      </c>
      <c r="T515" s="101">
        <v>895.77513211811527</v>
      </c>
      <c r="U515" s="101">
        <v>852.44261049151373</v>
      </c>
      <c r="V515" s="101">
        <v>791.29832022250548</v>
      </c>
      <c r="W515" s="101">
        <v>992.08308090390676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134.6614097189385</v>
      </c>
      <c r="D516" s="104">
        <v>0</v>
      </c>
      <c r="E516" s="104">
        <v>0</v>
      </c>
      <c r="F516" s="104">
        <v>0</v>
      </c>
      <c r="G516" s="104">
        <v>0</v>
      </c>
      <c r="H516" s="104">
        <v>316.11690857805525</v>
      </c>
      <c r="I516" s="104">
        <v>258.8933729271414</v>
      </c>
      <c r="J516" s="104">
        <v>267.81141560696511</v>
      </c>
      <c r="K516" s="104">
        <v>264.86745512176265</v>
      </c>
      <c r="L516" s="104">
        <v>221.69611178162734</v>
      </c>
      <c r="M516" s="104">
        <v>205.96143797574902</v>
      </c>
      <c r="N516" s="104">
        <v>125.72517948065189</v>
      </c>
      <c r="O516" s="104">
        <v>83.977260161384038</v>
      </c>
      <c r="P516" s="104">
        <v>113.29646111838738</v>
      </c>
      <c r="Q516" s="104">
        <v>0</v>
      </c>
      <c r="R516" s="104">
        <v>0</v>
      </c>
      <c r="S516" s="104">
        <v>0</v>
      </c>
      <c r="T516" s="104">
        <v>0</v>
      </c>
      <c r="U516" s="104">
        <v>56.235168643863958</v>
      </c>
      <c r="V516" s="104">
        <v>42.901067258445416</v>
      </c>
      <c r="W516" s="104">
        <v>171.8435841327518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134.6614097189385</v>
      </c>
      <c r="D517" s="98">
        <v>0</v>
      </c>
      <c r="E517" s="98">
        <v>0</v>
      </c>
      <c r="F517" s="98">
        <v>0</v>
      </c>
      <c r="G517" s="98">
        <v>0</v>
      </c>
      <c r="H517" s="98">
        <v>316.11690857805525</v>
      </c>
      <c r="I517" s="98">
        <v>258.8933729271414</v>
      </c>
      <c r="J517" s="98">
        <v>267.81141560696511</v>
      </c>
      <c r="K517" s="98">
        <v>264.86745512176265</v>
      </c>
      <c r="L517" s="98">
        <v>221.69611178162734</v>
      </c>
      <c r="M517" s="98">
        <v>205.96143797574902</v>
      </c>
      <c r="N517" s="98">
        <v>125.72517948065189</v>
      </c>
      <c r="O517" s="98">
        <v>83.977260161384038</v>
      </c>
      <c r="P517" s="98">
        <v>113.29646111838738</v>
      </c>
      <c r="Q517" s="98">
        <v>0</v>
      </c>
      <c r="R517" s="98">
        <v>0</v>
      </c>
      <c r="S517" s="98">
        <v>0</v>
      </c>
      <c r="T517" s="98">
        <v>0</v>
      </c>
      <c r="U517" s="98">
        <v>56.235168643863958</v>
      </c>
      <c r="V517" s="98">
        <v>42.901067258445416</v>
      </c>
      <c r="W517" s="98">
        <v>171.8435841327518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158.6727196275906</v>
      </c>
      <c r="D523" s="122">
        <v>169.79211766024872</v>
      </c>
      <c r="E523" s="122">
        <v>186.29909919730062</v>
      </c>
      <c r="F523" s="122">
        <v>181.66012293249892</v>
      </c>
      <c r="G523" s="122">
        <v>183.73443304617655</v>
      </c>
      <c r="H523" s="122">
        <v>178.45076538173032</v>
      </c>
      <c r="I523" s="122">
        <v>180.04585484290749</v>
      </c>
      <c r="J523" s="122">
        <v>161.54487085544031</v>
      </c>
      <c r="K523" s="122">
        <v>134.49663373570471</v>
      </c>
      <c r="L523" s="122">
        <v>142.43397999969702</v>
      </c>
      <c r="M523" s="122">
        <v>151.60469381150776</v>
      </c>
      <c r="N523" s="122">
        <v>153.53566688505219</v>
      </c>
      <c r="O523" s="122">
        <v>121.68115454167004</v>
      </c>
      <c r="P523" s="122">
        <v>104.59033169047294</v>
      </c>
      <c r="Q523" s="122">
        <v>129.98610142544393</v>
      </c>
      <c r="R523" s="122">
        <v>133.73090926651852</v>
      </c>
      <c r="S523" s="122">
        <v>132.48567807097365</v>
      </c>
      <c r="T523" s="122">
        <v>123.39926779190539</v>
      </c>
      <c r="U523" s="122">
        <v>154.27286014309414</v>
      </c>
      <c r="V523" s="122">
        <v>122.48105094951721</v>
      </c>
      <c r="W523" s="122">
        <v>105.12940044699261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284.37448452737016</v>
      </c>
      <c r="D525" s="98">
        <v>285.25075766921782</v>
      </c>
      <c r="E525" s="98">
        <v>296.83656472103235</v>
      </c>
      <c r="F525" s="98">
        <v>303.28003574323969</v>
      </c>
      <c r="G525" s="98">
        <v>291.36129759205403</v>
      </c>
      <c r="H525" s="98">
        <v>261.9759606516667</v>
      </c>
      <c r="I525" s="98">
        <v>264.91658558571402</v>
      </c>
      <c r="J525" s="98">
        <v>239.86965672474469</v>
      </c>
      <c r="K525" s="98">
        <v>236.41210361224313</v>
      </c>
      <c r="L525" s="98">
        <v>230.57834877895274</v>
      </c>
      <c r="M525" s="98">
        <v>236.68168080925975</v>
      </c>
      <c r="N525" s="98">
        <v>225.17573604148507</v>
      </c>
      <c r="O525" s="98">
        <v>226.39099016042294</v>
      </c>
      <c r="P525" s="98">
        <v>230.07159863429587</v>
      </c>
      <c r="Q525" s="98">
        <v>240.12520003819185</v>
      </c>
      <c r="R525" s="98">
        <v>241.23227912266495</v>
      </c>
      <c r="S525" s="98">
        <v>243.64755911162962</v>
      </c>
      <c r="T525" s="98">
        <v>246.79853558381078</v>
      </c>
      <c r="U525" s="98">
        <v>267.42420878463184</v>
      </c>
      <c r="V525" s="98">
        <v>252.87139485702909</v>
      </c>
      <c r="W525" s="98">
        <v>270.46784282914439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78.007323007555371</v>
      </c>
      <c r="D528" s="118">
        <f t="shared" si="261"/>
        <v>84.560575026462601</v>
      </c>
      <c r="E528" s="118">
        <f t="shared" si="261"/>
        <v>84.925977348135191</v>
      </c>
      <c r="F528" s="118">
        <f t="shared" si="261"/>
        <v>80.604121766567459</v>
      </c>
      <c r="G528" s="118">
        <f t="shared" si="261"/>
        <v>79.81276672266597</v>
      </c>
      <c r="H528" s="118">
        <f t="shared" si="261"/>
        <v>73.021960747648876</v>
      </c>
      <c r="I528" s="118">
        <f t="shared" si="261"/>
        <v>70.626033862951658</v>
      </c>
      <c r="J528" s="118">
        <f t="shared" si="261"/>
        <v>66.953192385140667</v>
      </c>
      <c r="K528" s="118">
        <f t="shared" si="261"/>
        <v>68.433139354552836</v>
      </c>
      <c r="L528" s="118">
        <f t="shared" si="261"/>
        <v>55.210805265348995</v>
      </c>
      <c r="M528" s="118">
        <f t="shared" si="261"/>
        <v>56.447673280014534</v>
      </c>
      <c r="N528" s="118">
        <f t="shared" si="261"/>
        <v>54.994235650089955</v>
      </c>
      <c r="O528" s="118">
        <f t="shared" si="261"/>
        <v>45.203701294682915</v>
      </c>
      <c r="P528" s="118">
        <f t="shared" si="261"/>
        <v>37.862962897092196</v>
      </c>
      <c r="Q528" s="118">
        <f t="shared" si="261"/>
        <v>45.774674444548715</v>
      </c>
      <c r="R528" s="118">
        <f t="shared" ref="R528:V528" si="262">R529+R532+R534+R547</f>
        <v>46.274395248739459</v>
      </c>
      <c r="S528" s="118">
        <f t="shared" si="262"/>
        <v>48.791713641612631</v>
      </c>
      <c r="T528" s="118">
        <f t="shared" si="262"/>
        <v>45.907985834085963</v>
      </c>
      <c r="U528" s="118">
        <f t="shared" si="262"/>
        <v>46.661946345635357</v>
      </c>
      <c r="V528" s="118">
        <f t="shared" si="262"/>
        <v>48.234879904507693</v>
      </c>
      <c r="W528" s="118">
        <f t="shared" ref="W528" si="263">W529+W532+W534+W547</f>
        <v>45.257828905975401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53.401708641226193</v>
      </c>
      <c r="D529" s="123">
        <f t="shared" si="264"/>
        <v>56.00192213984041</v>
      </c>
      <c r="E529" s="123">
        <f t="shared" si="264"/>
        <v>47.929262705264165</v>
      </c>
      <c r="F529" s="123">
        <f t="shared" si="264"/>
        <v>43.26608471133742</v>
      </c>
      <c r="G529" s="123">
        <f t="shared" si="264"/>
        <v>39.731441819697942</v>
      </c>
      <c r="H529" s="123">
        <f t="shared" si="264"/>
        <v>32.634196814361914</v>
      </c>
      <c r="I529" s="123">
        <f t="shared" si="264"/>
        <v>28.883368396732202</v>
      </c>
      <c r="J529" s="123">
        <f t="shared" si="264"/>
        <v>31.959634190948929</v>
      </c>
      <c r="K529" s="123">
        <f t="shared" si="264"/>
        <v>35.647418857821258</v>
      </c>
      <c r="L529" s="123">
        <f t="shared" si="264"/>
        <v>21.891935010294283</v>
      </c>
      <c r="M529" s="123">
        <f t="shared" si="264"/>
        <v>24.974596370424425</v>
      </c>
      <c r="N529" s="123">
        <f t="shared" si="264"/>
        <v>25.866977883452154</v>
      </c>
      <c r="O529" s="123">
        <f t="shared" si="264"/>
        <v>20.542315649894139</v>
      </c>
      <c r="P529" s="123">
        <f t="shared" si="264"/>
        <v>14.879768820462104</v>
      </c>
      <c r="Q529" s="123">
        <f t="shared" si="264"/>
        <v>21.913778709437558</v>
      </c>
      <c r="R529" s="123">
        <f t="shared" ref="R529:V529" si="265">SUM(R530:R531)</f>
        <v>21.260278419962823</v>
      </c>
      <c r="S529" s="123">
        <f t="shared" si="265"/>
        <v>22.618342399481953</v>
      </c>
      <c r="T529" s="123">
        <f t="shared" si="265"/>
        <v>22.120864797240902</v>
      </c>
      <c r="U529" s="123">
        <f t="shared" si="265"/>
        <v>22.216185932164127</v>
      </c>
      <c r="V529" s="123">
        <f t="shared" si="265"/>
        <v>22.859143929950569</v>
      </c>
      <c r="W529" s="123">
        <f t="shared" ref="W529" si="266">SUM(W530:W531)</f>
        <v>20.258802773855535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53.306773074177642</v>
      </c>
      <c r="D530" s="99">
        <v>55.89176343092192</v>
      </c>
      <c r="E530" s="99">
        <v>47.837966109229079</v>
      </c>
      <c r="F530" s="99">
        <v>43.174244377559603</v>
      </c>
      <c r="G530" s="99">
        <v>39.646509198068003</v>
      </c>
      <c r="H530" s="99">
        <v>32.569971290069532</v>
      </c>
      <c r="I530" s="99">
        <v>28.83142518450445</v>
      </c>
      <c r="J530" s="99">
        <v>31.904714817508577</v>
      </c>
      <c r="K530" s="99">
        <v>35.581418018696496</v>
      </c>
      <c r="L530" s="99">
        <v>21.852229416164622</v>
      </c>
      <c r="M530" s="99">
        <v>24.921869495443381</v>
      </c>
      <c r="N530" s="99">
        <v>25.823934600724069</v>
      </c>
      <c r="O530" s="99">
        <v>20.501913101681293</v>
      </c>
      <c r="P530" s="99">
        <v>14.841890109152374</v>
      </c>
      <c r="Q530" s="99">
        <v>21.862653412416329</v>
      </c>
      <c r="R530" s="99">
        <v>21.209950633981315</v>
      </c>
      <c r="S530" s="99">
        <v>22.557588602121641</v>
      </c>
      <c r="T530" s="99">
        <v>22.066595063777868</v>
      </c>
      <c r="U530" s="99">
        <v>22.160753702609913</v>
      </c>
      <c r="V530" s="99">
        <v>22.801278304718462</v>
      </c>
      <c r="W530" s="99">
        <v>20.206894690556084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9.493556704855359E-2</v>
      </c>
      <c r="D531" s="99">
        <v>0.11015870891848796</v>
      </c>
      <c r="E531" s="99">
        <v>9.1296596035084498E-2</v>
      </c>
      <c r="F531" s="99">
        <v>9.1840333777815447E-2</v>
      </c>
      <c r="G531" s="99">
        <v>8.4932621629940377E-2</v>
      </c>
      <c r="H531" s="99">
        <v>6.4225524292384983E-2</v>
      </c>
      <c r="I531" s="99">
        <v>5.1943212227751966E-2</v>
      </c>
      <c r="J531" s="99">
        <v>5.4919373440352214E-2</v>
      </c>
      <c r="K531" s="99">
        <v>6.600083912476129E-2</v>
      </c>
      <c r="L531" s="99">
        <v>3.970559412966021E-2</v>
      </c>
      <c r="M531" s="99">
        <v>5.2726874981044135E-2</v>
      </c>
      <c r="N531" s="99">
        <v>4.3043282728086739E-2</v>
      </c>
      <c r="O531" s="99">
        <v>4.0402548212847611E-2</v>
      </c>
      <c r="P531" s="99">
        <v>3.7878711309730896E-2</v>
      </c>
      <c r="Q531" s="99">
        <v>5.112529702123076E-2</v>
      </c>
      <c r="R531" s="99">
        <v>5.0327785981507653E-2</v>
      </c>
      <c r="S531" s="99">
        <v>6.0753797360312875E-2</v>
      </c>
      <c r="T531" s="99">
        <v>5.4269733463032328E-2</v>
      </c>
      <c r="U531" s="99">
        <v>5.5432229554214882E-2</v>
      </c>
      <c r="V531" s="99">
        <v>5.7865625232106185E-2</v>
      </c>
      <c r="W531" s="99">
        <v>5.1908083299452706E-2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</v>
      </c>
      <c r="D532" s="123">
        <f t="shared" si="267"/>
        <v>2.4309912851597177</v>
      </c>
      <c r="E532" s="123">
        <f t="shared" si="267"/>
        <v>8.984862143792407</v>
      </c>
      <c r="F532" s="123">
        <f t="shared" si="267"/>
        <v>8.7311727760482043</v>
      </c>
      <c r="G532" s="123">
        <f t="shared" si="267"/>
        <v>9.6609186422690332</v>
      </c>
      <c r="H532" s="123">
        <f t="shared" si="267"/>
        <v>10.907822077435723</v>
      </c>
      <c r="I532" s="123">
        <f t="shared" si="267"/>
        <v>12.010599264521707</v>
      </c>
      <c r="J532" s="123">
        <f t="shared" si="267"/>
        <v>6.9178640875494146</v>
      </c>
      <c r="K532" s="123">
        <f t="shared" si="267"/>
        <v>5.1397110797881247</v>
      </c>
      <c r="L532" s="123">
        <f t="shared" si="267"/>
        <v>6.6623802098621088</v>
      </c>
      <c r="M532" s="123">
        <f t="shared" si="267"/>
        <v>4.7440688779494629</v>
      </c>
      <c r="N532" s="123">
        <f t="shared" si="267"/>
        <v>5.2204479470928185</v>
      </c>
      <c r="O532" s="123">
        <f t="shared" si="267"/>
        <v>3.1606531745234423</v>
      </c>
      <c r="P532" s="123">
        <f t="shared" si="267"/>
        <v>1.9341054181023798</v>
      </c>
      <c r="Q532" s="123">
        <f t="shared" si="267"/>
        <v>2.0819054548034197</v>
      </c>
      <c r="R532" s="123">
        <f t="shared" si="267"/>
        <v>3.0268470076216287</v>
      </c>
      <c r="S532" s="123">
        <f t="shared" si="267"/>
        <v>2.9542893776824442</v>
      </c>
      <c r="T532" s="123">
        <f t="shared" si="267"/>
        <v>1.8519642796277083</v>
      </c>
      <c r="U532" s="123">
        <f t="shared" si="267"/>
        <v>1.861975578175467</v>
      </c>
      <c r="V532" s="123">
        <f t="shared" si="267"/>
        <v>2.8370632081420584</v>
      </c>
      <c r="W532" s="123">
        <f t="shared" si="267"/>
        <v>2.7136032244384394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2.4309912851597177</v>
      </c>
      <c r="E533" s="99">
        <f>RES_hhdet_in_fecs!E86</f>
        <v>8.984862143792407</v>
      </c>
      <c r="F533" s="99">
        <f>RES_hhdet_in_fecs!F86</f>
        <v>8.7311727760482043</v>
      </c>
      <c r="G533" s="99">
        <f>RES_hhdet_in_fecs!G86</f>
        <v>9.6609186422690332</v>
      </c>
      <c r="H533" s="99">
        <f>RES_hhdet_in_fecs!H86</f>
        <v>10.907822077435723</v>
      </c>
      <c r="I533" s="99">
        <f>RES_hhdet_in_fecs!I86</f>
        <v>12.010599264521707</v>
      </c>
      <c r="J533" s="99">
        <f>RES_hhdet_in_fecs!J86</f>
        <v>6.9178640875494146</v>
      </c>
      <c r="K533" s="99">
        <f>RES_hhdet_in_fecs!K86</f>
        <v>5.1397110797881247</v>
      </c>
      <c r="L533" s="99">
        <f>RES_hhdet_in_fecs!L86</f>
        <v>6.6623802098621088</v>
      </c>
      <c r="M533" s="99">
        <f>RES_hhdet_in_fecs!M86</f>
        <v>4.7440688779494629</v>
      </c>
      <c r="N533" s="99">
        <f>RES_hhdet_in_fecs!N86</f>
        <v>5.2204479470928185</v>
      </c>
      <c r="O533" s="99">
        <f>RES_hhdet_in_fecs!O86</f>
        <v>3.1606531745234423</v>
      </c>
      <c r="P533" s="99">
        <f>RES_hhdet_in_fecs!P86</f>
        <v>1.9341054181023798</v>
      </c>
      <c r="Q533" s="99">
        <f>RES_hhdet_in_fecs!Q86</f>
        <v>2.0819054548034197</v>
      </c>
      <c r="R533" s="99">
        <f>RES_hhdet_in_fecs!R86</f>
        <v>3.0268470076216287</v>
      </c>
      <c r="S533" s="99">
        <f>RES_hhdet_in_fecs!S86</f>
        <v>2.9542893776824442</v>
      </c>
      <c r="T533" s="99">
        <f>RES_hhdet_in_fecs!T86</f>
        <v>1.8519642796277083</v>
      </c>
      <c r="U533" s="99">
        <f>RES_hhdet_in_fecs!U86</f>
        <v>1.861975578175467</v>
      </c>
      <c r="V533" s="99">
        <f>RES_hhdet_in_fecs!V86</f>
        <v>2.8370632081420584</v>
      </c>
      <c r="W533" s="99">
        <f>RES_hhdet_in_fecs!W86</f>
        <v>2.7136032244384394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16.345430069050032</v>
      </c>
      <c r="D534" s="123">
        <v>17.80525427298258</v>
      </c>
      <c r="E534" s="123">
        <v>19.573138156082525</v>
      </c>
      <c r="F534" s="123">
        <v>20.075081724043809</v>
      </c>
      <c r="G534" s="123">
        <v>22.260122318263136</v>
      </c>
      <c r="H534" s="123">
        <v>22.023094642074962</v>
      </c>
      <c r="I534" s="123">
        <v>22.559352422119019</v>
      </c>
      <c r="J534" s="123">
        <v>21.581603036670586</v>
      </c>
      <c r="K534" s="123">
        <v>21.377662837108932</v>
      </c>
      <c r="L534" s="123">
        <v>20.561646398132922</v>
      </c>
      <c r="M534" s="123">
        <v>20.332992474039536</v>
      </c>
      <c r="N534" s="123">
        <v>18.186233827753547</v>
      </c>
      <c r="O534" s="123">
        <v>15.964396783838549</v>
      </c>
      <c r="P534" s="123">
        <v>15.111495652034407</v>
      </c>
      <c r="Q534" s="123">
        <v>15.92309445326293</v>
      </c>
      <c r="R534" s="123">
        <v>16.183086722892423</v>
      </c>
      <c r="S534" s="123">
        <v>17.22552548424504</v>
      </c>
      <c r="T534" s="123">
        <v>16.430832901391401</v>
      </c>
      <c r="U534" s="123">
        <v>16.164280094316236</v>
      </c>
      <c r="V534" s="123">
        <v>16.266266138768724</v>
      </c>
      <c r="W534" s="123">
        <v>16.362157012459544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0</v>
      </c>
      <c r="D535" s="99">
        <v>24.874132724940495</v>
      </c>
      <c r="E535" s="99">
        <v>21.869467619408269</v>
      </c>
      <c r="F535" s="99">
        <v>23.005055791818961</v>
      </c>
      <c r="G535" s="99">
        <v>26.47617502628102</v>
      </c>
      <c r="H535" s="99">
        <v>21.926563003108232</v>
      </c>
      <c r="I535" s="99">
        <v>23.551511296994274</v>
      </c>
      <c r="J535" s="99">
        <v>29.660936772505877</v>
      </c>
      <c r="K535" s="99">
        <v>30.384977617127266</v>
      </c>
      <c r="L535" s="99">
        <v>22.939551174900057</v>
      </c>
      <c r="M535" s="99">
        <v>23.330417217658002</v>
      </c>
      <c r="N535" s="99">
        <v>21.60593840203239</v>
      </c>
      <c r="O535" s="99">
        <v>0</v>
      </c>
      <c r="P535" s="99">
        <v>0</v>
      </c>
      <c r="Q535" s="99">
        <v>21.97375176901507</v>
      </c>
      <c r="R535" s="99">
        <v>21.963756325136892</v>
      </c>
      <c r="S535" s="99">
        <v>21.998208339955433</v>
      </c>
      <c r="T535" s="99">
        <v>21.101804493150066</v>
      </c>
      <c r="U535" s="99">
        <v>21.449212564410583</v>
      </c>
      <c r="V535" s="99">
        <v>20.759520434201303</v>
      </c>
      <c r="W535" s="99">
        <v>19.386621692209079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15.740452559075578</v>
      </c>
      <c r="J536" s="99">
        <v>21.314054294027994</v>
      </c>
      <c r="K536" s="99">
        <v>22.501298143071637</v>
      </c>
      <c r="L536" s="99">
        <v>0</v>
      </c>
      <c r="M536" s="99">
        <v>0</v>
      </c>
      <c r="N536" s="99">
        <v>15.916106135632937</v>
      </c>
      <c r="O536" s="99">
        <v>16.48169811532653</v>
      </c>
      <c r="P536" s="99">
        <v>18.08771123103752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1.5815307470420179</v>
      </c>
      <c r="J537" s="102">
        <v>5.2869785117316628</v>
      </c>
      <c r="K537" s="102">
        <v>6.5305374567630512</v>
      </c>
      <c r="L537" s="102">
        <v>0</v>
      </c>
      <c r="M537" s="102">
        <v>0</v>
      </c>
      <c r="N537" s="102">
        <v>2.473357904145562</v>
      </c>
      <c r="O537" s="102">
        <v>1.9186752963473424</v>
      </c>
      <c r="P537" s="102">
        <v>0.99878730763972523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14.15892181203356</v>
      </c>
      <c r="J538" s="105">
        <v>16.027075782296333</v>
      </c>
      <c r="K538" s="105">
        <v>15.970760686308587</v>
      </c>
      <c r="L538" s="105">
        <v>0</v>
      </c>
      <c r="M538" s="105">
        <v>0</v>
      </c>
      <c r="N538" s="105">
        <v>13.442748231487375</v>
      </c>
      <c r="O538" s="105">
        <v>14.56302281897919</v>
      </c>
      <c r="P538" s="105">
        <v>17.088923923397797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32.114801033701923</v>
      </c>
      <c r="D539" s="102">
        <v>33.692496777886582</v>
      </c>
      <c r="E539" s="102">
        <v>35.190429637596296</v>
      </c>
      <c r="F539" s="102">
        <v>35.518560022756283</v>
      </c>
      <c r="G539" s="102">
        <v>38.045128502426927</v>
      </c>
      <c r="H539" s="102">
        <v>37.891074928689854</v>
      </c>
      <c r="I539" s="102">
        <v>38.108212081403757</v>
      </c>
      <c r="J539" s="102">
        <v>38.887776662785754</v>
      </c>
      <c r="K539" s="102">
        <v>38.300154416925459</v>
      </c>
      <c r="L539" s="102">
        <v>36.604137801065967</v>
      </c>
      <c r="M539" s="102">
        <v>34.09088761161356</v>
      </c>
      <c r="N539" s="102">
        <v>30.635158924660125</v>
      </c>
      <c r="O539" s="102">
        <v>30.304445574892629</v>
      </c>
      <c r="P539" s="102">
        <v>0</v>
      </c>
      <c r="Q539" s="102">
        <v>27.295494765970687</v>
      </c>
      <c r="R539" s="102">
        <v>26.408637578588671</v>
      </c>
      <c r="S539" s="102">
        <v>25.915910402915504</v>
      </c>
      <c r="T539" s="102">
        <v>24.841083739955945</v>
      </c>
      <c r="U539" s="102">
        <v>23.559554529432077</v>
      </c>
      <c r="V539" s="102">
        <v>21.84575125767541</v>
      </c>
      <c r="W539" s="102">
        <v>27.250366077036439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16.26725817481671</v>
      </c>
      <c r="D540" s="105">
        <v>0</v>
      </c>
      <c r="E540" s="105">
        <v>0</v>
      </c>
      <c r="F540" s="105">
        <v>0</v>
      </c>
      <c r="G540" s="105">
        <v>0</v>
      </c>
      <c r="H540" s="105">
        <v>22.106334053578639</v>
      </c>
      <c r="I540" s="105">
        <v>21.243639188284384</v>
      </c>
      <c r="J540" s="105">
        <v>21.847654525522763</v>
      </c>
      <c r="K540" s="105">
        <v>21.650054540492327</v>
      </c>
      <c r="L540" s="105">
        <v>20.311614355980648</v>
      </c>
      <c r="M540" s="105">
        <v>19.184025669082171</v>
      </c>
      <c r="N540" s="105">
        <v>16.853150958553925</v>
      </c>
      <c r="O540" s="105">
        <v>17.052263533509979</v>
      </c>
      <c r="P540" s="105">
        <v>20.052535727364141</v>
      </c>
      <c r="Q540" s="105">
        <v>0</v>
      </c>
      <c r="R540" s="105">
        <v>0</v>
      </c>
      <c r="S540" s="105">
        <v>0</v>
      </c>
      <c r="T540" s="105">
        <v>0</v>
      </c>
      <c r="U540" s="105">
        <v>15.757436557180903</v>
      </c>
      <c r="V540" s="105">
        <v>14.883396425698182</v>
      </c>
      <c r="W540" s="105">
        <v>20.067468397107476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4.3210349604059131</v>
      </c>
      <c r="D541" s="99">
        <v>0</v>
      </c>
      <c r="E541" s="99">
        <v>0</v>
      </c>
      <c r="F541" s="99">
        <v>0</v>
      </c>
      <c r="G541" s="99">
        <v>0</v>
      </c>
      <c r="H541" s="99">
        <v>9.6283448913560417</v>
      </c>
      <c r="I541" s="99">
        <v>7.7105627926505864</v>
      </c>
      <c r="J541" s="99">
        <v>7.9328622409269123</v>
      </c>
      <c r="K541" s="99">
        <v>7.7816482965982452</v>
      </c>
      <c r="L541" s="99">
        <v>6.462853416754248</v>
      </c>
      <c r="M541" s="99">
        <v>5.9483669337548077</v>
      </c>
      <c r="N541" s="99">
        <v>3.5970039929207931</v>
      </c>
      <c r="O541" s="99">
        <v>2.3843252258893042</v>
      </c>
      <c r="P541" s="99">
        <v>3.2006151854275289</v>
      </c>
      <c r="Q541" s="99">
        <v>0</v>
      </c>
      <c r="R541" s="99">
        <v>0</v>
      </c>
      <c r="S541" s="99">
        <v>0</v>
      </c>
      <c r="T541" s="99">
        <v>0</v>
      </c>
      <c r="U541" s="99">
        <v>1.5542108123536968</v>
      </c>
      <c r="V541" s="99">
        <v>1.1843902862744202</v>
      </c>
      <c r="W541" s="99">
        <v>4.7201697778586293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11.946223214410796</v>
      </c>
      <c r="D542" s="99">
        <v>0</v>
      </c>
      <c r="E542" s="99">
        <v>0</v>
      </c>
      <c r="F542" s="99">
        <v>0</v>
      </c>
      <c r="G542" s="99">
        <v>0</v>
      </c>
      <c r="H542" s="99">
        <v>12.477989162222595</v>
      </c>
      <c r="I542" s="99">
        <v>13.533076395633799</v>
      </c>
      <c r="J542" s="99">
        <v>13.914792284595849</v>
      </c>
      <c r="K542" s="99">
        <v>13.868406243894086</v>
      </c>
      <c r="L542" s="99">
        <v>13.848760939226397</v>
      </c>
      <c r="M542" s="99">
        <v>13.235658735327364</v>
      </c>
      <c r="N542" s="99">
        <v>13.256146965633134</v>
      </c>
      <c r="O542" s="99">
        <v>14.667938307620675</v>
      </c>
      <c r="P542" s="99">
        <v>16.851920541936618</v>
      </c>
      <c r="Q542" s="99">
        <v>0</v>
      </c>
      <c r="R542" s="99">
        <v>0</v>
      </c>
      <c r="S542" s="99">
        <v>0</v>
      </c>
      <c r="T542" s="99">
        <v>0</v>
      </c>
      <c r="U542" s="99">
        <v>14.203225744827206</v>
      </c>
      <c r="V542" s="99">
        <v>13.699006139423762</v>
      </c>
      <c r="W542" s="99">
        <v>15.347298619248848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27.832259771241365</v>
      </c>
      <c r="D543" s="102">
        <v>0</v>
      </c>
      <c r="E543" s="102">
        <v>0</v>
      </c>
      <c r="F543" s="102">
        <v>0</v>
      </c>
      <c r="G543" s="102">
        <v>0</v>
      </c>
      <c r="H543" s="102">
        <v>33.392550888942139</v>
      </c>
      <c r="I543" s="102">
        <v>0</v>
      </c>
      <c r="J543" s="102">
        <v>0</v>
      </c>
      <c r="K543" s="102">
        <v>34.428225473571217</v>
      </c>
      <c r="L543" s="102">
        <v>0</v>
      </c>
      <c r="M543" s="102">
        <v>0</v>
      </c>
      <c r="N543" s="102">
        <v>0</v>
      </c>
      <c r="O543" s="102">
        <v>26.902282851123914</v>
      </c>
      <c r="P543" s="102">
        <v>26.06163770501999</v>
      </c>
      <c r="Q543" s="102">
        <v>0</v>
      </c>
      <c r="R543" s="102">
        <v>0</v>
      </c>
      <c r="S543" s="102">
        <v>0</v>
      </c>
      <c r="T543" s="102">
        <v>0</v>
      </c>
      <c r="U543" s="102">
        <v>23.831113074869048</v>
      </c>
      <c r="V543" s="102">
        <v>23.807134969525592</v>
      </c>
      <c r="W543" s="102">
        <v>23.476429809802418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15.270714244634616</v>
      </c>
      <c r="D544" s="105">
        <v>17.127415830923134</v>
      </c>
      <c r="E544" s="105">
        <v>18.920245432038666</v>
      </c>
      <c r="F544" s="105">
        <v>19.449791298660099</v>
      </c>
      <c r="G544" s="105">
        <v>21.521895313390555</v>
      </c>
      <c r="H544" s="105">
        <v>20.75612347531111</v>
      </c>
      <c r="I544" s="105">
        <v>22.088151167129976</v>
      </c>
      <c r="J544" s="105">
        <v>20.98823011712976</v>
      </c>
      <c r="K544" s="105">
        <v>20.726409108078784</v>
      </c>
      <c r="L544" s="105">
        <v>19.96291855684845</v>
      </c>
      <c r="M544" s="105">
        <v>19.811656385257535</v>
      </c>
      <c r="N544" s="105">
        <v>17.650275314348121</v>
      </c>
      <c r="O544" s="105">
        <v>14.620900086376018</v>
      </c>
      <c r="P544" s="105">
        <v>14.141192263983775</v>
      </c>
      <c r="Q544" s="105">
        <v>15.138731334773905</v>
      </c>
      <c r="R544" s="105">
        <v>15.831355893222034</v>
      </c>
      <c r="S544" s="105">
        <v>16.945832679036126</v>
      </c>
      <c r="T544" s="105">
        <v>16.1786988942299</v>
      </c>
      <c r="U544" s="105">
        <v>15.713091738972791</v>
      </c>
      <c r="V544" s="105">
        <v>16.053033523295738</v>
      </c>
      <c r="W544" s="105">
        <v>15.940082377562703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3.5757257373126996</v>
      </c>
      <c r="D545" s="99">
        <v>5.6326205981997459</v>
      </c>
      <c r="E545" s="99">
        <v>7.5122965798383108</v>
      </c>
      <c r="F545" s="99">
        <v>7.4348685960411567</v>
      </c>
      <c r="G545" s="99">
        <v>9.5422505542356415</v>
      </c>
      <c r="H545" s="99">
        <v>8.5012677174550397</v>
      </c>
      <c r="I545" s="99">
        <v>7.7545968187621037</v>
      </c>
      <c r="J545" s="99">
        <v>7.1125693690086393</v>
      </c>
      <c r="K545" s="99">
        <v>7.0043627000046245</v>
      </c>
      <c r="L545" s="99">
        <v>6.0913308516419535</v>
      </c>
      <c r="M545" s="99">
        <v>6.0778349129158435</v>
      </c>
      <c r="N545" s="99">
        <v>4.0371254470949847</v>
      </c>
      <c r="O545" s="99">
        <v>0.89019867525283891</v>
      </c>
      <c r="P545" s="99">
        <v>0.33046850153279994</v>
      </c>
      <c r="Q545" s="99">
        <v>1.0741328676256348</v>
      </c>
      <c r="R545" s="99">
        <v>1.6096399289205099</v>
      </c>
      <c r="S545" s="99">
        <v>2.74951697299612</v>
      </c>
      <c r="T545" s="99">
        <v>2.0680354892838575</v>
      </c>
      <c r="U545" s="99">
        <v>1.6216557338719082</v>
      </c>
      <c r="V545" s="99">
        <v>2.039891682412335</v>
      </c>
      <c r="W545" s="99">
        <v>2.1039740874936386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11.694988507321916</v>
      </c>
      <c r="D546" s="99">
        <v>11.494795232723387</v>
      </c>
      <c r="E546" s="99">
        <v>11.407948852200358</v>
      </c>
      <c r="F546" s="99">
        <v>12.014922702618941</v>
      </c>
      <c r="G546" s="99">
        <v>11.979644759154914</v>
      </c>
      <c r="H546" s="99">
        <v>12.254855757856069</v>
      </c>
      <c r="I546" s="99">
        <v>14.333554348367867</v>
      </c>
      <c r="J546" s="99">
        <v>13.875660748121122</v>
      </c>
      <c r="K546" s="99">
        <v>13.72204640807416</v>
      </c>
      <c r="L546" s="99">
        <v>13.871587705206498</v>
      </c>
      <c r="M546" s="99">
        <v>13.733821472341692</v>
      </c>
      <c r="N546" s="99">
        <v>13.613149867253137</v>
      </c>
      <c r="O546" s="99">
        <v>13.730701411123176</v>
      </c>
      <c r="P546" s="99">
        <v>13.810723762450975</v>
      </c>
      <c r="Q546" s="99">
        <v>14.06459846714827</v>
      </c>
      <c r="R546" s="99">
        <v>14.221715964301524</v>
      </c>
      <c r="S546" s="99">
        <v>14.196315706040004</v>
      </c>
      <c r="T546" s="99">
        <v>14.110663404946042</v>
      </c>
      <c r="U546" s="99">
        <v>14.09143600510088</v>
      </c>
      <c r="V546" s="99">
        <v>14.013141840883403</v>
      </c>
      <c r="W546" s="99">
        <v>13.836108290069063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8.2601842972791442</v>
      </c>
      <c r="D547" s="123">
        <v>8.3224073284798905</v>
      </c>
      <c r="E547" s="123">
        <v>8.4387143429960876</v>
      </c>
      <c r="F547" s="123">
        <v>8.531782555138026</v>
      </c>
      <c r="G547" s="123">
        <v>8.1602839424358464</v>
      </c>
      <c r="H547" s="123">
        <v>7.4568472137762658</v>
      </c>
      <c r="I547" s="123">
        <v>7.1727137795787312</v>
      </c>
      <c r="J547" s="123">
        <v>6.4940910699717334</v>
      </c>
      <c r="K547" s="123">
        <v>6.2683465798345344</v>
      </c>
      <c r="L547" s="123">
        <v>6.0948436470596823</v>
      </c>
      <c r="M547" s="123">
        <v>6.3960155576011104</v>
      </c>
      <c r="N547" s="123">
        <v>5.7205759917914358</v>
      </c>
      <c r="O547" s="123">
        <v>5.5363356864267814</v>
      </c>
      <c r="P547" s="123">
        <v>5.9375930064933051</v>
      </c>
      <c r="Q547" s="123">
        <v>5.8558958270448134</v>
      </c>
      <c r="R547" s="123">
        <v>5.8041830982625866</v>
      </c>
      <c r="S547" s="123">
        <v>5.9935563802031968</v>
      </c>
      <c r="T547" s="123">
        <v>5.5043238558259526</v>
      </c>
      <c r="U547" s="123">
        <v>6.4195047409795256</v>
      </c>
      <c r="V547" s="123">
        <v>6.2724066276463413</v>
      </c>
      <c r="W547" s="123">
        <v>5.9232658952218822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9.1250499460452499</v>
      </c>
      <c r="D549" s="99">
        <v>9.0484441826348441</v>
      </c>
      <c r="E549" s="99">
        <v>9.3719018877067075</v>
      </c>
      <c r="F549" s="99">
        <v>9.4848688298554222</v>
      </c>
      <c r="G549" s="99">
        <v>8.9846833547605094</v>
      </c>
      <c r="H549" s="99">
        <v>7.9793102929694744</v>
      </c>
      <c r="I549" s="99">
        <v>7.8899507734718739</v>
      </c>
      <c r="J549" s="99">
        <v>7.1051972831823491</v>
      </c>
      <c r="K549" s="99">
        <v>6.9456469936017564</v>
      </c>
      <c r="L549" s="99">
        <v>6.7217871222904524</v>
      </c>
      <c r="M549" s="99">
        <v>6.8355974680905094</v>
      </c>
      <c r="N549" s="99">
        <v>6.4422896431398344</v>
      </c>
      <c r="O549" s="99">
        <v>6.4278085247864487</v>
      </c>
      <c r="P549" s="99">
        <v>6.4995026769199402</v>
      </c>
      <c r="Q549" s="99">
        <v>6.7599920777088087</v>
      </c>
      <c r="R549" s="99">
        <v>6.7506360793293183</v>
      </c>
      <c r="S549" s="99">
        <v>6.7862738511131733</v>
      </c>
      <c r="T549" s="99">
        <v>6.8440648434160272</v>
      </c>
      <c r="U549" s="99">
        <v>7.3909904922737129</v>
      </c>
      <c r="V549" s="99">
        <v>6.9811415632409481</v>
      </c>
      <c r="W549" s="99">
        <v>7.4291638180597426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7.1684686422793078</v>
      </c>
      <c r="D550" s="110">
        <v>7.2547060723696655</v>
      </c>
      <c r="E550" s="110">
        <v>6.8659263462928006</v>
      </c>
      <c r="F550" s="110">
        <v>7.108185334674066</v>
      </c>
      <c r="G550" s="110">
        <v>6.7529163742530312</v>
      </c>
      <c r="H550" s="110">
        <v>6.3406099387311663</v>
      </c>
      <c r="I550" s="110">
        <v>5.6511580375670087</v>
      </c>
      <c r="J550" s="110">
        <v>5.2336845052248417</v>
      </c>
      <c r="K550" s="110">
        <v>5.3745212774555684</v>
      </c>
      <c r="L550" s="110">
        <v>5.081755055596811</v>
      </c>
      <c r="M550" s="110">
        <v>5.6126934948841507</v>
      </c>
      <c r="N550" s="110">
        <v>4.1738328344410291</v>
      </c>
      <c r="O550" s="110">
        <v>4.5003733666204413</v>
      </c>
      <c r="P550" s="110">
        <v>5.4692337028187792</v>
      </c>
      <c r="Q550" s="110">
        <v>4.7888819471657245</v>
      </c>
      <c r="R550" s="110">
        <v>4.6268025876195003</v>
      </c>
      <c r="S550" s="110">
        <v>5.0487746738392634</v>
      </c>
      <c r="T550" s="110">
        <v>4.1645828682358772</v>
      </c>
      <c r="U550" s="110">
        <v>5.0949612225879273</v>
      </c>
      <c r="V550" s="110">
        <v>5.6066625460306074</v>
      </c>
      <c r="W550" s="110">
        <v>4.9657502474307922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41.513284755713329</v>
      </c>
      <c r="D552" s="118">
        <f t="shared" si="268"/>
        <v>50.330171667539197</v>
      </c>
      <c r="E552" s="118">
        <f t="shared" si="268"/>
        <v>65.825522473532999</v>
      </c>
      <c r="F552" s="118">
        <f t="shared" si="268"/>
        <v>64.999221685388378</v>
      </c>
      <c r="G552" s="118">
        <f t="shared" si="268"/>
        <v>68.007859170772761</v>
      </c>
      <c r="H552" s="118">
        <f t="shared" si="268"/>
        <v>68.856455783962232</v>
      </c>
      <c r="I552" s="118">
        <f t="shared" si="268"/>
        <v>73.161448509371056</v>
      </c>
      <c r="J552" s="118">
        <f t="shared" si="268"/>
        <v>59.258407408727884</v>
      </c>
      <c r="K552" s="118">
        <f t="shared" si="268"/>
        <v>56.324836748066851</v>
      </c>
      <c r="L552" s="118">
        <f t="shared" si="268"/>
        <v>54.448297697435734</v>
      </c>
      <c r="M552" s="118">
        <f t="shared" si="268"/>
        <v>50.640858788341099</v>
      </c>
      <c r="N552" s="118">
        <f t="shared" si="268"/>
        <v>52.100283219224032</v>
      </c>
      <c r="O552" s="118">
        <f t="shared" si="268"/>
        <v>41.181772412912196</v>
      </c>
      <c r="P552" s="118">
        <f t="shared" si="268"/>
        <v>34.102353999165224</v>
      </c>
      <c r="Q552" s="118">
        <f t="shared" si="268"/>
        <v>39.663934513202605</v>
      </c>
      <c r="R552" s="118">
        <f t="shared" ref="R552:V552" si="269">R553+R556+R558+R571</f>
        <v>44.092766761758007</v>
      </c>
      <c r="S552" s="118">
        <f t="shared" si="269"/>
        <v>46.012337631726496</v>
      </c>
      <c r="T552" s="118">
        <f t="shared" si="269"/>
        <v>40.715037492391502</v>
      </c>
      <c r="U552" s="118">
        <f t="shared" si="269"/>
        <v>41.537626085487602</v>
      </c>
      <c r="V552" s="118">
        <f t="shared" si="269"/>
        <v>46.939647599709197</v>
      </c>
      <c r="W552" s="118">
        <f t="shared" ref="W552" si="270">W553+W556+W558+W571</f>
        <v>44.954454757483042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22.940804033291723</v>
      </c>
      <c r="D553" s="123">
        <f t="shared" si="271"/>
        <v>24.702389364029816</v>
      </c>
      <c r="E553" s="123">
        <f t="shared" si="271"/>
        <v>21.691570479660335</v>
      </c>
      <c r="F553" s="123">
        <f t="shared" si="271"/>
        <v>20.088422950591507</v>
      </c>
      <c r="G553" s="123">
        <f t="shared" si="271"/>
        <v>18.912129637958337</v>
      </c>
      <c r="H553" s="123">
        <f t="shared" si="271"/>
        <v>15.914937816821956</v>
      </c>
      <c r="I553" s="123">
        <f t="shared" si="271"/>
        <v>14.424767956619402</v>
      </c>
      <c r="J553" s="123">
        <f t="shared" si="271"/>
        <v>16.338363118683461</v>
      </c>
      <c r="K553" s="123">
        <f t="shared" si="271"/>
        <v>18.647039532671961</v>
      </c>
      <c r="L553" s="123">
        <f t="shared" si="271"/>
        <v>11.70819097601075</v>
      </c>
      <c r="M553" s="123">
        <f t="shared" si="271"/>
        <v>13.630241367903343</v>
      </c>
      <c r="N553" s="123">
        <f t="shared" si="271"/>
        <v>14.355838607117558</v>
      </c>
      <c r="O553" s="123">
        <f t="shared" si="271"/>
        <v>11.563507969091621</v>
      </c>
      <c r="P553" s="123">
        <f t="shared" si="271"/>
        <v>8.481231736254367</v>
      </c>
      <c r="Q553" s="123">
        <f t="shared" si="271"/>
        <v>12.66643413435485</v>
      </c>
      <c r="R553" s="123">
        <f t="shared" ref="R553:V553" si="272">SUM(R554:R555)</f>
        <v>12.54354070757234</v>
      </c>
      <c r="S553" s="123">
        <f t="shared" si="272"/>
        <v>13.651156210273959</v>
      </c>
      <c r="T553" s="123">
        <f t="shared" si="272"/>
        <v>13.647091879767993</v>
      </c>
      <c r="U553" s="123">
        <f t="shared" si="272"/>
        <v>13.982138728044559</v>
      </c>
      <c r="V553" s="123">
        <f t="shared" si="272"/>
        <v>14.625040373633393</v>
      </c>
      <c r="W553" s="123">
        <f t="shared" ref="W553" si="273">SUM(W554:W555)</f>
        <v>13.13120587193054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22.845868466243168</v>
      </c>
      <c r="D554" s="99">
        <v>24.592230655111329</v>
      </c>
      <c r="E554" s="99">
        <v>21.600273883625249</v>
      </c>
      <c r="F554" s="99">
        <v>19.996582616813694</v>
      </c>
      <c r="G554" s="99">
        <v>18.827197016328398</v>
      </c>
      <c r="H554" s="99">
        <v>15.850712292529572</v>
      </c>
      <c r="I554" s="99">
        <v>14.37282474439165</v>
      </c>
      <c r="J554" s="99">
        <v>16.283443745243108</v>
      </c>
      <c r="K554" s="99">
        <v>18.5810386935472</v>
      </c>
      <c r="L554" s="99">
        <v>11.668485381881089</v>
      </c>
      <c r="M554" s="99">
        <v>13.577514492922299</v>
      </c>
      <c r="N554" s="99">
        <v>14.312795324389471</v>
      </c>
      <c r="O554" s="99">
        <v>11.523105420878773</v>
      </c>
      <c r="P554" s="99">
        <v>8.4433530249446367</v>
      </c>
      <c r="Q554" s="99">
        <v>12.615308837333618</v>
      </c>
      <c r="R554" s="99">
        <v>12.493212921590834</v>
      </c>
      <c r="S554" s="99">
        <v>13.590402412913646</v>
      </c>
      <c r="T554" s="99">
        <v>13.592822146304961</v>
      </c>
      <c r="U554" s="99">
        <v>13.926706498490343</v>
      </c>
      <c r="V554" s="99">
        <v>14.567174748401287</v>
      </c>
      <c r="W554" s="99">
        <v>13.079297788631088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9.493556704855359E-2</v>
      </c>
      <c r="D555" s="99">
        <v>0.11015870891848796</v>
      </c>
      <c r="E555" s="99">
        <v>9.1296596035084498E-2</v>
      </c>
      <c r="F555" s="99">
        <v>9.1840333777815447E-2</v>
      </c>
      <c r="G555" s="99">
        <v>8.4932621629940377E-2</v>
      </c>
      <c r="H555" s="99">
        <v>6.4225524292384983E-2</v>
      </c>
      <c r="I555" s="99">
        <v>5.1943212227751966E-2</v>
      </c>
      <c r="J555" s="99">
        <v>5.4919373440352214E-2</v>
      </c>
      <c r="K555" s="99">
        <v>6.600083912476129E-2</v>
      </c>
      <c r="L555" s="99">
        <v>3.970559412966021E-2</v>
      </c>
      <c r="M555" s="99">
        <v>5.2726874981044135E-2</v>
      </c>
      <c r="N555" s="99">
        <v>4.3043282728086739E-2</v>
      </c>
      <c r="O555" s="99">
        <v>4.0402548212847611E-2</v>
      </c>
      <c r="P555" s="99">
        <v>3.7878711309730896E-2</v>
      </c>
      <c r="Q555" s="99">
        <v>5.112529702123076E-2</v>
      </c>
      <c r="R555" s="99">
        <v>5.0327785981507653E-2</v>
      </c>
      <c r="S555" s="99">
        <v>6.0753797360312875E-2</v>
      </c>
      <c r="T555" s="99">
        <v>5.4269733463032328E-2</v>
      </c>
      <c r="U555" s="99">
        <v>5.5432229554214882E-2</v>
      </c>
      <c r="V555" s="99">
        <v>5.7865625232106185E-2</v>
      </c>
      <c r="W555" s="99">
        <v>5.1908083299452706E-2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</v>
      </c>
      <c r="D556" s="123">
        <f t="shared" si="274"/>
        <v>6.2602605894046608</v>
      </c>
      <c r="E556" s="123">
        <f t="shared" si="274"/>
        <v>23.929832541419497</v>
      </c>
      <c r="F556" s="123">
        <f t="shared" si="274"/>
        <v>24.024749660236044</v>
      </c>
      <c r="G556" s="123">
        <f t="shared" si="274"/>
        <v>27.443782955002934</v>
      </c>
      <c r="H556" s="123">
        <f t="shared" si="274"/>
        <v>31.965796474002129</v>
      </c>
      <c r="I556" s="123">
        <f t="shared" si="274"/>
        <v>36.287594700524501</v>
      </c>
      <c r="J556" s="123">
        <f t="shared" si="274"/>
        <v>21.540284779254673</v>
      </c>
      <c r="K556" s="123">
        <f t="shared" si="274"/>
        <v>16.490385700254819</v>
      </c>
      <c r="L556" s="123">
        <f t="shared" si="274"/>
        <v>22.022994607833095</v>
      </c>
      <c r="M556" s="123">
        <f t="shared" si="274"/>
        <v>16.23234725034267</v>
      </c>
      <c r="N556" s="123">
        <f t="shared" si="274"/>
        <v>18.594770720348471</v>
      </c>
      <c r="O556" s="123">
        <f t="shared" si="274"/>
        <v>11.787519591725111</v>
      </c>
      <c r="P556" s="123">
        <f t="shared" si="274"/>
        <v>7.5645894442609167</v>
      </c>
      <c r="Q556" s="123">
        <f t="shared" si="274"/>
        <v>8.4677479142474539</v>
      </c>
      <c r="R556" s="123">
        <f t="shared" si="274"/>
        <v>12.607630763433278</v>
      </c>
      <c r="S556" s="123">
        <f t="shared" si="274"/>
        <v>12.535763221965183</v>
      </c>
      <c r="T556" s="123">
        <f t="shared" si="274"/>
        <v>7.9789858515768746</v>
      </c>
      <c r="U556" s="123">
        <f t="shared" si="274"/>
        <v>8.132552385386532</v>
      </c>
      <c r="V556" s="123">
        <f t="shared" si="274"/>
        <v>12.563009582523891</v>
      </c>
      <c r="W556" s="123">
        <f t="shared" si="274"/>
        <v>12.176963559888369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6.2602605894046608</v>
      </c>
      <c r="E557" s="99">
        <f>RES_hhdet_in_tess!E86</f>
        <v>23.929832541419497</v>
      </c>
      <c r="F557" s="99">
        <f>RES_hhdet_in_tess!F86</f>
        <v>24.024749660236044</v>
      </c>
      <c r="G557" s="99">
        <f>RES_hhdet_in_tess!G86</f>
        <v>27.443782955002934</v>
      </c>
      <c r="H557" s="99">
        <f>RES_hhdet_in_tess!H86</f>
        <v>31.965796474002129</v>
      </c>
      <c r="I557" s="99">
        <f>RES_hhdet_in_tess!I86</f>
        <v>36.287594700524501</v>
      </c>
      <c r="J557" s="99">
        <f>RES_hhdet_in_tess!J86</f>
        <v>21.540284779254673</v>
      </c>
      <c r="K557" s="99">
        <f>RES_hhdet_in_tess!K86</f>
        <v>16.490385700254819</v>
      </c>
      <c r="L557" s="99">
        <f>RES_hhdet_in_tess!L86</f>
        <v>22.022994607833095</v>
      </c>
      <c r="M557" s="99">
        <f>RES_hhdet_in_tess!M86</f>
        <v>16.23234725034267</v>
      </c>
      <c r="N557" s="99">
        <f>RES_hhdet_in_tess!N86</f>
        <v>18.594770720348471</v>
      </c>
      <c r="O557" s="99">
        <f>RES_hhdet_in_tess!O86</f>
        <v>11.787519591725111</v>
      </c>
      <c r="P557" s="99">
        <f>RES_hhdet_in_tess!P86</f>
        <v>7.5645894442609167</v>
      </c>
      <c r="Q557" s="99">
        <f>RES_hhdet_in_tess!Q86</f>
        <v>8.4677479142474539</v>
      </c>
      <c r="R557" s="99">
        <f>RES_hhdet_in_tess!R86</f>
        <v>12.607630763433278</v>
      </c>
      <c r="S557" s="99">
        <f>RES_hhdet_in_tess!S86</f>
        <v>12.535763221965183</v>
      </c>
      <c r="T557" s="99">
        <f>RES_hhdet_in_tess!T86</f>
        <v>7.9789858515768746</v>
      </c>
      <c r="U557" s="99">
        <f>RES_hhdet_in_tess!U86</f>
        <v>8.132552385386532</v>
      </c>
      <c r="V557" s="99">
        <f>RES_hhdet_in_tess!V86</f>
        <v>12.563009582523891</v>
      </c>
      <c r="W557" s="99">
        <f>RES_hhdet_in_tess!W86</f>
        <v>12.176963559888369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13.444163571106632</v>
      </c>
      <c r="D558" s="123">
        <v>14.234947195833152</v>
      </c>
      <c r="E558" s="123">
        <v>15.063278468883171</v>
      </c>
      <c r="F558" s="123">
        <v>15.631266460608808</v>
      </c>
      <c r="G558" s="123">
        <v>16.656988154608044</v>
      </c>
      <c r="H558" s="123">
        <v>16.448225033349452</v>
      </c>
      <c r="I558" s="123">
        <v>18.109553605678371</v>
      </c>
      <c r="J558" s="123">
        <v>17.430425453682293</v>
      </c>
      <c r="K558" s="123">
        <v>17.246152951346541</v>
      </c>
      <c r="L558" s="123">
        <v>16.933342935287101</v>
      </c>
      <c r="M558" s="123">
        <v>16.802880604266612</v>
      </c>
      <c r="N558" s="123">
        <v>15.677243344956244</v>
      </c>
      <c r="O558" s="123">
        <v>14.305990043578525</v>
      </c>
      <c r="P558" s="123">
        <v>14.105871355465538</v>
      </c>
      <c r="Q558" s="123">
        <v>14.764091207637982</v>
      </c>
      <c r="R558" s="123">
        <v>15.19569293664566</v>
      </c>
      <c r="S558" s="123">
        <v>15.862571059556792</v>
      </c>
      <c r="T558" s="123">
        <v>15.401588343326583</v>
      </c>
      <c r="U558" s="123">
        <v>15.129788210326767</v>
      </c>
      <c r="V558" s="123">
        <v>15.293014704125186</v>
      </c>
      <c r="W558" s="123">
        <v>15.306976617917414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0</v>
      </c>
      <c r="D559" s="99">
        <v>14.540325032447464</v>
      </c>
      <c r="E559" s="99">
        <v>13.039967180139199</v>
      </c>
      <c r="F559" s="99">
        <v>13.988686708468911</v>
      </c>
      <c r="G559" s="99">
        <v>16.414286840038201</v>
      </c>
      <c r="H559" s="99">
        <v>13.856123968027902</v>
      </c>
      <c r="I559" s="99">
        <v>15.166207551909871</v>
      </c>
      <c r="J559" s="99">
        <v>19.457690580394853</v>
      </c>
      <c r="K559" s="99">
        <v>20.297711997845223</v>
      </c>
      <c r="L559" s="99">
        <v>15.597905859136233</v>
      </c>
      <c r="M559" s="99">
        <v>16.120201533252445</v>
      </c>
      <c r="N559" s="99">
        <v>15.135770700453962</v>
      </c>
      <c r="O559" s="99">
        <v>0</v>
      </c>
      <c r="P559" s="99">
        <v>0</v>
      </c>
      <c r="Q559" s="99">
        <v>15.901599049806997</v>
      </c>
      <c r="R559" s="99">
        <v>16.161941364234902</v>
      </c>
      <c r="S559" s="99">
        <v>16.487654222565318</v>
      </c>
      <c r="T559" s="99">
        <v>16.10531927975115</v>
      </c>
      <c r="U559" s="99">
        <v>16.641545133198846</v>
      </c>
      <c r="V559" s="99">
        <v>16.326359600580616</v>
      </c>
      <c r="W559" s="99">
        <v>15.411835850422154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15.177362762887848</v>
      </c>
      <c r="J560" s="99">
        <v>19.495354372938436</v>
      </c>
      <c r="K560" s="99">
        <v>20.333277261400582</v>
      </c>
      <c r="L560" s="99">
        <v>0</v>
      </c>
      <c r="M560" s="99">
        <v>0</v>
      </c>
      <c r="N560" s="99">
        <v>15.17542826605515</v>
      </c>
      <c r="O560" s="99">
        <v>15.9223291917124</v>
      </c>
      <c r="P560" s="99">
        <v>17.803457355358187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1.018440950854286</v>
      </c>
      <c r="J561" s="102">
        <v>3.4682785906421021</v>
      </c>
      <c r="K561" s="102">
        <v>4.3625165750919956</v>
      </c>
      <c r="L561" s="102">
        <v>0</v>
      </c>
      <c r="M561" s="102">
        <v>0</v>
      </c>
      <c r="N561" s="102">
        <v>1.7326800345677713</v>
      </c>
      <c r="O561" s="102">
        <v>1.3593063727332106</v>
      </c>
      <c r="P561" s="102">
        <v>0.71453343196039154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14.15892181203356</v>
      </c>
      <c r="J562" s="105">
        <v>16.027075782296333</v>
      </c>
      <c r="K562" s="105">
        <v>15.970760686308587</v>
      </c>
      <c r="L562" s="105">
        <v>0</v>
      </c>
      <c r="M562" s="105">
        <v>0</v>
      </c>
      <c r="N562" s="105">
        <v>13.442748231487375</v>
      </c>
      <c r="O562" s="105">
        <v>14.56302281897919</v>
      </c>
      <c r="P562" s="105">
        <v>17.088923923397797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13.79939594741929</v>
      </c>
      <c r="D563" s="102">
        <v>14.543562647151875</v>
      </c>
      <c r="E563" s="102">
        <v>15.270801034481693</v>
      </c>
      <c r="F563" s="102">
        <v>15.496167864762748</v>
      </c>
      <c r="G563" s="102">
        <v>16.698750818483489</v>
      </c>
      <c r="H563" s="102">
        <v>16.741184102557231</v>
      </c>
      <c r="I563" s="102">
        <v>16.960431927781997</v>
      </c>
      <c r="J563" s="102">
        <v>17.456132049725991</v>
      </c>
      <c r="K563" s="102">
        <v>17.369818789675922</v>
      </c>
      <c r="L563" s="102">
        <v>16.801984603971121</v>
      </c>
      <c r="M563" s="102">
        <v>16.042746240213919</v>
      </c>
      <c r="N563" s="102">
        <v>15.007414245662577</v>
      </c>
      <c r="O563" s="102">
        <v>15.705606842650511</v>
      </c>
      <c r="P563" s="102">
        <v>0</v>
      </c>
      <c r="Q563" s="102">
        <v>15.947383350249709</v>
      </c>
      <c r="R563" s="102">
        <v>15.988913663391523</v>
      </c>
      <c r="S563" s="102">
        <v>16.219857492503387</v>
      </c>
      <c r="T563" s="102">
        <v>16.006613126173704</v>
      </c>
      <c r="U563" s="102">
        <v>15.543970621737259</v>
      </c>
      <c r="V563" s="102">
        <v>14.65736287856183</v>
      </c>
      <c r="W563" s="102">
        <v>18.426815230001139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13.80292698967965</v>
      </c>
      <c r="D564" s="105">
        <v>0</v>
      </c>
      <c r="E564" s="105">
        <v>0</v>
      </c>
      <c r="F564" s="105">
        <v>0</v>
      </c>
      <c r="G564" s="105">
        <v>0</v>
      </c>
      <c r="H564" s="105">
        <v>16.732022459838557</v>
      </c>
      <c r="I564" s="105">
        <v>16.964737663034345</v>
      </c>
      <c r="J564" s="105">
        <v>17.475733605841995</v>
      </c>
      <c r="K564" s="105">
        <v>17.397525717552654</v>
      </c>
      <c r="L564" s="105">
        <v>16.815331663994694</v>
      </c>
      <c r="M564" s="105">
        <v>16.034885976022583</v>
      </c>
      <c r="N564" s="105">
        <v>15.018231147987787</v>
      </c>
      <c r="O564" s="105">
        <v>15.903640656646871</v>
      </c>
      <c r="P564" s="105">
        <v>18.621371153026949</v>
      </c>
      <c r="Q564" s="105">
        <v>0</v>
      </c>
      <c r="R564" s="105">
        <v>0</v>
      </c>
      <c r="S564" s="105">
        <v>0</v>
      </c>
      <c r="T564" s="105">
        <v>0</v>
      </c>
      <c r="U564" s="105">
        <v>15.228652909718285</v>
      </c>
      <c r="V564" s="105">
        <v>14.493670420409224</v>
      </c>
      <c r="W564" s="105">
        <v>18.53909780847631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1.8567037752688531</v>
      </c>
      <c r="D565" s="99">
        <v>0</v>
      </c>
      <c r="E565" s="99">
        <v>0</v>
      </c>
      <c r="F565" s="99">
        <v>0</v>
      </c>
      <c r="G565" s="99">
        <v>0</v>
      </c>
      <c r="H565" s="99">
        <v>4.2540332976159609</v>
      </c>
      <c r="I565" s="99">
        <v>3.4316612674005489</v>
      </c>
      <c r="J565" s="99">
        <v>3.5609413212461472</v>
      </c>
      <c r="K565" s="99">
        <v>3.5291194736585685</v>
      </c>
      <c r="L565" s="99">
        <v>2.9665707247683004</v>
      </c>
      <c r="M565" s="99">
        <v>2.7992272406952154</v>
      </c>
      <c r="N565" s="99">
        <v>1.7620841823546565</v>
      </c>
      <c r="O565" s="99">
        <v>1.2357023490261945</v>
      </c>
      <c r="P565" s="99">
        <v>1.7694506110903321</v>
      </c>
      <c r="Q565" s="99">
        <v>0</v>
      </c>
      <c r="R565" s="99">
        <v>0</v>
      </c>
      <c r="S565" s="99">
        <v>0</v>
      </c>
      <c r="T565" s="99">
        <v>0</v>
      </c>
      <c r="U565" s="99">
        <v>1.0254271648910771</v>
      </c>
      <c r="V565" s="99">
        <v>0.79466428098546327</v>
      </c>
      <c r="W565" s="99">
        <v>3.1917991892274622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11.946223214410796</v>
      </c>
      <c r="D566" s="99">
        <v>0</v>
      </c>
      <c r="E566" s="99">
        <v>0</v>
      </c>
      <c r="F566" s="99">
        <v>0</v>
      </c>
      <c r="G566" s="99">
        <v>0</v>
      </c>
      <c r="H566" s="99">
        <v>12.477989162222595</v>
      </c>
      <c r="I566" s="99">
        <v>13.533076395633799</v>
      </c>
      <c r="J566" s="99">
        <v>13.914792284595849</v>
      </c>
      <c r="K566" s="99">
        <v>13.868406243894086</v>
      </c>
      <c r="L566" s="99">
        <v>13.848760939226397</v>
      </c>
      <c r="M566" s="99">
        <v>13.235658735327364</v>
      </c>
      <c r="N566" s="99">
        <v>13.256146965633134</v>
      </c>
      <c r="O566" s="99">
        <v>14.667938307620675</v>
      </c>
      <c r="P566" s="99">
        <v>16.851920541936618</v>
      </c>
      <c r="Q566" s="99">
        <v>0</v>
      </c>
      <c r="R566" s="99">
        <v>0</v>
      </c>
      <c r="S566" s="99">
        <v>0</v>
      </c>
      <c r="T566" s="99">
        <v>0</v>
      </c>
      <c r="U566" s="99">
        <v>14.203225744827206</v>
      </c>
      <c r="V566" s="99">
        <v>13.699006139423762</v>
      </c>
      <c r="W566" s="99">
        <v>15.347298619248848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13.421731442212781</v>
      </c>
      <c r="D567" s="102">
        <v>0</v>
      </c>
      <c r="E567" s="102">
        <v>0</v>
      </c>
      <c r="F567" s="102">
        <v>0</v>
      </c>
      <c r="G567" s="102">
        <v>0</v>
      </c>
      <c r="H567" s="102">
        <v>16.440628899869786</v>
      </c>
      <c r="I567" s="102">
        <v>0</v>
      </c>
      <c r="J567" s="102">
        <v>0</v>
      </c>
      <c r="K567" s="102">
        <v>17.226647683056861</v>
      </c>
      <c r="L567" s="102">
        <v>0</v>
      </c>
      <c r="M567" s="102">
        <v>0</v>
      </c>
      <c r="N567" s="102">
        <v>0</v>
      </c>
      <c r="O567" s="102">
        <v>14.392820488931314</v>
      </c>
      <c r="P567" s="102">
        <v>14.454899961337933</v>
      </c>
      <c r="Q567" s="102">
        <v>0</v>
      </c>
      <c r="R567" s="102">
        <v>0</v>
      </c>
      <c r="S567" s="102">
        <v>0</v>
      </c>
      <c r="T567" s="102">
        <v>0</v>
      </c>
      <c r="U567" s="102">
        <v>14.944790784814725</v>
      </c>
      <c r="V567" s="102">
        <v>15.193153014463329</v>
      </c>
      <c r="W567" s="102">
        <v>15.186570613543909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13.419333959386472</v>
      </c>
      <c r="D568" s="105">
        <v>14.221315677583442</v>
      </c>
      <c r="E568" s="105">
        <v>15.059087164390533</v>
      </c>
      <c r="F568" s="105">
        <v>15.643161423697284</v>
      </c>
      <c r="G568" s="105">
        <v>16.656442717785051</v>
      </c>
      <c r="H568" s="105">
        <v>16.440405648487651</v>
      </c>
      <c r="I568" s="105">
        <v>18.169911373352083</v>
      </c>
      <c r="J568" s="105">
        <v>17.413163785357391</v>
      </c>
      <c r="K568" s="105">
        <v>17.226777971132798</v>
      </c>
      <c r="L568" s="105">
        <v>16.940220683970697</v>
      </c>
      <c r="M568" s="105">
        <v>16.833146906966299</v>
      </c>
      <c r="N568" s="105">
        <v>15.712078799845635</v>
      </c>
      <c r="O568" s="105">
        <v>14.206960983714184</v>
      </c>
      <c r="P568" s="105">
        <v>13.994015740648869</v>
      </c>
      <c r="Q568" s="105">
        <v>14.681057834819303</v>
      </c>
      <c r="R568" s="105">
        <v>15.167746140952699</v>
      </c>
      <c r="S568" s="105">
        <v>15.849891577090846</v>
      </c>
      <c r="T568" s="105">
        <v>15.381804339351271</v>
      </c>
      <c r="U568" s="105">
        <v>15.108396714891143</v>
      </c>
      <c r="V568" s="105">
        <v>15.314952684712095</v>
      </c>
      <c r="W568" s="105">
        <v>15.197139388394218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1.724345452064556</v>
      </c>
      <c r="D569" s="99">
        <v>2.726520444860054</v>
      </c>
      <c r="E569" s="99">
        <v>3.6511383121901737</v>
      </c>
      <c r="F569" s="99">
        <v>3.6282387210783433</v>
      </c>
      <c r="G569" s="99">
        <v>4.6767979586301376</v>
      </c>
      <c r="H569" s="99">
        <v>4.1855498906315844</v>
      </c>
      <c r="I569" s="99">
        <v>3.8363570249842152</v>
      </c>
      <c r="J569" s="99">
        <v>3.5375030372362688</v>
      </c>
      <c r="K569" s="99">
        <v>3.5047315630586402</v>
      </c>
      <c r="L569" s="99">
        <v>3.0686329787642013</v>
      </c>
      <c r="M569" s="99">
        <v>3.0993254346246086</v>
      </c>
      <c r="N569" s="99">
        <v>2.0989289325924978</v>
      </c>
      <c r="O569" s="99">
        <v>0.4762595725910041</v>
      </c>
      <c r="P569" s="99">
        <v>0.18329197819789156</v>
      </c>
      <c r="Q569" s="99">
        <v>0.6164593676710346</v>
      </c>
      <c r="R569" s="99">
        <v>0.94603017665117373</v>
      </c>
      <c r="S569" s="99">
        <v>1.6535758710508408</v>
      </c>
      <c r="T569" s="99">
        <v>1.2711409344052276</v>
      </c>
      <c r="U569" s="99">
        <v>1.0169607097902633</v>
      </c>
      <c r="V569" s="99">
        <v>1.3018108438286908</v>
      </c>
      <c r="W569" s="99">
        <v>1.3610310983251535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11.694988507321916</v>
      </c>
      <c r="D570" s="99">
        <v>11.494795232723387</v>
      </c>
      <c r="E570" s="99">
        <v>11.407948852200358</v>
      </c>
      <c r="F570" s="99">
        <v>12.014922702618941</v>
      </c>
      <c r="G570" s="99">
        <v>11.979644759154914</v>
      </c>
      <c r="H570" s="99">
        <v>12.254855757856069</v>
      </c>
      <c r="I570" s="99">
        <v>14.333554348367867</v>
      </c>
      <c r="J570" s="99">
        <v>13.875660748121122</v>
      </c>
      <c r="K570" s="99">
        <v>13.72204640807416</v>
      </c>
      <c r="L570" s="99">
        <v>13.871587705206498</v>
      </c>
      <c r="M570" s="99">
        <v>13.733821472341692</v>
      </c>
      <c r="N570" s="99">
        <v>13.613149867253137</v>
      </c>
      <c r="O570" s="99">
        <v>13.730701411123176</v>
      </c>
      <c r="P570" s="99">
        <v>13.810723762450975</v>
      </c>
      <c r="Q570" s="99">
        <v>14.06459846714827</v>
      </c>
      <c r="R570" s="99">
        <v>14.221715964301524</v>
      </c>
      <c r="S570" s="99">
        <v>14.196315706040004</v>
      </c>
      <c r="T570" s="99">
        <v>14.110663404946042</v>
      </c>
      <c r="U570" s="99">
        <v>14.09143600510088</v>
      </c>
      <c r="V570" s="99">
        <v>14.013141840883403</v>
      </c>
      <c r="W570" s="99">
        <v>13.836108290069063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5.1283171513149712</v>
      </c>
      <c r="D571" s="123">
        <v>5.1325745182715661</v>
      </c>
      <c r="E571" s="123">
        <v>5.1408409835699951</v>
      </c>
      <c r="F571" s="123">
        <v>5.2547826139520248</v>
      </c>
      <c r="G571" s="123">
        <v>4.9949584232034479</v>
      </c>
      <c r="H571" s="123">
        <v>4.5274964597886882</v>
      </c>
      <c r="I571" s="123">
        <v>4.3395322465487798</v>
      </c>
      <c r="J571" s="123">
        <v>3.9493340571074538</v>
      </c>
      <c r="K571" s="123">
        <v>3.9412585637935353</v>
      </c>
      <c r="L571" s="123">
        <v>3.7837691783047904</v>
      </c>
      <c r="M571" s="123">
        <v>3.9753895658284728</v>
      </c>
      <c r="N571" s="123">
        <v>3.4724305468017613</v>
      </c>
      <c r="O571" s="123">
        <v>3.5247548085169367</v>
      </c>
      <c r="P571" s="123">
        <v>3.9506614631844044</v>
      </c>
      <c r="Q571" s="123">
        <v>3.7656612569623182</v>
      </c>
      <c r="R571" s="123">
        <v>3.7459023541067236</v>
      </c>
      <c r="S571" s="123">
        <v>3.962847139930556</v>
      </c>
      <c r="T571" s="123">
        <v>3.6873714177200512</v>
      </c>
      <c r="U571" s="123">
        <v>4.2931467617297434</v>
      </c>
      <c r="V571" s="123">
        <v>4.4585829394267247</v>
      </c>
      <c r="W571" s="123">
        <v>4.3393087077467198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5.0549337048154364</v>
      </c>
      <c r="D573" s="99">
        <v>5.0213404136339435</v>
      </c>
      <c r="E573" s="99">
        <v>5.2098702831433519</v>
      </c>
      <c r="F573" s="99">
        <v>5.2817903559623405</v>
      </c>
      <c r="G573" s="99">
        <v>5.011780951630838</v>
      </c>
      <c r="H573" s="99">
        <v>4.4584514290074706</v>
      </c>
      <c r="I573" s="99">
        <v>4.4158086572478812</v>
      </c>
      <c r="J573" s="99">
        <v>3.9829866311546938</v>
      </c>
      <c r="K573" s="99">
        <v>3.8995507239713492</v>
      </c>
      <c r="L573" s="99">
        <v>3.7794307563572143</v>
      </c>
      <c r="M573" s="99">
        <v>3.8464670021462539</v>
      </c>
      <c r="N573" s="99">
        <v>3.6251482984892793</v>
      </c>
      <c r="O573" s="99">
        <v>3.6169996115368228</v>
      </c>
      <c r="P573" s="99">
        <v>3.6573427112754562</v>
      </c>
      <c r="Q573" s="99">
        <v>3.8039230049835835</v>
      </c>
      <c r="R573" s="99">
        <v>3.817653976507577</v>
      </c>
      <c r="S573" s="99">
        <v>3.8690342804535116</v>
      </c>
      <c r="T573" s="99">
        <v>3.9387233179866774</v>
      </c>
      <c r="U573" s="99">
        <v>4.2945700990975597</v>
      </c>
      <c r="V573" s="99">
        <v>4.092563709410312</v>
      </c>
      <c r="W573" s="99">
        <v>4.3908171645130762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5.2209487149291371</v>
      </c>
      <c r="D574" s="110">
        <v>5.2961540839151295</v>
      </c>
      <c r="E574" s="110">
        <v>5.024499467435124</v>
      </c>
      <c r="F574" s="110">
        <v>5.2144419360125678</v>
      </c>
      <c r="G574" s="110">
        <v>4.9662399639595476</v>
      </c>
      <c r="H574" s="110">
        <v>4.675010494911791</v>
      </c>
      <c r="I574" s="110">
        <v>4.1777184922842379</v>
      </c>
      <c r="J574" s="110">
        <v>3.879925623135021</v>
      </c>
      <c r="K574" s="110">
        <v>3.9962999040656988</v>
      </c>
      <c r="L574" s="110">
        <v>3.790779707887896</v>
      </c>
      <c r="M574" s="110">
        <v>4.2051257904194292</v>
      </c>
      <c r="N574" s="110">
        <v>3.1451329586415846</v>
      </c>
      <c r="O574" s="110">
        <v>3.4175590129586606</v>
      </c>
      <c r="P574" s="110">
        <v>4.1951466066674312</v>
      </c>
      <c r="Q574" s="110">
        <v>3.7205047637491884</v>
      </c>
      <c r="R574" s="110">
        <v>3.6566438663511325</v>
      </c>
      <c r="S574" s="110">
        <v>4.0746557939695025</v>
      </c>
      <c r="T574" s="110">
        <v>3.4360195174534249</v>
      </c>
      <c r="U574" s="110">
        <v>4.2912061544871642</v>
      </c>
      <c r="V574" s="110">
        <v>4.8023999631163203</v>
      </c>
      <c r="W574" s="110">
        <v>4.3065573820430405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1.5866110184521149</v>
      </c>
      <c r="D576" s="118">
        <f t="shared" si="275"/>
        <v>1.5271927093640751</v>
      </c>
      <c r="E576" s="118">
        <f t="shared" si="275"/>
        <v>1.6538905267290542</v>
      </c>
      <c r="F576" s="118">
        <f t="shared" si="275"/>
        <v>1.5977347284811421</v>
      </c>
      <c r="G576" s="118">
        <f t="shared" si="275"/>
        <v>1.6594925586208249</v>
      </c>
      <c r="H576" s="118">
        <f t="shared" si="275"/>
        <v>1.819646757789509</v>
      </c>
      <c r="I576" s="118">
        <f t="shared" si="275"/>
        <v>1.4789725060781223</v>
      </c>
      <c r="J576" s="118">
        <f t="shared" si="275"/>
        <v>1.353999313558278</v>
      </c>
      <c r="K576" s="118">
        <f t="shared" si="275"/>
        <v>1.1937665193055977</v>
      </c>
      <c r="L576" s="118">
        <f t="shared" si="275"/>
        <v>1.2421232476466271</v>
      </c>
      <c r="M576" s="118">
        <f t="shared" si="275"/>
        <v>1.2757539813032366</v>
      </c>
      <c r="N576" s="118">
        <f t="shared" si="275"/>
        <v>1.2874856162819852</v>
      </c>
      <c r="O576" s="118">
        <f t="shared" si="275"/>
        <v>0.9046569560451313</v>
      </c>
      <c r="P576" s="118">
        <f t="shared" si="275"/>
        <v>0.68275686072276454</v>
      </c>
      <c r="Q576" s="118">
        <f t="shared" si="275"/>
        <v>1.2222066890843748</v>
      </c>
      <c r="R576" s="118">
        <f t="shared" ref="R576:V576" si="276">R577+R580+R582+R595</f>
        <v>1.0452951271879354</v>
      </c>
      <c r="S576" s="118">
        <f t="shared" si="276"/>
        <v>1.0129733730802184</v>
      </c>
      <c r="T576" s="118">
        <f t="shared" si="276"/>
        <v>0.92768638494111622</v>
      </c>
      <c r="U576" s="118">
        <f t="shared" si="276"/>
        <v>1.1679188877514968</v>
      </c>
      <c r="V576" s="118">
        <f t="shared" si="276"/>
        <v>0.92058163312220054</v>
      </c>
      <c r="W576" s="118">
        <f t="shared" ref="W576" si="277">W577+W580+W582+W595</f>
        <v>0.77509049682538034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0.43002284002993946</v>
      </c>
      <c r="D582" s="123">
        <v>0.30371379238352053</v>
      </c>
      <c r="E582" s="123">
        <v>0.31774749358378906</v>
      </c>
      <c r="F582" s="123">
        <v>0.30717244015619238</v>
      </c>
      <c r="G582" s="123">
        <v>0.37244875825853463</v>
      </c>
      <c r="H582" s="123">
        <v>0.58496740010054316</v>
      </c>
      <c r="I582" s="123">
        <v>0.26088039135994801</v>
      </c>
      <c r="J582" s="123">
        <v>0.26700853213023368</v>
      </c>
      <c r="K582" s="123">
        <v>0.29615942954755436</v>
      </c>
      <c r="L582" s="123">
        <v>0.29890607439177752</v>
      </c>
      <c r="M582" s="123">
        <v>0.28113591595001536</v>
      </c>
      <c r="N582" s="123">
        <v>0.28964817579240015</v>
      </c>
      <c r="O582" s="123">
        <v>0.11985699266976199</v>
      </c>
      <c r="P582" s="123">
        <v>1.1574526609131115E-2</v>
      </c>
      <c r="Q582" s="123">
        <v>0.39094603269203371</v>
      </c>
      <c r="R582" s="123">
        <v>0.19518941634094894</v>
      </c>
      <c r="S582" s="123">
        <v>0.17473003811105414</v>
      </c>
      <c r="T582" s="123">
        <v>0.15033750002592372</v>
      </c>
      <c r="U582" s="123">
        <v>0.19936605586296333</v>
      </c>
      <c r="V582" s="123">
        <v>0.15246440730615843</v>
      </c>
      <c r="W582" s="123">
        <v>0.11912598348547868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7.2951982028157296</v>
      </c>
      <c r="D587" s="102">
        <v>7.653587568064717</v>
      </c>
      <c r="E587" s="102">
        <v>7.9938579964763772</v>
      </c>
      <c r="F587" s="102">
        <v>8.0683960947693194</v>
      </c>
      <c r="G587" s="102">
        <v>8.6423313906113037</v>
      </c>
      <c r="H587" s="102">
        <v>8.6073365808011868</v>
      </c>
      <c r="I587" s="102">
        <v>8.6566614564116797</v>
      </c>
      <c r="J587" s="102">
        <v>8.8337473467184129</v>
      </c>
      <c r="K587" s="102">
        <v>8.7002630773487901</v>
      </c>
      <c r="L587" s="102">
        <v>8.3149959428901461</v>
      </c>
      <c r="M587" s="102">
        <v>7.7440860298541372</v>
      </c>
      <c r="N587" s="102">
        <v>6.9590827013257934</v>
      </c>
      <c r="O587" s="102">
        <v>6.8839578567926107</v>
      </c>
      <c r="P587" s="102">
        <v>0</v>
      </c>
      <c r="Q587" s="102">
        <v>6.2004445910379022</v>
      </c>
      <c r="R587" s="102">
        <v>5.9989861123522035</v>
      </c>
      <c r="S587" s="102">
        <v>5.8870582071262856</v>
      </c>
      <c r="T587" s="102">
        <v>5.6429005823683926</v>
      </c>
      <c r="U587" s="102">
        <v>5.3517884069057908</v>
      </c>
      <c r="V587" s="102">
        <v>4.9624808556935465</v>
      </c>
      <c r="W587" s="102">
        <v>6.1901931580595999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0.98156630160580738</v>
      </c>
      <c r="D588" s="105">
        <v>0</v>
      </c>
      <c r="E588" s="105">
        <v>0</v>
      </c>
      <c r="F588" s="105">
        <v>0</v>
      </c>
      <c r="G588" s="105">
        <v>0</v>
      </c>
      <c r="H588" s="105">
        <v>2.1871748255204388</v>
      </c>
      <c r="I588" s="105">
        <v>1.7515314439785079</v>
      </c>
      <c r="J588" s="105">
        <v>1.8020289866489574</v>
      </c>
      <c r="K588" s="105">
        <v>1.7676792270552573</v>
      </c>
      <c r="L588" s="105">
        <v>1.4681017821498952</v>
      </c>
      <c r="M588" s="105">
        <v>1.3512310326717425</v>
      </c>
      <c r="N588" s="105">
        <v>0.81709542703188764</v>
      </c>
      <c r="O588" s="105">
        <v>0.54162331831301447</v>
      </c>
      <c r="P588" s="105">
        <v>0.72705174552171747</v>
      </c>
      <c r="Q588" s="105">
        <v>0</v>
      </c>
      <c r="R588" s="105">
        <v>0</v>
      </c>
      <c r="S588" s="105">
        <v>0</v>
      </c>
      <c r="T588" s="105">
        <v>0</v>
      </c>
      <c r="U588" s="105">
        <v>0.35305452813426585</v>
      </c>
      <c r="V588" s="105">
        <v>0.26904609743009739</v>
      </c>
      <c r="W588" s="105">
        <v>1.0722337667383663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0.98156630160580738</v>
      </c>
      <c r="D589" s="99">
        <v>0</v>
      </c>
      <c r="E589" s="99">
        <v>0</v>
      </c>
      <c r="F589" s="99">
        <v>0</v>
      </c>
      <c r="G589" s="99">
        <v>0</v>
      </c>
      <c r="H589" s="99">
        <v>2.1871748255204388</v>
      </c>
      <c r="I589" s="99">
        <v>1.7515314439785079</v>
      </c>
      <c r="J589" s="99">
        <v>1.8020289866489574</v>
      </c>
      <c r="K589" s="99">
        <v>1.7676792270552573</v>
      </c>
      <c r="L589" s="99">
        <v>1.4681017821498952</v>
      </c>
      <c r="M589" s="99">
        <v>1.3512310326717425</v>
      </c>
      <c r="N589" s="99">
        <v>0.81709542703188764</v>
      </c>
      <c r="O589" s="99">
        <v>0.54162331831301447</v>
      </c>
      <c r="P589" s="99">
        <v>0.72705174552171747</v>
      </c>
      <c r="Q589" s="99">
        <v>0</v>
      </c>
      <c r="R589" s="99">
        <v>0</v>
      </c>
      <c r="S589" s="99">
        <v>0</v>
      </c>
      <c r="T589" s="99">
        <v>0</v>
      </c>
      <c r="U589" s="99">
        <v>0.35305452813426585</v>
      </c>
      <c r="V589" s="99">
        <v>0.26904609743009739</v>
      </c>
      <c r="W589" s="99">
        <v>1.0722337667383663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1.1565881784221754</v>
      </c>
      <c r="D595" s="123">
        <v>1.2234789169805547</v>
      </c>
      <c r="E595" s="123">
        <v>1.3361430331452653</v>
      </c>
      <c r="F595" s="123">
        <v>1.2905622883249497</v>
      </c>
      <c r="G595" s="123">
        <v>1.2870438003622904</v>
      </c>
      <c r="H595" s="123">
        <v>1.2346793576889659</v>
      </c>
      <c r="I595" s="123">
        <v>1.2180921147181742</v>
      </c>
      <c r="J595" s="123">
        <v>1.0869907814280444</v>
      </c>
      <c r="K595" s="123">
        <v>0.89760708975804337</v>
      </c>
      <c r="L595" s="123">
        <v>0.94321717325484966</v>
      </c>
      <c r="M595" s="123">
        <v>0.99461806535322117</v>
      </c>
      <c r="N595" s="123">
        <v>0.997837440489585</v>
      </c>
      <c r="O595" s="123">
        <v>0.78479996337536928</v>
      </c>
      <c r="P595" s="123">
        <v>0.67118233411363337</v>
      </c>
      <c r="Q595" s="123">
        <v>0.83126065639234104</v>
      </c>
      <c r="R595" s="123">
        <v>0.8501057108469865</v>
      </c>
      <c r="S595" s="123">
        <v>0.83824333496916437</v>
      </c>
      <c r="T595" s="123">
        <v>0.7773488849151925</v>
      </c>
      <c r="U595" s="123">
        <v>0.96855283188853336</v>
      </c>
      <c r="V595" s="123">
        <v>0.76811722581604214</v>
      </c>
      <c r="W595" s="123">
        <v>0.65596451333990169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2.0728463457436388</v>
      </c>
      <c r="D597" s="99">
        <v>2.0554445805273316</v>
      </c>
      <c r="E597" s="99">
        <v>2.128921232811456</v>
      </c>
      <c r="F597" s="99">
        <v>2.1545828033899581</v>
      </c>
      <c r="G597" s="99">
        <v>2.0409606708673977</v>
      </c>
      <c r="H597" s="99">
        <v>1.8125801261509462</v>
      </c>
      <c r="I597" s="99">
        <v>1.7922812177018712</v>
      </c>
      <c r="J597" s="99">
        <v>1.6140166148477024</v>
      </c>
      <c r="K597" s="99">
        <v>1.5777731710665754</v>
      </c>
      <c r="L597" s="99">
        <v>1.5269211626994996</v>
      </c>
      <c r="M597" s="99">
        <v>1.5527743208514404</v>
      </c>
      <c r="N597" s="99">
        <v>1.4634305153356451</v>
      </c>
      <c r="O597" s="99">
        <v>1.4601409844904898</v>
      </c>
      <c r="P597" s="99">
        <v>1.4764270280891338</v>
      </c>
      <c r="Q597" s="99">
        <v>1.535599800372333</v>
      </c>
      <c r="R597" s="99">
        <v>1.5334744917804484</v>
      </c>
      <c r="S597" s="99">
        <v>1.541569968018869</v>
      </c>
      <c r="T597" s="99">
        <v>1.554697769830385</v>
      </c>
      <c r="U597" s="99">
        <v>1.6789374002248967</v>
      </c>
      <c r="V597" s="99">
        <v>1.585836117505814</v>
      </c>
      <c r="W597" s="99">
        <v>1.6876088529104516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1687</v>
      </c>
    </row>
    <row r="100" spans="1:105" ht="12" customHeight="1" x14ac:dyDescent="0.25">
      <c r="A100" s="97" t="s">
        <v>203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1688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1690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1691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1855</v>
      </c>
    </row>
    <row r="119" spans="1:105" ht="12" customHeight="1" x14ac:dyDescent="0.25">
      <c r="A119" s="97" t="s">
        <v>203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1856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1858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1859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2022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2023</v>
      </c>
    </row>
    <row r="138" spans="1:105" ht="12" customHeight="1" x14ac:dyDescent="0.25">
      <c r="A138" s="97" t="s">
        <v>203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2024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2025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2026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2027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2359</v>
      </c>
    </row>
    <row r="176" spans="1:105" ht="12" customHeight="1" x14ac:dyDescent="0.25">
      <c r="A176" s="97" t="s">
        <v>203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2360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DA179" s="63" t="s">
        <v>2363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2527</v>
      </c>
    </row>
    <row r="195" spans="1:105" ht="12" customHeight="1" x14ac:dyDescent="0.25">
      <c r="A195" s="97" t="s">
        <v>203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2528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DA198" s="63" t="s">
        <v>2531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2863</v>
      </c>
    </row>
    <row r="233" spans="1:105" ht="12" customHeight="1" x14ac:dyDescent="0.25">
      <c r="A233" s="97" t="s">
        <v>203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2864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DA236" s="63" t="s">
        <v>2867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3031</v>
      </c>
    </row>
    <row r="252" spans="1:105" ht="12" customHeight="1" x14ac:dyDescent="0.25">
      <c r="A252" s="97" t="s">
        <v>203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3032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DA255" s="63" t="s">
        <v>3035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289</v>
      </c>
      <c r="C5" s="120">
        <v>319</v>
      </c>
      <c r="D5" s="120">
        <v>413</v>
      </c>
      <c r="E5" s="120">
        <v>509</v>
      </c>
      <c r="F5" s="120">
        <v>614</v>
      </c>
      <c r="G5" s="120">
        <v>827</v>
      </c>
      <c r="H5" s="120">
        <v>1229</v>
      </c>
      <c r="I5" s="120">
        <v>1849</v>
      </c>
      <c r="J5" s="120">
        <v>2847</v>
      </c>
      <c r="K5" s="120">
        <v>4243</v>
      </c>
      <c r="L5" s="120">
        <v>6764</v>
      </c>
      <c r="M5" s="120">
        <v>9158</v>
      </c>
      <c r="N5" s="120">
        <v>12026</v>
      </c>
      <c r="O5" s="120">
        <v>13916</v>
      </c>
      <c r="P5" s="120">
        <v>14735</v>
      </c>
      <c r="Q5" s="120">
        <v>15543</v>
      </c>
      <c r="R5" s="120">
        <v>19078</v>
      </c>
      <c r="S5" s="120">
        <v>31135</v>
      </c>
      <c r="T5" s="120">
        <v>56684</v>
      </c>
      <c r="U5" s="120">
        <v>69187</v>
      </c>
      <c r="V5" s="120">
        <v>75547</v>
      </c>
      <c r="W5" s="120">
        <v>78753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289</v>
      </c>
      <c r="C7" s="52">
        <v>319</v>
      </c>
      <c r="D7" s="52">
        <v>413</v>
      </c>
      <c r="E7" s="52">
        <v>509</v>
      </c>
      <c r="F7" s="52">
        <v>614</v>
      </c>
      <c r="G7" s="52">
        <v>827</v>
      </c>
      <c r="H7" s="52">
        <v>1229</v>
      </c>
      <c r="I7" s="52">
        <v>1849</v>
      </c>
      <c r="J7" s="52">
        <v>2847</v>
      </c>
      <c r="K7" s="52">
        <v>4243</v>
      </c>
      <c r="L7" s="52">
        <v>6764</v>
      </c>
      <c r="M7" s="52">
        <v>9158</v>
      </c>
      <c r="N7" s="52">
        <v>12026</v>
      </c>
      <c r="O7" s="52">
        <v>13916</v>
      </c>
      <c r="P7" s="52">
        <v>14735</v>
      </c>
      <c r="Q7" s="52">
        <v>15543</v>
      </c>
      <c r="R7" s="52">
        <v>19078</v>
      </c>
      <c r="S7" s="52">
        <v>31135</v>
      </c>
      <c r="T7" s="52">
        <v>56684</v>
      </c>
      <c r="U7" s="52">
        <v>69187</v>
      </c>
      <c r="V7" s="52">
        <v>75547</v>
      </c>
      <c r="W7" s="52">
        <v>78753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289</v>
      </c>
      <c r="C9" s="52">
        <v>290</v>
      </c>
      <c r="D9" s="52">
        <v>386</v>
      </c>
      <c r="E9" s="52">
        <v>470</v>
      </c>
      <c r="F9" s="52">
        <v>605</v>
      </c>
      <c r="G9" s="52">
        <v>938</v>
      </c>
      <c r="H9" s="52">
        <v>1230</v>
      </c>
      <c r="I9" s="52">
        <v>1989</v>
      </c>
      <c r="J9" s="52">
        <v>3341</v>
      </c>
      <c r="K9" s="52">
        <v>4298</v>
      </c>
      <c r="L9" s="52">
        <v>7031</v>
      </c>
      <c r="M9" s="52">
        <v>9449</v>
      </c>
      <c r="N9" s="52">
        <v>12605</v>
      </c>
      <c r="O9" s="52">
        <v>14351</v>
      </c>
      <c r="P9" s="52">
        <v>15510</v>
      </c>
      <c r="Q9" s="52">
        <v>16595</v>
      </c>
      <c r="R9" s="52">
        <v>20670</v>
      </c>
      <c r="S9" s="52">
        <v>33486</v>
      </c>
      <c r="T9" s="52">
        <v>58781</v>
      </c>
      <c r="U9" s="52">
        <v>75812</v>
      </c>
      <c r="V9" s="52">
        <v>80155</v>
      </c>
      <c r="W9" s="52">
        <v>81263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20</v>
      </c>
      <c r="C11" s="52">
        <v>22</v>
      </c>
      <c r="D11" s="52">
        <v>24</v>
      </c>
      <c r="E11" s="52">
        <v>26</v>
      </c>
      <c r="F11" s="52">
        <v>28</v>
      </c>
      <c r="G11" s="52">
        <v>35</v>
      </c>
      <c r="H11" s="52">
        <v>62</v>
      </c>
      <c r="I11" s="52">
        <v>78</v>
      </c>
      <c r="J11" s="52">
        <v>105</v>
      </c>
      <c r="K11" s="52">
        <v>143</v>
      </c>
      <c r="L11" s="52">
        <v>229</v>
      </c>
      <c r="M11" s="52">
        <v>318</v>
      </c>
      <c r="N11" s="52">
        <v>441</v>
      </c>
      <c r="O11" s="52">
        <v>456</v>
      </c>
      <c r="P11" s="52">
        <v>421</v>
      </c>
      <c r="Q11" s="52">
        <v>514</v>
      </c>
      <c r="R11" s="52">
        <v>634</v>
      </c>
      <c r="S11" s="52">
        <v>975</v>
      </c>
      <c r="T11" s="52">
        <v>1639</v>
      </c>
      <c r="U11" s="52">
        <v>2107</v>
      </c>
      <c r="V11" s="52">
        <v>2299</v>
      </c>
      <c r="W11" s="52">
        <v>2281</v>
      </c>
      <c r="DA11" s="63" t="s">
        <v>1121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1</v>
      </c>
      <c r="F12" s="52">
        <v>0</v>
      </c>
      <c r="G12" s="52">
        <v>0</v>
      </c>
      <c r="H12" s="52">
        <v>2</v>
      </c>
      <c r="I12" s="52">
        <v>4</v>
      </c>
      <c r="J12" s="52">
        <v>7</v>
      </c>
      <c r="K12" s="52">
        <v>10</v>
      </c>
      <c r="L12" s="52">
        <v>14</v>
      </c>
      <c r="M12" s="52">
        <v>16</v>
      </c>
      <c r="N12" s="52">
        <v>31</v>
      </c>
      <c r="O12" s="52">
        <v>111</v>
      </c>
      <c r="P12" s="52">
        <v>136</v>
      </c>
      <c r="Q12" s="52">
        <v>134</v>
      </c>
      <c r="R12" s="52">
        <v>125</v>
      </c>
      <c r="S12" s="52">
        <v>117</v>
      </c>
      <c r="T12" s="52">
        <v>104</v>
      </c>
      <c r="U12" s="52">
        <v>100</v>
      </c>
      <c r="V12" s="52">
        <v>114</v>
      </c>
      <c r="W12" s="52">
        <v>222</v>
      </c>
      <c r="DA12" s="63" t="s">
        <v>1122</v>
      </c>
    </row>
    <row r="13" spans="1:105" ht="12" customHeight="1" x14ac:dyDescent="0.25">
      <c r="A13" s="97" t="s">
        <v>122</v>
      </c>
      <c r="B13" s="52">
        <v>1</v>
      </c>
      <c r="C13" s="52">
        <v>1</v>
      </c>
      <c r="D13" s="52">
        <v>1</v>
      </c>
      <c r="E13" s="52">
        <v>1</v>
      </c>
      <c r="F13" s="52">
        <v>0</v>
      </c>
      <c r="G13" s="52">
        <v>0</v>
      </c>
      <c r="H13" s="52">
        <v>3</v>
      </c>
      <c r="I13" s="52">
        <v>3</v>
      </c>
      <c r="J13" s="52">
        <v>3</v>
      </c>
      <c r="K13" s="52">
        <v>5</v>
      </c>
      <c r="L13" s="52">
        <v>5</v>
      </c>
      <c r="M13" s="52">
        <v>5</v>
      </c>
      <c r="N13" s="52">
        <v>4</v>
      </c>
      <c r="O13" s="52">
        <v>219</v>
      </c>
      <c r="P13" s="52">
        <v>352</v>
      </c>
      <c r="Q13" s="52">
        <v>350</v>
      </c>
      <c r="R13" s="52">
        <v>342</v>
      </c>
      <c r="S13" s="52">
        <v>325</v>
      </c>
      <c r="T13" s="52">
        <v>285</v>
      </c>
      <c r="U13" s="52">
        <v>469</v>
      </c>
      <c r="V13" s="52">
        <v>416</v>
      </c>
      <c r="W13" s="52">
        <v>460</v>
      </c>
      <c r="DA13" s="63" t="s">
        <v>1123</v>
      </c>
    </row>
    <row r="14" spans="1:105" ht="12" customHeight="1" x14ac:dyDescent="0.25">
      <c r="A14" s="97" t="s">
        <v>121</v>
      </c>
      <c r="B14" s="52">
        <v>267</v>
      </c>
      <c r="C14" s="52">
        <v>295</v>
      </c>
      <c r="D14" s="52">
        <v>387</v>
      </c>
      <c r="E14" s="52">
        <v>481</v>
      </c>
      <c r="F14" s="52">
        <v>586</v>
      </c>
      <c r="G14" s="52">
        <v>792</v>
      </c>
      <c r="H14" s="52">
        <v>1162</v>
      </c>
      <c r="I14" s="52">
        <v>1764</v>
      </c>
      <c r="J14" s="52">
        <v>2732</v>
      </c>
      <c r="K14" s="52">
        <v>4085</v>
      </c>
      <c r="L14" s="52">
        <v>6516</v>
      </c>
      <c r="M14" s="52">
        <v>8819</v>
      </c>
      <c r="N14" s="52">
        <v>11550</v>
      </c>
      <c r="O14" s="52">
        <v>13130</v>
      </c>
      <c r="P14" s="52">
        <v>13826</v>
      </c>
      <c r="Q14" s="52">
        <v>14545</v>
      </c>
      <c r="R14" s="52">
        <v>17977</v>
      </c>
      <c r="S14" s="52">
        <v>29718</v>
      </c>
      <c r="T14" s="52">
        <v>54656</v>
      </c>
      <c r="U14" s="52">
        <v>66511</v>
      </c>
      <c r="V14" s="52">
        <v>72718</v>
      </c>
      <c r="W14" s="52">
        <v>75790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207</v>
      </c>
      <c r="C16" s="52">
        <v>216</v>
      </c>
      <c r="D16" s="52">
        <v>266</v>
      </c>
      <c r="E16" s="52">
        <v>322</v>
      </c>
      <c r="F16" s="52">
        <v>380</v>
      </c>
      <c r="G16" s="52">
        <v>511</v>
      </c>
      <c r="H16" s="52">
        <v>784</v>
      </c>
      <c r="I16" s="52">
        <v>1209</v>
      </c>
      <c r="J16" s="52">
        <v>1886</v>
      </c>
      <c r="K16" s="52">
        <v>2678</v>
      </c>
      <c r="L16" s="52">
        <v>4226</v>
      </c>
      <c r="M16" s="52">
        <v>5759</v>
      </c>
      <c r="N16" s="52">
        <v>7727</v>
      </c>
      <c r="O16" s="52">
        <v>8670</v>
      </c>
      <c r="P16" s="52">
        <v>8834</v>
      </c>
      <c r="Q16" s="52">
        <v>9147</v>
      </c>
      <c r="R16" s="52">
        <v>10990</v>
      </c>
      <c r="S16" s="52">
        <v>17390</v>
      </c>
      <c r="T16" s="52">
        <v>29813</v>
      </c>
      <c r="U16" s="52">
        <v>36936</v>
      </c>
      <c r="V16" s="52">
        <v>39675</v>
      </c>
      <c r="W16" s="52">
        <v>40278</v>
      </c>
      <c r="DA16" s="63" t="s">
        <v>1125</v>
      </c>
    </row>
    <row r="17" spans="1:105" ht="12" customHeight="1" x14ac:dyDescent="0.25">
      <c r="A17" s="109" t="s">
        <v>120</v>
      </c>
      <c r="B17" s="36">
        <v>82</v>
      </c>
      <c r="C17" s="36">
        <v>103</v>
      </c>
      <c r="D17" s="36">
        <v>147</v>
      </c>
      <c r="E17" s="36">
        <v>187</v>
      </c>
      <c r="F17" s="36">
        <v>234</v>
      </c>
      <c r="G17" s="36">
        <v>316</v>
      </c>
      <c r="H17" s="36">
        <v>445</v>
      </c>
      <c r="I17" s="36">
        <v>640</v>
      </c>
      <c r="J17" s="36">
        <v>961</v>
      </c>
      <c r="K17" s="36">
        <v>1565</v>
      </c>
      <c r="L17" s="36">
        <v>2538</v>
      </c>
      <c r="M17" s="36">
        <v>3399</v>
      </c>
      <c r="N17" s="36">
        <v>4299</v>
      </c>
      <c r="O17" s="36">
        <v>5246</v>
      </c>
      <c r="P17" s="36">
        <v>5901</v>
      </c>
      <c r="Q17" s="36">
        <v>6396</v>
      </c>
      <c r="R17" s="36">
        <v>8088</v>
      </c>
      <c r="S17" s="36">
        <v>13745</v>
      </c>
      <c r="T17" s="36">
        <v>26871</v>
      </c>
      <c r="U17" s="36">
        <v>32251</v>
      </c>
      <c r="V17" s="36">
        <v>35872</v>
      </c>
      <c r="W17" s="36">
        <v>38475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23</v>
      </c>
      <c r="D21" s="52">
        <v>22</v>
      </c>
      <c r="E21" s="52">
        <v>23</v>
      </c>
      <c r="F21" s="52">
        <v>22</v>
      </c>
      <c r="G21" s="52">
        <v>23</v>
      </c>
      <c r="H21" s="52">
        <v>26</v>
      </c>
      <c r="I21" s="52">
        <v>28</v>
      </c>
      <c r="J21" s="52">
        <v>33</v>
      </c>
      <c r="K21" s="52">
        <v>39</v>
      </c>
      <c r="L21" s="52">
        <v>47</v>
      </c>
      <c r="M21" s="52">
        <v>65</v>
      </c>
      <c r="N21" s="52">
        <v>92</v>
      </c>
      <c r="O21" s="52">
        <v>125</v>
      </c>
      <c r="P21" s="52">
        <v>209</v>
      </c>
      <c r="Q21" s="52">
        <v>222</v>
      </c>
      <c r="R21" s="52">
        <v>343</v>
      </c>
      <c r="S21" s="52">
        <v>473</v>
      </c>
      <c r="T21" s="52">
        <v>623</v>
      </c>
      <c r="U21" s="52">
        <v>806</v>
      </c>
      <c r="V21" s="52">
        <v>1071</v>
      </c>
      <c r="W21" s="52">
        <v>1438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45</v>
      </c>
      <c r="D23" s="52">
        <v>45</v>
      </c>
      <c r="E23" s="52">
        <v>45</v>
      </c>
      <c r="F23" s="52">
        <v>106</v>
      </c>
      <c r="G23" s="52">
        <v>100</v>
      </c>
      <c r="H23" s="52">
        <v>138</v>
      </c>
      <c r="I23" s="52">
        <v>45</v>
      </c>
      <c r="J23" s="52">
        <v>180</v>
      </c>
      <c r="K23" s="52">
        <v>586</v>
      </c>
      <c r="L23" s="52">
        <v>209</v>
      </c>
      <c r="M23" s="52">
        <v>390</v>
      </c>
      <c r="N23" s="52">
        <v>583</v>
      </c>
      <c r="O23" s="52">
        <v>816</v>
      </c>
      <c r="P23" s="52">
        <v>1102</v>
      </c>
      <c r="Q23" s="52">
        <v>1611</v>
      </c>
      <c r="R23" s="52">
        <v>2183</v>
      </c>
      <c r="S23" s="52">
        <v>3044</v>
      </c>
      <c r="T23" s="52">
        <v>3746</v>
      </c>
      <c r="U23" s="52">
        <v>4594</v>
      </c>
      <c r="V23" s="52">
        <v>8803</v>
      </c>
      <c r="W23" s="52">
        <v>6925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3</v>
      </c>
      <c r="D25" s="52">
        <v>3</v>
      </c>
      <c r="E25" s="52">
        <v>3</v>
      </c>
      <c r="F25" s="52">
        <v>3</v>
      </c>
      <c r="G25" s="52">
        <v>4</v>
      </c>
      <c r="H25" s="52">
        <v>3</v>
      </c>
      <c r="I25" s="52">
        <v>3</v>
      </c>
      <c r="J25" s="52">
        <v>3</v>
      </c>
      <c r="K25" s="52">
        <v>9</v>
      </c>
      <c r="L25" s="52">
        <v>7</v>
      </c>
      <c r="M25" s="52">
        <v>11</v>
      </c>
      <c r="N25" s="52">
        <v>20</v>
      </c>
      <c r="O25" s="52">
        <v>26</v>
      </c>
      <c r="P25" s="52">
        <v>35</v>
      </c>
      <c r="Q25" s="52">
        <v>44</v>
      </c>
      <c r="R25" s="52">
        <v>55</v>
      </c>
      <c r="S25" s="52">
        <v>79</v>
      </c>
      <c r="T25" s="52">
        <v>94</v>
      </c>
      <c r="U25" s="52">
        <v>100</v>
      </c>
      <c r="V25" s="52">
        <v>118</v>
      </c>
      <c r="W25" s="52">
        <v>120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2</v>
      </c>
      <c r="P26" s="52">
        <v>3</v>
      </c>
      <c r="Q26" s="52">
        <v>2</v>
      </c>
      <c r="R26" s="52">
        <v>9</v>
      </c>
      <c r="S26" s="52">
        <v>8</v>
      </c>
      <c r="T26" s="52">
        <v>13</v>
      </c>
      <c r="U26" s="52">
        <v>19</v>
      </c>
      <c r="V26" s="52">
        <v>38</v>
      </c>
      <c r="W26" s="52">
        <v>43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1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1</v>
      </c>
      <c r="O27" s="52">
        <v>1</v>
      </c>
      <c r="P27" s="52">
        <v>1</v>
      </c>
      <c r="Q27" s="52">
        <v>2</v>
      </c>
      <c r="R27" s="52">
        <v>8</v>
      </c>
      <c r="S27" s="52">
        <v>17</v>
      </c>
      <c r="T27" s="52">
        <v>40</v>
      </c>
      <c r="U27" s="52">
        <v>53</v>
      </c>
      <c r="V27" s="52">
        <v>84</v>
      </c>
      <c r="W27" s="52">
        <v>105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42</v>
      </c>
      <c r="D28" s="52">
        <v>41</v>
      </c>
      <c r="E28" s="52">
        <v>42</v>
      </c>
      <c r="F28" s="52">
        <v>47</v>
      </c>
      <c r="G28" s="52">
        <v>55</v>
      </c>
      <c r="H28" s="52">
        <v>66</v>
      </c>
      <c r="I28" s="52">
        <v>63</v>
      </c>
      <c r="J28" s="52">
        <v>94</v>
      </c>
      <c r="K28" s="52">
        <v>140</v>
      </c>
      <c r="L28" s="52">
        <v>205</v>
      </c>
      <c r="M28" s="52">
        <v>297</v>
      </c>
      <c r="N28" s="52">
        <v>445</v>
      </c>
      <c r="O28" s="52">
        <v>697</v>
      </c>
      <c r="P28" s="52">
        <v>1010</v>
      </c>
      <c r="Q28" s="52">
        <v>1404</v>
      </c>
      <c r="R28" s="52">
        <v>1852</v>
      </c>
      <c r="S28" s="52">
        <v>2268</v>
      </c>
      <c r="T28" s="52">
        <v>2681</v>
      </c>
      <c r="U28" s="52">
        <v>2878</v>
      </c>
      <c r="V28" s="52">
        <v>3503</v>
      </c>
      <c r="W28" s="52">
        <v>4477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32</v>
      </c>
      <c r="D30" s="52">
        <v>33</v>
      </c>
      <c r="E30" s="52">
        <v>32</v>
      </c>
      <c r="F30" s="52">
        <v>37</v>
      </c>
      <c r="G30" s="52">
        <v>40</v>
      </c>
      <c r="H30" s="52">
        <v>47</v>
      </c>
      <c r="I30" s="52">
        <v>41</v>
      </c>
      <c r="J30" s="52">
        <v>61</v>
      </c>
      <c r="K30" s="52">
        <v>85</v>
      </c>
      <c r="L30" s="52">
        <v>138</v>
      </c>
      <c r="M30" s="52">
        <v>198</v>
      </c>
      <c r="N30" s="52">
        <v>304</v>
      </c>
      <c r="O30" s="52">
        <v>459</v>
      </c>
      <c r="P30" s="52">
        <v>678</v>
      </c>
      <c r="Q30" s="52">
        <v>919</v>
      </c>
      <c r="R30" s="52">
        <v>1201</v>
      </c>
      <c r="S30" s="52">
        <v>1457</v>
      </c>
      <c r="T30" s="52">
        <v>1740</v>
      </c>
      <c r="U30" s="52">
        <v>1855</v>
      </c>
      <c r="V30" s="52">
        <v>2134</v>
      </c>
      <c r="W30" s="52">
        <v>2479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13</v>
      </c>
      <c r="D31" s="36">
        <v>13</v>
      </c>
      <c r="E31" s="36">
        <v>12</v>
      </c>
      <c r="F31" s="36">
        <v>16</v>
      </c>
      <c r="G31" s="36">
        <v>17</v>
      </c>
      <c r="H31" s="36">
        <v>23</v>
      </c>
      <c r="I31" s="36">
        <v>27</v>
      </c>
      <c r="J31" s="36">
        <v>37</v>
      </c>
      <c r="K31" s="36">
        <v>58</v>
      </c>
      <c r="L31" s="36">
        <v>78</v>
      </c>
      <c r="M31" s="36">
        <v>107</v>
      </c>
      <c r="N31" s="36">
        <v>159</v>
      </c>
      <c r="O31" s="36">
        <v>253</v>
      </c>
      <c r="P31" s="36">
        <v>381</v>
      </c>
      <c r="Q31" s="36">
        <v>530</v>
      </c>
      <c r="R31" s="36">
        <v>736</v>
      </c>
      <c r="S31" s="36">
        <v>921</v>
      </c>
      <c r="T31" s="36">
        <v>1092</v>
      </c>
      <c r="U31" s="36">
        <v>1214</v>
      </c>
      <c r="V31" s="36">
        <v>1591</v>
      </c>
      <c r="W31" s="36">
        <v>2250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53</v>
      </c>
      <c r="D35" s="52">
        <v>116</v>
      </c>
      <c r="E35" s="52">
        <v>119</v>
      </c>
      <c r="F35" s="52">
        <v>127</v>
      </c>
      <c r="G35" s="52">
        <v>236</v>
      </c>
      <c r="H35" s="52">
        <v>428</v>
      </c>
      <c r="I35" s="52">
        <v>648</v>
      </c>
      <c r="J35" s="52">
        <v>1031</v>
      </c>
      <c r="K35" s="52">
        <v>1435</v>
      </c>
      <c r="L35" s="52">
        <v>2568</v>
      </c>
      <c r="M35" s="52">
        <v>2459</v>
      </c>
      <c r="N35" s="52">
        <v>2960</v>
      </c>
      <c r="O35" s="52">
        <v>2015</v>
      </c>
      <c r="P35" s="52">
        <v>1028</v>
      </c>
      <c r="Q35" s="52">
        <v>1030</v>
      </c>
      <c r="R35" s="52">
        <v>3878</v>
      </c>
      <c r="S35" s="52">
        <v>12530</v>
      </c>
      <c r="T35" s="52">
        <v>26172</v>
      </c>
      <c r="U35" s="52">
        <v>13309</v>
      </c>
      <c r="V35" s="52">
        <v>7431</v>
      </c>
      <c r="W35" s="52">
        <v>4644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46</v>
      </c>
      <c r="D37" s="52">
        <v>141</v>
      </c>
      <c r="E37" s="52">
        <v>129</v>
      </c>
      <c r="F37" s="52">
        <v>241</v>
      </c>
      <c r="G37" s="52">
        <v>433</v>
      </c>
      <c r="H37" s="52">
        <v>430</v>
      </c>
      <c r="I37" s="52">
        <v>804</v>
      </c>
      <c r="J37" s="52">
        <v>1532</v>
      </c>
      <c r="K37" s="52">
        <v>1543</v>
      </c>
      <c r="L37" s="52">
        <v>2942</v>
      </c>
      <c r="M37" s="52">
        <v>2808</v>
      </c>
      <c r="N37" s="52">
        <v>3739</v>
      </c>
      <c r="O37" s="52">
        <v>2562</v>
      </c>
      <c r="P37" s="52">
        <v>2261</v>
      </c>
      <c r="Q37" s="52">
        <v>2696</v>
      </c>
      <c r="R37" s="52">
        <v>6258</v>
      </c>
      <c r="S37" s="52">
        <v>15860</v>
      </c>
      <c r="T37" s="52">
        <v>29041</v>
      </c>
      <c r="U37" s="52">
        <v>21625</v>
      </c>
      <c r="V37" s="52">
        <v>13146</v>
      </c>
      <c r="W37" s="52">
        <v>8033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5</v>
      </c>
      <c r="D39" s="52">
        <v>5</v>
      </c>
      <c r="E39" s="52">
        <v>5</v>
      </c>
      <c r="F39" s="52">
        <v>5</v>
      </c>
      <c r="G39" s="52">
        <v>11</v>
      </c>
      <c r="H39" s="52">
        <v>30</v>
      </c>
      <c r="I39" s="52">
        <v>19</v>
      </c>
      <c r="J39" s="52">
        <v>30</v>
      </c>
      <c r="K39" s="52">
        <v>47</v>
      </c>
      <c r="L39" s="52">
        <v>93</v>
      </c>
      <c r="M39" s="52">
        <v>100</v>
      </c>
      <c r="N39" s="52">
        <v>143</v>
      </c>
      <c r="O39" s="52">
        <v>41</v>
      </c>
      <c r="P39" s="52">
        <v>0</v>
      </c>
      <c r="Q39" s="52">
        <v>137</v>
      </c>
      <c r="R39" s="52">
        <v>175</v>
      </c>
      <c r="S39" s="52">
        <v>420</v>
      </c>
      <c r="T39" s="52">
        <v>758</v>
      </c>
      <c r="U39" s="52">
        <v>568</v>
      </c>
      <c r="V39" s="52">
        <v>310</v>
      </c>
      <c r="W39" s="52">
        <v>102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2</v>
      </c>
      <c r="I40" s="52">
        <v>2</v>
      </c>
      <c r="J40" s="52">
        <v>3</v>
      </c>
      <c r="K40" s="52">
        <v>3</v>
      </c>
      <c r="L40" s="52">
        <v>4</v>
      </c>
      <c r="M40" s="52">
        <v>2</v>
      </c>
      <c r="N40" s="52">
        <v>15</v>
      </c>
      <c r="O40" s="52">
        <v>82</v>
      </c>
      <c r="P40" s="52">
        <v>28</v>
      </c>
      <c r="Q40" s="52">
        <v>0</v>
      </c>
      <c r="R40" s="52">
        <v>0</v>
      </c>
      <c r="S40" s="52">
        <v>0</v>
      </c>
      <c r="T40" s="52">
        <v>0</v>
      </c>
      <c r="U40" s="52">
        <v>15</v>
      </c>
      <c r="V40" s="52">
        <v>52</v>
      </c>
      <c r="W40" s="52">
        <v>151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3</v>
      </c>
      <c r="I41" s="52">
        <v>0</v>
      </c>
      <c r="J41" s="52">
        <v>0</v>
      </c>
      <c r="K41" s="52">
        <v>2</v>
      </c>
      <c r="L41" s="52">
        <v>0</v>
      </c>
      <c r="M41" s="52">
        <v>0</v>
      </c>
      <c r="N41" s="52">
        <v>0</v>
      </c>
      <c r="O41" s="52">
        <v>216</v>
      </c>
      <c r="P41" s="52">
        <v>134</v>
      </c>
      <c r="Q41" s="52">
        <v>0</v>
      </c>
      <c r="R41" s="52">
        <v>0</v>
      </c>
      <c r="S41" s="52">
        <v>0</v>
      </c>
      <c r="T41" s="52">
        <v>0</v>
      </c>
      <c r="U41" s="52">
        <v>237</v>
      </c>
      <c r="V41" s="52">
        <v>31</v>
      </c>
      <c r="W41" s="52">
        <v>149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70</v>
      </c>
      <c r="D42" s="52">
        <v>133</v>
      </c>
      <c r="E42" s="52">
        <v>136</v>
      </c>
      <c r="F42" s="52">
        <v>152</v>
      </c>
      <c r="G42" s="52">
        <v>261</v>
      </c>
      <c r="H42" s="52">
        <v>436</v>
      </c>
      <c r="I42" s="52">
        <v>665</v>
      </c>
      <c r="J42" s="52">
        <v>1062</v>
      </c>
      <c r="K42" s="52">
        <v>1493</v>
      </c>
      <c r="L42" s="52">
        <v>2636</v>
      </c>
      <c r="M42" s="52">
        <v>2600</v>
      </c>
      <c r="N42" s="52">
        <v>3176</v>
      </c>
      <c r="O42" s="52">
        <v>2277</v>
      </c>
      <c r="P42" s="52">
        <v>1706</v>
      </c>
      <c r="Q42" s="52">
        <v>2123</v>
      </c>
      <c r="R42" s="52">
        <v>5284</v>
      </c>
      <c r="S42" s="52">
        <v>14009</v>
      </c>
      <c r="T42" s="52">
        <v>27619</v>
      </c>
      <c r="U42" s="52">
        <v>14733</v>
      </c>
      <c r="V42" s="52">
        <v>9710</v>
      </c>
      <c r="W42" s="52">
        <v>7549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41</v>
      </c>
      <c r="D44" s="52">
        <v>83</v>
      </c>
      <c r="E44" s="52">
        <v>88</v>
      </c>
      <c r="F44" s="52">
        <v>95</v>
      </c>
      <c r="G44" s="52">
        <v>171</v>
      </c>
      <c r="H44" s="52">
        <v>320</v>
      </c>
      <c r="I44" s="52">
        <v>466</v>
      </c>
      <c r="J44" s="52">
        <v>738</v>
      </c>
      <c r="K44" s="52">
        <v>877</v>
      </c>
      <c r="L44" s="52">
        <v>1686</v>
      </c>
      <c r="M44" s="52">
        <v>1731</v>
      </c>
      <c r="N44" s="52">
        <v>2272</v>
      </c>
      <c r="O44" s="52">
        <v>1402</v>
      </c>
      <c r="P44" s="52">
        <v>842</v>
      </c>
      <c r="Q44" s="52">
        <v>1232</v>
      </c>
      <c r="R44" s="52">
        <v>3044</v>
      </c>
      <c r="S44" s="52">
        <v>7857</v>
      </c>
      <c r="T44" s="52">
        <v>14163</v>
      </c>
      <c r="U44" s="52">
        <v>8978</v>
      </c>
      <c r="V44" s="52">
        <v>4873</v>
      </c>
      <c r="W44" s="52">
        <v>3082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34</v>
      </c>
      <c r="D45" s="36">
        <v>57</v>
      </c>
      <c r="E45" s="36">
        <v>52</v>
      </c>
      <c r="F45" s="36">
        <v>63</v>
      </c>
      <c r="G45" s="36">
        <v>99</v>
      </c>
      <c r="H45" s="36">
        <v>152</v>
      </c>
      <c r="I45" s="36">
        <v>222</v>
      </c>
      <c r="J45" s="36">
        <v>358</v>
      </c>
      <c r="K45" s="36">
        <v>662</v>
      </c>
      <c r="L45" s="36">
        <v>1051</v>
      </c>
      <c r="M45" s="36">
        <v>968</v>
      </c>
      <c r="N45" s="36">
        <v>1059</v>
      </c>
      <c r="O45" s="36">
        <v>1200</v>
      </c>
      <c r="P45" s="36">
        <v>1036</v>
      </c>
      <c r="Q45" s="36">
        <v>1025</v>
      </c>
      <c r="R45" s="36">
        <v>2428</v>
      </c>
      <c r="S45" s="36">
        <v>6578</v>
      </c>
      <c r="T45" s="36">
        <v>14218</v>
      </c>
      <c r="U45" s="36">
        <v>6594</v>
      </c>
      <c r="V45" s="36">
        <v>5212</v>
      </c>
      <c r="W45" s="36">
        <v>4853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24</v>
      </c>
      <c r="D49" s="52">
        <v>55</v>
      </c>
      <c r="E49" s="52">
        <v>57</v>
      </c>
      <c r="F49" s="52">
        <v>63</v>
      </c>
      <c r="G49" s="52">
        <v>120</v>
      </c>
      <c r="H49" s="52">
        <v>149</v>
      </c>
      <c r="I49" s="52">
        <v>368</v>
      </c>
      <c r="J49" s="52">
        <v>682</v>
      </c>
      <c r="K49" s="52">
        <v>785</v>
      </c>
      <c r="L49" s="52">
        <v>1268</v>
      </c>
      <c r="M49" s="52">
        <v>1265</v>
      </c>
      <c r="N49" s="52">
        <v>1390</v>
      </c>
      <c r="O49" s="52">
        <v>748</v>
      </c>
      <c r="P49" s="52">
        <v>614</v>
      </c>
      <c r="Q49" s="52">
        <v>490</v>
      </c>
      <c r="R49" s="52">
        <v>1446</v>
      </c>
      <c r="S49" s="52">
        <v>4698</v>
      </c>
      <c r="T49" s="52">
        <v>10612</v>
      </c>
      <c r="U49" s="52">
        <v>5882</v>
      </c>
      <c r="V49" s="52">
        <v>3158</v>
      </c>
      <c r="W49" s="52">
        <v>1977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47</v>
      </c>
      <c r="E51" s="52">
        <v>50</v>
      </c>
      <c r="F51" s="52">
        <v>61</v>
      </c>
      <c r="G51" s="52">
        <v>120</v>
      </c>
      <c r="H51" s="52">
        <v>149</v>
      </c>
      <c r="I51" s="52">
        <v>368</v>
      </c>
      <c r="J51" s="52">
        <v>682</v>
      </c>
      <c r="K51" s="52">
        <v>785</v>
      </c>
      <c r="L51" s="52">
        <v>1268</v>
      </c>
      <c r="M51" s="52">
        <v>1265</v>
      </c>
      <c r="N51" s="52">
        <v>1390</v>
      </c>
      <c r="O51" s="52">
        <v>748</v>
      </c>
      <c r="P51" s="52">
        <v>614</v>
      </c>
      <c r="Q51" s="52">
        <v>490</v>
      </c>
      <c r="R51" s="52">
        <v>1446</v>
      </c>
      <c r="S51" s="52">
        <v>4698</v>
      </c>
      <c r="T51" s="52">
        <v>10612</v>
      </c>
      <c r="U51" s="52">
        <v>5882</v>
      </c>
      <c r="V51" s="52">
        <v>3158</v>
      </c>
      <c r="W51" s="52">
        <v>1977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</v>
      </c>
      <c r="D53" s="52">
        <v>2</v>
      </c>
      <c r="E53" s="52">
        <v>2</v>
      </c>
      <c r="F53" s="52">
        <v>2</v>
      </c>
      <c r="G53" s="52">
        <v>5</v>
      </c>
      <c r="H53" s="52">
        <v>10</v>
      </c>
      <c r="I53" s="52">
        <v>11</v>
      </c>
      <c r="J53" s="52">
        <v>20</v>
      </c>
      <c r="K53" s="52">
        <v>26</v>
      </c>
      <c r="L53" s="52">
        <v>45</v>
      </c>
      <c r="M53" s="52">
        <v>46</v>
      </c>
      <c r="N53" s="52">
        <v>58</v>
      </c>
      <c r="O53" s="52">
        <v>11</v>
      </c>
      <c r="P53" s="52">
        <v>0</v>
      </c>
      <c r="Q53" s="52">
        <v>31</v>
      </c>
      <c r="R53" s="52">
        <v>47</v>
      </c>
      <c r="S53" s="52">
        <v>140</v>
      </c>
      <c r="T53" s="52">
        <v>287</v>
      </c>
      <c r="U53" s="52">
        <v>219</v>
      </c>
      <c r="V53" s="52">
        <v>97</v>
      </c>
      <c r="W53" s="52">
        <v>33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1</v>
      </c>
      <c r="I54" s="52">
        <v>1</v>
      </c>
      <c r="J54" s="52">
        <v>2</v>
      </c>
      <c r="K54" s="52">
        <v>2</v>
      </c>
      <c r="L54" s="52">
        <v>2</v>
      </c>
      <c r="M54" s="52">
        <v>1</v>
      </c>
      <c r="N54" s="52">
        <v>8</v>
      </c>
      <c r="O54" s="52">
        <v>24</v>
      </c>
      <c r="P54" s="52">
        <v>10</v>
      </c>
      <c r="Q54" s="52">
        <v>0</v>
      </c>
      <c r="R54" s="52">
        <v>0</v>
      </c>
      <c r="S54" s="52">
        <v>0</v>
      </c>
      <c r="T54" s="52">
        <v>0</v>
      </c>
      <c r="U54" s="52">
        <v>7</v>
      </c>
      <c r="V54" s="52">
        <v>19</v>
      </c>
      <c r="W54" s="52">
        <v>33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1</v>
      </c>
      <c r="I55" s="52">
        <v>0</v>
      </c>
      <c r="J55" s="52">
        <v>0</v>
      </c>
      <c r="K55" s="52">
        <v>1</v>
      </c>
      <c r="L55" s="52">
        <v>0</v>
      </c>
      <c r="M55" s="52">
        <v>0</v>
      </c>
      <c r="N55" s="52">
        <v>0</v>
      </c>
      <c r="O55" s="52">
        <v>63</v>
      </c>
      <c r="P55" s="52">
        <v>45</v>
      </c>
      <c r="Q55" s="52">
        <v>0</v>
      </c>
      <c r="R55" s="52">
        <v>0</v>
      </c>
      <c r="S55" s="52">
        <v>0</v>
      </c>
      <c r="T55" s="52">
        <v>0</v>
      </c>
      <c r="U55" s="52">
        <v>93</v>
      </c>
      <c r="V55" s="52">
        <v>11</v>
      </c>
      <c r="W55" s="52">
        <v>40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22</v>
      </c>
      <c r="D56" s="52">
        <v>53</v>
      </c>
      <c r="E56" s="52">
        <v>55</v>
      </c>
      <c r="F56" s="52">
        <v>61</v>
      </c>
      <c r="G56" s="52">
        <v>115</v>
      </c>
      <c r="H56" s="52">
        <v>137</v>
      </c>
      <c r="I56" s="52">
        <v>356</v>
      </c>
      <c r="J56" s="52">
        <v>660</v>
      </c>
      <c r="K56" s="52">
        <v>756</v>
      </c>
      <c r="L56" s="52">
        <v>1221</v>
      </c>
      <c r="M56" s="52">
        <v>1218</v>
      </c>
      <c r="N56" s="52">
        <v>1324</v>
      </c>
      <c r="O56" s="52">
        <v>650</v>
      </c>
      <c r="P56" s="52">
        <v>559</v>
      </c>
      <c r="Q56" s="52">
        <v>459</v>
      </c>
      <c r="R56" s="52">
        <v>1399</v>
      </c>
      <c r="S56" s="52">
        <v>4558</v>
      </c>
      <c r="T56" s="52">
        <v>10325</v>
      </c>
      <c r="U56" s="52">
        <v>5563</v>
      </c>
      <c r="V56" s="52">
        <v>3031</v>
      </c>
      <c r="W56" s="52">
        <v>1871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13</v>
      </c>
      <c r="D58" s="52">
        <v>33</v>
      </c>
      <c r="E58" s="52">
        <v>36</v>
      </c>
      <c r="F58" s="52">
        <v>38</v>
      </c>
      <c r="G58" s="52">
        <v>76</v>
      </c>
      <c r="H58" s="52">
        <v>101</v>
      </c>
      <c r="I58" s="52">
        <v>250</v>
      </c>
      <c r="J58" s="52">
        <v>459</v>
      </c>
      <c r="K58" s="52">
        <v>447</v>
      </c>
      <c r="L58" s="52">
        <v>783</v>
      </c>
      <c r="M58" s="52">
        <v>811</v>
      </c>
      <c r="N58" s="52">
        <v>947</v>
      </c>
      <c r="O58" s="52">
        <v>402</v>
      </c>
      <c r="P58" s="52">
        <v>279</v>
      </c>
      <c r="Q58" s="52">
        <v>265</v>
      </c>
      <c r="R58" s="52">
        <v>802</v>
      </c>
      <c r="S58" s="52">
        <v>2555</v>
      </c>
      <c r="T58" s="52">
        <v>5303</v>
      </c>
      <c r="U58" s="52">
        <v>3393</v>
      </c>
      <c r="V58" s="52">
        <v>1531</v>
      </c>
      <c r="W58" s="52">
        <v>769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11</v>
      </c>
      <c r="D59" s="36">
        <v>22</v>
      </c>
      <c r="E59" s="36">
        <v>21</v>
      </c>
      <c r="F59" s="36">
        <v>25</v>
      </c>
      <c r="G59" s="36">
        <v>44</v>
      </c>
      <c r="H59" s="36">
        <v>48</v>
      </c>
      <c r="I59" s="36">
        <v>118</v>
      </c>
      <c r="J59" s="36">
        <v>223</v>
      </c>
      <c r="K59" s="36">
        <v>338</v>
      </c>
      <c r="L59" s="36">
        <v>485</v>
      </c>
      <c r="M59" s="36">
        <v>454</v>
      </c>
      <c r="N59" s="36">
        <v>443</v>
      </c>
      <c r="O59" s="36">
        <v>346</v>
      </c>
      <c r="P59" s="36">
        <v>335</v>
      </c>
      <c r="Q59" s="36">
        <v>225</v>
      </c>
      <c r="R59" s="36">
        <v>644</v>
      </c>
      <c r="S59" s="36">
        <v>2143</v>
      </c>
      <c r="T59" s="36">
        <v>5309</v>
      </c>
      <c r="U59" s="36">
        <v>2489</v>
      </c>
      <c r="V59" s="36">
        <v>1627</v>
      </c>
      <c r="W59" s="36">
        <v>1208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29</v>
      </c>
      <c r="D63" s="52">
        <v>61</v>
      </c>
      <c r="E63" s="52">
        <v>62</v>
      </c>
      <c r="F63" s="52">
        <v>64</v>
      </c>
      <c r="G63" s="52">
        <v>116</v>
      </c>
      <c r="H63" s="52">
        <v>279</v>
      </c>
      <c r="I63" s="52">
        <v>280</v>
      </c>
      <c r="J63" s="52">
        <v>349</v>
      </c>
      <c r="K63" s="52">
        <v>650</v>
      </c>
      <c r="L63" s="52">
        <v>1300</v>
      </c>
      <c r="M63" s="52">
        <v>1194</v>
      </c>
      <c r="N63" s="52">
        <v>1570</v>
      </c>
      <c r="O63" s="52">
        <v>1267</v>
      </c>
      <c r="P63" s="52">
        <v>414</v>
      </c>
      <c r="Q63" s="52">
        <v>540</v>
      </c>
      <c r="R63" s="52">
        <v>2432</v>
      </c>
      <c r="S63" s="52">
        <v>7832</v>
      </c>
      <c r="T63" s="52">
        <v>15560</v>
      </c>
      <c r="U63" s="52">
        <v>7427</v>
      </c>
      <c r="V63" s="52">
        <v>4273</v>
      </c>
      <c r="W63" s="52">
        <v>2667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46</v>
      </c>
      <c r="D65" s="52">
        <v>94</v>
      </c>
      <c r="E65" s="52">
        <v>79</v>
      </c>
      <c r="F65" s="52">
        <v>180</v>
      </c>
      <c r="G65" s="52">
        <v>313</v>
      </c>
      <c r="H65" s="52">
        <v>281</v>
      </c>
      <c r="I65" s="52">
        <v>436</v>
      </c>
      <c r="J65" s="52">
        <v>850</v>
      </c>
      <c r="K65" s="52">
        <v>758</v>
      </c>
      <c r="L65" s="52">
        <v>1674</v>
      </c>
      <c r="M65" s="52">
        <v>1543</v>
      </c>
      <c r="N65" s="52">
        <v>2349</v>
      </c>
      <c r="O65" s="52">
        <v>1814</v>
      </c>
      <c r="P65" s="52">
        <v>1647</v>
      </c>
      <c r="Q65" s="52">
        <v>2206</v>
      </c>
      <c r="R65" s="52">
        <v>4812</v>
      </c>
      <c r="S65" s="52">
        <v>11162</v>
      </c>
      <c r="T65" s="52">
        <v>18429</v>
      </c>
      <c r="U65" s="52">
        <v>15743</v>
      </c>
      <c r="V65" s="52">
        <v>9988</v>
      </c>
      <c r="W65" s="52">
        <v>6056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</v>
      </c>
      <c r="D67" s="52">
        <f t="shared" si="0"/>
        <v>3</v>
      </c>
      <c r="E67" s="52">
        <f t="shared" si="0"/>
        <v>3</v>
      </c>
      <c r="F67" s="52">
        <f t="shared" si="0"/>
        <v>3</v>
      </c>
      <c r="G67" s="52">
        <f t="shared" si="0"/>
        <v>6</v>
      </c>
      <c r="H67" s="52">
        <f t="shared" si="0"/>
        <v>20</v>
      </c>
      <c r="I67" s="52">
        <f t="shared" si="0"/>
        <v>8</v>
      </c>
      <c r="J67" s="52">
        <f t="shared" si="0"/>
        <v>10</v>
      </c>
      <c r="K67" s="52">
        <f t="shared" si="0"/>
        <v>21</v>
      </c>
      <c r="L67" s="52">
        <f t="shared" si="0"/>
        <v>48</v>
      </c>
      <c r="M67" s="52">
        <f t="shared" si="0"/>
        <v>54</v>
      </c>
      <c r="N67" s="52">
        <f t="shared" si="0"/>
        <v>85</v>
      </c>
      <c r="O67" s="52">
        <f t="shared" si="0"/>
        <v>30</v>
      </c>
      <c r="P67" s="52">
        <f t="shared" si="0"/>
        <v>0</v>
      </c>
      <c r="Q67" s="52">
        <f t="shared" si="0"/>
        <v>106</v>
      </c>
      <c r="R67" s="52">
        <f t="shared" ref="R67:V67" si="1">R39-R53</f>
        <v>128</v>
      </c>
      <c r="S67" s="52">
        <f t="shared" si="1"/>
        <v>280</v>
      </c>
      <c r="T67" s="52">
        <f t="shared" si="1"/>
        <v>471</v>
      </c>
      <c r="U67" s="52">
        <f t="shared" si="1"/>
        <v>349</v>
      </c>
      <c r="V67" s="52">
        <f t="shared" si="1"/>
        <v>213</v>
      </c>
      <c r="W67" s="52">
        <f t="shared" ref="W67" si="2">W39-W53</f>
        <v>69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</v>
      </c>
      <c r="I68" s="52">
        <f t="shared" si="3"/>
        <v>1</v>
      </c>
      <c r="J68" s="52">
        <f t="shared" si="3"/>
        <v>1</v>
      </c>
      <c r="K68" s="52">
        <f t="shared" si="3"/>
        <v>1</v>
      </c>
      <c r="L68" s="52">
        <f t="shared" si="3"/>
        <v>2</v>
      </c>
      <c r="M68" s="52">
        <f t="shared" si="3"/>
        <v>1</v>
      </c>
      <c r="N68" s="52">
        <f t="shared" si="3"/>
        <v>7</v>
      </c>
      <c r="O68" s="52">
        <f t="shared" si="3"/>
        <v>58</v>
      </c>
      <c r="P68" s="52">
        <f t="shared" si="3"/>
        <v>18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8</v>
      </c>
      <c r="V68" s="52">
        <f t="shared" si="4"/>
        <v>33</v>
      </c>
      <c r="W68" s="52">
        <f t="shared" ref="W68" si="5">W40-W54</f>
        <v>118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2</v>
      </c>
      <c r="I69" s="52">
        <f t="shared" si="6"/>
        <v>0</v>
      </c>
      <c r="J69" s="52">
        <f t="shared" si="6"/>
        <v>0</v>
      </c>
      <c r="K69" s="52">
        <f t="shared" si="6"/>
        <v>1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153</v>
      </c>
      <c r="P69" s="52">
        <f t="shared" si="6"/>
        <v>89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144</v>
      </c>
      <c r="V69" s="52">
        <f t="shared" si="7"/>
        <v>20</v>
      </c>
      <c r="W69" s="52">
        <f t="shared" ref="W69" si="8">W41-W55</f>
        <v>109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48</v>
      </c>
      <c r="D70" s="52">
        <f t="shared" si="9"/>
        <v>80</v>
      </c>
      <c r="E70" s="52">
        <f t="shared" si="9"/>
        <v>81</v>
      </c>
      <c r="F70" s="52">
        <f t="shared" si="9"/>
        <v>91</v>
      </c>
      <c r="G70" s="52">
        <f t="shared" si="9"/>
        <v>146</v>
      </c>
      <c r="H70" s="52">
        <f t="shared" si="9"/>
        <v>299</v>
      </c>
      <c r="I70" s="52">
        <f t="shared" si="9"/>
        <v>309</v>
      </c>
      <c r="J70" s="52">
        <f t="shared" si="9"/>
        <v>402</v>
      </c>
      <c r="K70" s="52">
        <f t="shared" si="9"/>
        <v>737</v>
      </c>
      <c r="L70" s="52">
        <f t="shared" si="9"/>
        <v>1415</v>
      </c>
      <c r="M70" s="52">
        <f t="shared" si="9"/>
        <v>1382</v>
      </c>
      <c r="N70" s="52">
        <f t="shared" si="9"/>
        <v>1852</v>
      </c>
      <c r="O70" s="52">
        <f t="shared" si="9"/>
        <v>1627</v>
      </c>
      <c r="P70" s="52">
        <f t="shared" si="9"/>
        <v>1147</v>
      </c>
      <c r="Q70" s="52">
        <f t="shared" si="9"/>
        <v>1664</v>
      </c>
      <c r="R70" s="52">
        <f t="shared" ref="R70:V70" si="10">R42-R56</f>
        <v>3885</v>
      </c>
      <c r="S70" s="52">
        <f t="shared" si="10"/>
        <v>9451</v>
      </c>
      <c r="T70" s="52">
        <f t="shared" si="10"/>
        <v>17294</v>
      </c>
      <c r="U70" s="52">
        <f t="shared" si="10"/>
        <v>9170</v>
      </c>
      <c r="V70" s="52">
        <f t="shared" si="10"/>
        <v>6679</v>
      </c>
      <c r="W70" s="52">
        <f t="shared" ref="W70" si="11">W42-W56</f>
        <v>5678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28</v>
      </c>
      <c r="D72" s="52">
        <v>50</v>
      </c>
      <c r="E72" s="52">
        <v>52</v>
      </c>
      <c r="F72" s="52">
        <v>57</v>
      </c>
      <c r="G72" s="52">
        <v>95</v>
      </c>
      <c r="H72" s="52">
        <v>219</v>
      </c>
      <c r="I72" s="52">
        <v>216</v>
      </c>
      <c r="J72" s="52">
        <v>279</v>
      </c>
      <c r="K72" s="52">
        <v>430</v>
      </c>
      <c r="L72" s="52">
        <v>903</v>
      </c>
      <c r="M72" s="52">
        <v>920</v>
      </c>
      <c r="N72" s="52">
        <v>1325</v>
      </c>
      <c r="O72" s="52">
        <v>1000</v>
      </c>
      <c r="P72" s="52">
        <v>563</v>
      </c>
      <c r="Q72" s="52">
        <v>967</v>
      </c>
      <c r="R72" s="52">
        <v>2242</v>
      </c>
      <c r="S72" s="52">
        <v>5302</v>
      </c>
      <c r="T72" s="52">
        <v>8860</v>
      </c>
      <c r="U72" s="52">
        <v>5585</v>
      </c>
      <c r="V72" s="52">
        <v>3342</v>
      </c>
      <c r="W72" s="52">
        <v>2313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23</v>
      </c>
      <c r="D73" s="36">
        <v>35</v>
      </c>
      <c r="E73" s="36">
        <v>31</v>
      </c>
      <c r="F73" s="36">
        <v>38</v>
      </c>
      <c r="G73" s="36">
        <v>55</v>
      </c>
      <c r="H73" s="36">
        <v>104</v>
      </c>
      <c r="I73" s="36">
        <v>104</v>
      </c>
      <c r="J73" s="36">
        <v>135</v>
      </c>
      <c r="K73" s="36">
        <v>324</v>
      </c>
      <c r="L73" s="36">
        <v>566</v>
      </c>
      <c r="M73" s="36">
        <v>514</v>
      </c>
      <c r="N73" s="36">
        <v>616</v>
      </c>
      <c r="O73" s="36">
        <v>854</v>
      </c>
      <c r="P73" s="36">
        <v>701</v>
      </c>
      <c r="Q73" s="36">
        <v>800</v>
      </c>
      <c r="R73" s="36">
        <v>1784</v>
      </c>
      <c r="S73" s="36">
        <v>4435</v>
      </c>
      <c r="T73" s="36">
        <v>8909</v>
      </c>
      <c r="U73" s="36">
        <v>4105</v>
      </c>
      <c r="V73" s="36">
        <v>3585</v>
      </c>
      <c r="W73" s="36">
        <v>3645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75</v>
      </c>
      <c r="I79" s="138">
        <f>RES_hhdet_numvin!I145</f>
        <v>213</v>
      </c>
      <c r="J79" s="138">
        <f>RES_hhdet_numvin!J145</f>
        <v>476</v>
      </c>
      <c r="K79" s="138">
        <f>RES_hhdet_numvin!K145</f>
        <v>830</v>
      </c>
      <c r="L79" s="138">
        <f>RES_hhdet_numvin!L145</f>
        <v>1734</v>
      </c>
      <c r="M79" s="138">
        <f>RES_hhdet_numvin!M145</f>
        <v>1859</v>
      </c>
      <c r="N79" s="138">
        <f>RES_hhdet_numvin!N145</f>
        <v>2434</v>
      </c>
      <c r="O79" s="138">
        <f>RES_hhdet_numvin!O145</f>
        <v>1763</v>
      </c>
      <c r="P79" s="138">
        <f>RES_hhdet_numvin!P145</f>
        <v>942</v>
      </c>
      <c r="Q79" s="138">
        <f>RES_hhdet_numvin!Q145</f>
        <v>976</v>
      </c>
      <c r="R79" s="138">
        <f>RES_hhdet_numvin!R145</f>
        <v>3761</v>
      </c>
      <c r="S79" s="138">
        <f>RES_hhdet_numvin!S145</f>
        <v>12335</v>
      </c>
      <c r="T79" s="138">
        <f>RES_hhdet_numvin!T145</f>
        <v>25998</v>
      </c>
      <c r="U79" s="138">
        <f>RES_hhdet_numvin!U145</f>
        <v>13283</v>
      </c>
      <c r="V79" s="138">
        <f>RES_hhdet_numvin!V145</f>
        <v>7430</v>
      </c>
      <c r="W79" s="138">
        <f>RES_hhdet_numvin!W145</f>
        <v>4644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685</v>
      </c>
      <c r="Q81" s="138">
        <f>RES_hhdet_numvin!Q147</f>
        <v>1411</v>
      </c>
      <c r="R81" s="138">
        <f>RES_hhdet_numvin!R147</f>
        <v>4230</v>
      </c>
      <c r="S81" s="138">
        <f>RES_hhdet_numvin!S147</f>
        <v>12791</v>
      </c>
      <c r="T81" s="138">
        <f>RES_hhdet_numvin!T147</f>
        <v>24203</v>
      </c>
      <c r="U81" s="138">
        <f>RES_hhdet_numvin!U147</f>
        <v>17670</v>
      </c>
      <c r="V81" s="138">
        <f>RES_hhdet_numvin!V147</f>
        <v>12240</v>
      </c>
      <c r="W81" s="138">
        <f>RES_hhdet_numvin!W147</f>
        <v>8033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82</v>
      </c>
      <c r="R83" s="138">
        <f>RES_hhdet_numvin!R149</f>
        <v>134</v>
      </c>
      <c r="S83" s="138">
        <f>RES_hhdet_numvin!S149</f>
        <v>370</v>
      </c>
      <c r="T83" s="138">
        <f>RES_hhdet_numvin!T149</f>
        <v>720</v>
      </c>
      <c r="U83" s="138">
        <f>RES_hhdet_numvin!U149</f>
        <v>563</v>
      </c>
      <c r="V83" s="138">
        <f>RES_hhdet_numvin!V149</f>
        <v>310</v>
      </c>
      <c r="W83" s="138">
        <f>RES_hhdet_numvin!W149</f>
        <v>102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4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15</v>
      </c>
      <c r="V84" s="138">
        <f>RES_hhdet_numvin!V150</f>
        <v>52</v>
      </c>
      <c r="W84" s="138">
        <f>RES_hhdet_numvin!W150</f>
        <v>151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44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0</v>
      </c>
      <c r="U87" s="138">
        <f>RES_hhdet_numvin!U153</f>
        <v>236</v>
      </c>
      <c r="V87" s="138">
        <f>RES_hhdet_numvin!V153</f>
        <v>31</v>
      </c>
      <c r="W87" s="138">
        <f>RES_hhdet_numvin!W153</f>
        <v>149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552</v>
      </c>
      <c r="Q88" s="138">
        <f>RES_hhdet_numvin!Q154</f>
        <v>1226</v>
      </c>
      <c r="R88" s="138">
        <f>RES_hhdet_numvin!R154</f>
        <v>3988</v>
      </c>
      <c r="S88" s="138">
        <f>RES_hhdet_numvin!S154</f>
        <v>12237</v>
      </c>
      <c r="T88" s="138">
        <f>RES_hhdet_numvin!T154</f>
        <v>26110</v>
      </c>
      <c r="U88" s="138">
        <f>RES_hhdet_numvin!U154</f>
        <v>14459</v>
      </c>
      <c r="V88" s="138">
        <f>RES_hhdet_numvin!V154</f>
        <v>9669</v>
      </c>
      <c r="W88" s="138">
        <f>RES_hhdet_numvin!W154</f>
        <v>7549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278</v>
      </c>
      <c r="Q92" s="138">
        <f>RES_hhdet_numvin!Q158</f>
        <v>712</v>
      </c>
      <c r="R92" s="138">
        <f>RES_hhdet_numvin!R158</f>
        <v>2292</v>
      </c>
      <c r="S92" s="138">
        <f>RES_hhdet_numvin!S158</f>
        <v>6862</v>
      </c>
      <c r="T92" s="138">
        <f>RES_hhdet_numvin!T158</f>
        <v>13393</v>
      </c>
      <c r="U92" s="138">
        <f>RES_hhdet_numvin!U158</f>
        <v>8808</v>
      </c>
      <c r="V92" s="138">
        <f>RES_hhdet_numvin!V158</f>
        <v>4851</v>
      </c>
      <c r="W92" s="138">
        <f>RES_hhdet_numvin!W158</f>
        <v>3082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329</v>
      </c>
      <c r="Q93" s="39">
        <f>RES_hhdet_numvin!Q159</f>
        <v>595</v>
      </c>
      <c r="R93" s="39">
        <f>RES_hhdet_numvin!R159</f>
        <v>1833</v>
      </c>
      <c r="S93" s="39">
        <f>RES_hhdet_numvin!S159</f>
        <v>5754</v>
      </c>
      <c r="T93" s="39">
        <f>RES_hhdet_numvin!T159</f>
        <v>13445</v>
      </c>
      <c r="U93" s="39">
        <f>RES_hhdet_numvin!U159</f>
        <v>6477</v>
      </c>
      <c r="V93" s="39">
        <f>RES_hhdet_numvin!V159</f>
        <v>5189</v>
      </c>
      <c r="W93" s="39">
        <f>RES_hhdet_numvin!W159</f>
        <v>4853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0.23648599966035896</v>
      </c>
      <c r="C97" s="117">
        <f t="shared" si="12"/>
        <v>0.2290250088499674</v>
      </c>
      <c r="D97" s="117">
        <f t="shared" si="12"/>
        <v>0.29438195259377531</v>
      </c>
      <c r="E97" s="117">
        <f t="shared" si="12"/>
        <v>0.38257098601210288</v>
      </c>
      <c r="F97" s="117">
        <f t="shared" si="12"/>
        <v>0.41357316785703357</v>
      </c>
      <c r="G97" s="117">
        <f t="shared" si="12"/>
        <v>0.5296500933485776</v>
      </c>
      <c r="H97" s="117">
        <f t="shared" si="12"/>
        <v>0.75853956796633937</v>
      </c>
      <c r="I97" s="117">
        <f t="shared" si="12"/>
        <v>1.2526298334748507</v>
      </c>
      <c r="J97" s="117">
        <f t="shared" si="12"/>
        <v>1.8226502558094708</v>
      </c>
      <c r="K97" s="117">
        <f t="shared" si="12"/>
        <v>2.4860266539908134</v>
      </c>
      <c r="L97" s="117">
        <f t="shared" si="12"/>
        <v>4.023131689006167</v>
      </c>
      <c r="M97" s="117">
        <f t="shared" si="12"/>
        <v>5.2070356466213052</v>
      </c>
      <c r="N97" s="117">
        <f t="shared" si="12"/>
        <v>6.770771276734286</v>
      </c>
      <c r="O97" s="117">
        <f t="shared" si="12"/>
        <v>6.7534421972332961</v>
      </c>
      <c r="P97" s="117">
        <f t="shared" si="12"/>
        <v>6.9655729626982632</v>
      </c>
      <c r="Q97" s="117">
        <f t="shared" si="12"/>
        <v>7.5869405309351148</v>
      </c>
      <c r="R97" s="117">
        <f t="shared" ref="R97:V97" si="13">R98+R100+R102+R111</f>
        <v>9.4935588791725447</v>
      </c>
      <c r="S97" s="117">
        <f t="shared" si="13"/>
        <v>14.980590561098662</v>
      </c>
      <c r="T97" s="117">
        <f t="shared" si="13"/>
        <v>29.98419034296327</v>
      </c>
      <c r="U97" s="117">
        <f t="shared" si="13"/>
        <v>36.920803648056605</v>
      </c>
      <c r="V97" s="117">
        <f t="shared" si="13"/>
        <v>39.77070574461559</v>
      </c>
      <c r="W97" s="117">
        <f t="shared" ref="W97" si="14">W98+W100+W102+W111</f>
        <v>41.372179412921795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6.0493895744673488E-2</v>
      </c>
      <c r="C98" s="122">
        <f t="shared" si="15"/>
        <v>6.2046706252278691E-2</v>
      </c>
      <c r="D98" s="122">
        <f t="shared" si="15"/>
        <v>7.8705172313576488E-2</v>
      </c>
      <c r="E98" s="122">
        <f t="shared" si="15"/>
        <v>0.10662868945685586</v>
      </c>
      <c r="F98" s="122">
        <f t="shared" si="15"/>
        <v>9.7640821142071149E-2</v>
      </c>
      <c r="G98" s="122">
        <f t="shared" si="15"/>
        <v>8.7602079658841453E-2</v>
      </c>
      <c r="H98" s="122">
        <f t="shared" si="15"/>
        <v>0.12244411531594372</v>
      </c>
      <c r="I98" s="122">
        <f t="shared" si="15"/>
        <v>0.21162670843945713</v>
      </c>
      <c r="J98" s="122">
        <f t="shared" si="15"/>
        <v>0.22512948264861085</v>
      </c>
      <c r="K98" s="122">
        <f t="shared" si="15"/>
        <v>0.27427740820149898</v>
      </c>
      <c r="L98" s="122">
        <f t="shared" si="15"/>
        <v>0.52219808624569364</v>
      </c>
      <c r="M98" s="122">
        <f t="shared" si="15"/>
        <v>0.66668700982090456</v>
      </c>
      <c r="N98" s="122">
        <f t="shared" si="15"/>
        <v>0.87487355783720089</v>
      </c>
      <c r="O98" s="122">
        <f t="shared" si="15"/>
        <v>0.83557116237582552</v>
      </c>
      <c r="P98" s="122">
        <f t="shared" si="15"/>
        <v>0.85425752609522965</v>
      </c>
      <c r="Q98" s="122">
        <f t="shared" si="15"/>
        <v>0.83147807011099195</v>
      </c>
      <c r="R98" s="122">
        <f t="shared" si="15"/>
        <v>0.77212039579627922</v>
      </c>
      <c r="S98" s="122">
        <f t="shared" si="15"/>
        <v>0.68317692432852062</v>
      </c>
      <c r="T98" s="122">
        <f t="shared" si="15"/>
        <v>4.6758991628175872</v>
      </c>
      <c r="U98" s="122">
        <f t="shared" si="15"/>
        <v>5.0364144302900451</v>
      </c>
      <c r="V98" s="122">
        <f t="shared" si="15"/>
        <v>5.0526021055932659</v>
      </c>
      <c r="W98" s="122">
        <f t="shared" si="15"/>
        <v>5.2526119029437837</v>
      </c>
      <c r="DA98" s="130" t="s">
        <v>1705</v>
      </c>
    </row>
    <row r="99" spans="1:105" ht="12" customHeight="1" x14ac:dyDescent="0.25">
      <c r="A99" s="97" t="s">
        <v>53</v>
      </c>
      <c r="B99" s="98">
        <v>6.0493895744673488E-2</v>
      </c>
      <c r="C99" s="98">
        <v>6.2046706252278691E-2</v>
      </c>
      <c r="D99" s="98">
        <v>7.8705172313576488E-2</v>
      </c>
      <c r="E99" s="98">
        <v>0.10662868945685586</v>
      </c>
      <c r="F99" s="98">
        <v>9.7640821142071149E-2</v>
      </c>
      <c r="G99" s="98">
        <v>8.7602079658841453E-2</v>
      </c>
      <c r="H99" s="98">
        <v>0.12244411531594372</v>
      </c>
      <c r="I99" s="98">
        <v>0.21162670843945713</v>
      </c>
      <c r="J99" s="98">
        <v>0.22512948264861085</v>
      </c>
      <c r="K99" s="98">
        <v>0.27427740820149898</v>
      </c>
      <c r="L99" s="98">
        <v>0.52219808624569364</v>
      </c>
      <c r="M99" s="98">
        <v>0.66668700982090456</v>
      </c>
      <c r="N99" s="98">
        <v>0.87487355783720089</v>
      </c>
      <c r="O99" s="98">
        <v>0.83557116237582552</v>
      </c>
      <c r="P99" s="98">
        <v>0.85425752609522965</v>
      </c>
      <c r="Q99" s="98">
        <v>0.83147807011099195</v>
      </c>
      <c r="R99" s="98">
        <v>0.77212039579627922</v>
      </c>
      <c r="S99" s="98">
        <v>0.68317692432852062</v>
      </c>
      <c r="T99" s="98">
        <v>4.6758991628175872</v>
      </c>
      <c r="U99" s="98">
        <v>5.0364144302900451</v>
      </c>
      <c r="V99" s="98">
        <v>5.0526021055932659</v>
      </c>
      <c r="W99" s="98">
        <v>5.2526119029437837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8.6350507550308903E-2</v>
      </c>
      <c r="C100" s="122">
        <f t="shared" si="16"/>
        <v>7.196278981644165E-2</v>
      </c>
      <c r="D100" s="122">
        <f t="shared" si="16"/>
        <v>8.3472143980496891E-2</v>
      </c>
      <c r="E100" s="122">
        <f t="shared" si="16"/>
        <v>0.10175008571960491</v>
      </c>
      <c r="F100" s="122">
        <f t="shared" si="16"/>
        <v>9.9885033110942906E-2</v>
      </c>
      <c r="G100" s="122">
        <f t="shared" si="16"/>
        <v>0.13057057627461086</v>
      </c>
      <c r="H100" s="122">
        <f t="shared" si="16"/>
        <v>0.18768523539870605</v>
      </c>
      <c r="I100" s="122">
        <f t="shared" si="16"/>
        <v>0.33036979093908631</v>
      </c>
      <c r="J100" s="122">
        <f t="shared" si="16"/>
        <v>0.56173406661416203</v>
      </c>
      <c r="K100" s="122">
        <f t="shared" si="16"/>
        <v>0.67713031852586114</v>
      </c>
      <c r="L100" s="122">
        <f t="shared" si="16"/>
        <v>1.1263011078332368</v>
      </c>
      <c r="M100" s="122">
        <f t="shared" si="16"/>
        <v>1.2775201660742916</v>
      </c>
      <c r="N100" s="122">
        <f t="shared" si="16"/>
        <v>2.0315108470109884</v>
      </c>
      <c r="O100" s="122">
        <f t="shared" si="16"/>
        <v>1.9163930620230165</v>
      </c>
      <c r="P100" s="122">
        <f t="shared" si="16"/>
        <v>1.8181546760056451</v>
      </c>
      <c r="Q100" s="122">
        <f t="shared" si="16"/>
        <v>2.0381309962027507</v>
      </c>
      <c r="R100" s="122">
        <f t="shared" si="16"/>
        <v>2.7508701152386474</v>
      </c>
      <c r="S100" s="122">
        <f t="shared" si="16"/>
        <v>4.029045210545827</v>
      </c>
      <c r="T100" s="122">
        <f t="shared" si="16"/>
        <v>7.6591946168372935</v>
      </c>
      <c r="U100" s="122">
        <f t="shared" si="16"/>
        <v>9.9348597762636714</v>
      </c>
      <c r="V100" s="122">
        <f t="shared" si="16"/>
        <v>10.284823898961733</v>
      </c>
      <c r="W100" s="122">
        <f t="shared" si="16"/>
        <v>10.43389499446508</v>
      </c>
      <c r="DA100" s="130" t="s">
        <v>1707</v>
      </c>
    </row>
    <row r="101" spans="1:105" ht="12" customHeight="1" x14ac:dyDescent="0.25">
      <c r="A101" s="97" t="s">
        <v>53</v>
      </c>
      <c r="B101" s="98">
        <v>8.6350507550308903E-2</v>
      </c>
      <c r="C101" s="98">
        <v>7.196278981644165E-2</v>
      </c>
      <c r="D101" s="98">
        <v>8.3472143980496891E-2</v>
      </c>
      <c r="E101" s="98">
        <v>0.10175008571960491</v>
      </c>
      <c r="F101" s="98">
        <v>9.9885033110942906E-2</v>
      </c>
      <c r="G101" s="98">
        <v>0.13057057627461086</v>
      </c>
      <c r="H101" s="98">
        <v>0.18768523539870605</v>
      </c>
      <c r="I101" s="98">
        <v>0.33036979093908631</v>
      </c>
      <c r="J101" s="98">
        <v>0.56173406661416203</v>
      </c>
      <c r="K101" s="98">
        <v>0.67713031852586114</v>
      </c>
      <c r="L101" s="98">
        <v>1.1263011078332368</v>
      </c>
      <c r="M101" s="98">
        <v>1.2775201660742916</v>
      </c>
      <c r="N101" s="98">
        <v>2.0315108470109884</v>
      </c>
      <c r="O101" s="98">
        <v>1.9163930620230165</v>
      </c>
      <c r="P101" s="98">
        <v>1.8181546760056451</v>
      </c>
      <c r="Q101" s="98">
        <v>2.0381309962027507</v>
      </c>
      <c r="R101" s="98">
        <v>2.7508701152386474</v>
      </c>
      <c r="S101" s="98">
        <v>4.029045210545827</v>
      </c>
      <c r="T101" s="98">
        <v>7.6591946168372935</v>
      </c>
      <c r="U101" s="98">
        <v>9.9348597762636714</v>
      </c>
      <c r="V101" s="98">
        <v>10.284823898961733</v>
      </c>
      <c r="W101" s="98">
        <v>10.43389499446508</v>
      </c>
      <c r="DA101" s="63" t="s">
        <v>1708</v>
      </c>
    </row>
    <row r="102" spans="1:105" ht="12" customHeight="1" x14ac:dyDescent="0.25">
      <c r="A102" s="121" t="s">
        <v>55</v>
      </c>
      <c r="B102" s="122">
        <v>6.1438536095840629E-2</v>
      </c>
      <c r="C102" s="122">
        <v>6.2716181377761984E-2</v>
      </c>
      <c r="D102" s="122">
        <v>9.0426634524050434E-2</v>
      </c>
      <c r="E102" s="122">
        <v>0.1222830099367731</v>
      </c>
      <c r="F102" s="122">
        <v>0.15194003174059401</v>
      </c>
      <c r="G102" s="122">
        <v>0.22857516238913869</v>
      </c>
      <c r="H102" s="122">
        <v>0.33524414211362025</v>
      </c>
      <c r="I102" s="122">
        <v>0.54295349431572282</v>
      </c>
      <c r="J102" s="122">
        <v>0.79961855841064677</v>
      </c>
      <c r="K102" s="122">
        <v>1.1856143729968736</v>
      </c>
      <c r="L102" s="122">
        <v>1.8368746962443538</v>
      </c>
      <c r="M102" s="122">
        <v>2.4944490887537203</v>
      </c>
      <c r="N102" s="122">
        <v>2.965620453781765</v>
      </c>
      <c r="O102" s="122">
        <v>2.9393484770660327</v>
      </c>
      <c r="P102" s="122">
        <v>3.0832974011214822</v>
      </c>
      <c r="Q102" s="122">
        <v>3.4635796880946672</v>
      </c>
      <c r="R102" s="122">
        <v>4.4427283086213158</v>
      </c>
      <c r="S102" s="122">
        <v>7.6882072299811517</v>
      </c>
      <c r="T102" s="122">
        <v>13.283340527887869</v>
      </c>
      <c r="U102" s="122">
        <v>15.843171485234429</v>
      </c>
      <c r="V102" s="122">
        <v>17.700882776490488</v>
      </c>
      <c r="W102" s="122">
        <v>18.717391686711181</v>
      </c>
      <c r="DA102" s="130" t="s">
        <v>1709</v>
      </c>
    </row>
    <row r="103" spans="1:105" ht="12" customHeight="1" x14ac:dyDescent="0.25">
      <c r="A103" s="97" t="s">
        <v>124</v>
      </c>
      <c r="B103" s="98">
        <v>8.0509576127669319E-3</v>
      </c>
      <c r="C103" s="98">
        <v>8.5819327188119132E-3</v>
      </c>
      <c r="D103" s="98">
        <v>9.9236328018421464E-3</v>
      </c>
      <c r="E103" s="98">
        <v>1.1277330089013446E-2</v>
      </c>
      <c r="F103" s="98">
        <v>1.2372813068261206E-2</v>
      </c>
      <c r="G103" s="98">
        <v>1.6725911659927019E-2</v>
      </c>
      <c r="H103" s="98">
        <v>2.9755682984734941E-2</v>
      </c>
      <c r="I103" s="98">
        <v>3.8636295513921712E-2</v>
      </c>
      <c r="J103" s="98">
        <v>5.3527729228097023E-2</v>
      </c>
      <c r="K103" s="98">
        <v>7.2587704549725657E-2</v>
      </c>
      <c r="L103" s="98">
        <v>0.11221068342414314</v>
      </c>
      <c r="M103" s="98">
        <v>0.14850236870725561</v>
      </c>
      <c r="N103" s="98">
        <v>0.19059486192380098</v>
      </c>
      <c r="O103" s="98">
        <v>0.20623045245106328</v>
      </c>
      <c r="P103" s="98">
        <v>0.22240430585270604</v>
      </c>
      <c r="Q103" s="98">
        <v>0.22612099444453324</v>
      </c>
      <c r="R103" s="98">
        <v>0.2668284046923553</v>
      </c>
      <c r="S103" s="98">
        <v>0.38682738570952258</v>
      </c>
      <c r="T103" s="98">
        <v>0.60518958560694447</v>
      </c>
      <c r="U103" s="98">
        <v>0.73756419452662547</v>
      </c>
      <c r="V103" s="98">
        <v>0.75042342376742355</v>
      </c>
      <c r="W103" s="98">
        <v>0.94092634055410496</v>
      </c>
      <c r="DA103" s="63" t="s">
        <v>1710</v>
      </c>
    </row>
    <row r="104" spans="1:105" ht="12" customHeight="1" x14ac:dyDescent="0.25">
      <c r="A104" s="97" t="s">
        <v>123</v>
      </c>
      <c r="B104" s="98">
        <v>1.9950335612656955E-4</v>
      </c>
      <c r="C104" s="98">
        <v>1.9411649224647617E-4</v>
      </c>
      <c r="D104" s="98">
        <v>2.3241514302713368E-4</v>
      </c>
      <c r="E104" s="98">
        <v>2.5881630688199522E-4</v>
      </c>
      <c r="F104" s="98">
        <v>0</v>
      </c>
      <c r="G104" s="98">
        <v>0</v>
      </c>
      <c r="H104" s="98">
        <v>5.5332215784099676E-4</v>
      </c>
      <c r="I104" s="98">
        <v>1.0913359093216589E-3</v>
      </c>
      <c r="J104" s="98">
        <v>1.9785344884271686E-3</v>
      </c>
      <c r="K104" s="98">
        <v>2.8336008281671841E-3</v>
      </c>
      <c r="L104" s="98">
        <v>3.7661172075453674E-3</v>
      </c>
      <c r="M104" s="98">
        <v>4.1413631818440939E-3</v>
      </c>
      <c r="N104" s="98">
        <v>7.103483145944103E-3</v>
      </c>
      <c r="O104" s="98">
        <v>2.5906801695876776E-2</v>
      </c>
      <c r="P104" s="98">
        <v>3.7902911191603196E-2</v>
      </c>
      <c r="Q104" s="98">
        <v>3.5658873050627156E-2</v>
      </c>
      <c r="R104" s="98">
        <v>3.4610452452983886E-2</v>
      </c>
      <c r="S104" s="98">
        <v>3.4530028728678719E-2</v>
      </c>
      <c r="T104" s="98">
        <v>2.778913551175197E-2</v>
      </c>
      <c r="U104" s="98">
        <v>2.307881577147336E-2</v>
      </c>
      <c r="V104" s="98">
        <v>2.4476085071565616E-2</v>
      </c>
      <c r="W104" s="98">
        <v>6.4183738217206979E-2</v>
      </c>
      <c r="DA104" s="63" t="s">
        <v>1711</v>
      </c>
    </row>
    <row r="105" spans="1:105" ht="12" customHeight="1" x14ac:dyDescent="0.25">
      <c r="A105" s="100" t="s">
        <v>50</v>
      </c>
      <c r="B105" s="101">
        <v>5.5609811551375908E-5</v>
      </c>
      <c r="C105" s="101">
        <v>5.2913504629886238E-5</v>
      </c>
      <c r="D105" s="101">
        <v>9.9384765949605807E-5</v>
      </c>
      <c r="E105" s="101">
        <v>1.2751884401197849E-4</v>
      </c>
      <c r="F105" s="101">
        <v>0</v>
      </c>
      <c r="G105" s="101">
        <v>0</v>
      </c>
      <c r="H105" s="101">
        <v>2.4099774113655082E-4</v>
      </c>
      <c r="I105" s="101">
        <v>3.9703327292492737E-4</v>
      </c>
      <c r="J105" s="101">
        <v>7.2161671752641807E-4</v>
      </c>
      <c r="K105" s="101">
        <v>1.0264166774090124E-3</v>
      </c>
      <c r="L105" s="101">
        <v>1.2125471561508015E-3</v>
      </c>
      <c r="M105" s="101">
        <v>1.3171828068823967E-3</v>
      </c>
      <c r="N105" s="101">
        <v>1.5652314990353376E-3</v>
      </c>
      <c r="O105" s="101">
        <v>3.7009845072097534E-3</v>
      </c>
      <c r="P105" s="101">
        <v>6.4083349458939612E-3</v>
      </c>
      <c r="Q105" s="101">
        <v>1.2339345926551547E-2</v>
      </c>
      <c r="R105" s="101">
        <v>1.3943856791604927E-2</v>
      </c>
      <c r="S105" s="101">
        <v>1.6463299526994341E-2</v>
      </c>
      <c r="T105" s="101">
        <v>9.2076771628434723E-3</v>
      </c>
      <c r="U105" s="101">
        <v>2.7098152712467321E-3</v>
      </c>
      <c r="V105" s="101">
        <v>2.1408259482242173E-3</v>
      </c>
      <c r="W105" s="101">
        <v>1.5183656854367601E-2</v>
      </c>
      <c r="DA105" s="131" t="s">
        <v>1712</v>
      </c>
    </row>
    <row r="106" spans="1:105" ht="12" customHeight="1" x14ac:dyDescent="0.25">
      <c r="A106" s="103" t="s">
        <v>52</v>
      </c>
      <c r="B106" s="104">
        <v>1.4389354457519364E-4</v>
      </c>
      <c r="C106" s="104">
        <v>1.4120298761658993E-4</v>
      </c>
      <c r="D106" s="104">
        <v>1.3303037707752789E-4</v>
      </c>
      <c r="E106" s="104">
        <v>1.3129746287001673E-4</v>
      </c>
      <c r="F106" s="104">
        <v>0</v>
      </c>
      <c r="G106" s="104">
        <v>0</v>
      </c>
      <c r="H106" s="104">
        <v>3.1232441670444596E-4</v>
      </c>
      <c r="I106" s="104">
        <v>6.9430263639673148E-4</v>
      </c>
      <c r="J106" s="104">
        <v>1.2569177709007505E-3</v>
      </c>
      <c r="K106" s="104">
        <v>1.8071841507581717E-3</v>
      </c>
      <c r="L106" s="104">
        <v>2.5535700513945659E-3</v>
      </c>
      <c r="M106" s="104">
        <v>2.824180374961697E-3</v>
      </c>
      <c r="N106" s="104">
        <v>5.5382516469087654E-3</v>
      </c>
      <c r="O106" s="104">
        <v>2.2205817188667022E-2</v>
      </c>
      <c r="P106" s="104">
        <v>3.1494576245709234E-2</v>
      </c>
      <c r="Q106" s="104">
        <v>2.3319527124075611E-2</v>
      </c>
      <c r="R106" s="104">
        <v>2.0666595661378958E-2</v>
      </c>
      <c r="S106" s="104">
        <v>1.8066729201684381E-2</v>
      </c>
      <c r="T106" s="104">
        <v>1.8581458348908498E-2</v>
      </c>
      <c r="U106" s="104">
        <v>2.0369000500226629E-2</v>
      </c>
      <c r="V106" s="104">
        <v>2.2335259123341399E-2</v>
      </c>
      <c r="W106" s="104">
        <v>4.9000081362839377E-2</v>
      </c>
      <c r="DA106" s="132" t="s">
        <v>1713</v>
      </c>
    </row>
    <row r="107" spans="1:105" ht="12" customHeight="1" x14ac:dyDescent="0.25">
      <c r="A107" s="106" t="s">
        <v>122</v>
      </c>
      <c r="B107" s="101">
        <v>3.6600213871219433E-4</v>
      </c>
      <c r="C107" s="101">
        <v>3.4141827151311301E-4</v>
      </c>
      <c r="D107" s="101">
        <v>3.6673788609597709E-4</v>
      </c>
      <c r="E107" s="101">
        <v>3.9103088394253289E-4</v>
      </c>
      <c r="F107" s="101">
        <v>0</v>
      </c>
      <c r="G107" s="101">
        <v>0</v>
      </c>
      <c r="H107" s="101">
        <v>1.2566463255939187E-3</v>
      </c>
      <c r="I107" s="101">
        <v>1.4243364703520084E-3</v>
      </c>
      <c r="J107" s="101">
        <v>1.3765341774918441E-3</v>
      </c>
      <c r="K107" s="101">
        <v>2.2747595530141361E-3</v>
      </c>
      <c r="L107" s="101">
        <v>2.2617727944545954E-3</v>
      </c>
      <c r="M107" s="101">
        <v>2.2764123414485229E-3</v>
      </c>
      <c r="N107" s="101">
        <v>1.7161893033293026E-3</v>
      </c>
      <c r="O107" s="101">
        <v>8.0468850023285188E-2</v>
      </c>
      <c r="P107" s="101">
        <v>0.12888874551659979</v>
      </c>
      <c r="Q107" s="101">
        <v>0.132584283314193</v>
      </c>
      <c r="R107" s="101">
        <v>0.13398108260119476</v>
      </c>
      <c r="S107" s="101">
        <v>0.13357683306994292</v>
      </c>
      <c r="T107" s="101">
        <v>0.11404974596956363</v>
      </c>
      <c r="U107" s="101">
        <v>0.17142599866676272</v>
      </c>
      <c r="V107" s="101">
        <v>0.15178233341211347</v>
      </c>
      <c r="W107" s="101">
        <v>0.16054092253407345</v>
      </c>
      <c r="DA107" s="131" t="s">
        <v>1714</v>
      </c>
    </row>
    <row r="108" spans="1:105" ht="12" customHeight="1" x14ac:dyDescent="0.25">
      <c r="A108" s="107" t="s">
        <v>121</v>
      </c>
      <c r="B108" s="104">
        <v>5.2822072988234929E-2</v>
      </c>
      <c r="C108" s="104">
        <v>5.3598713895190483E-2</v>
      </c>
      <c r="D108" s="104">
        <v>7.9903848693085172E-2</v>
      </c>
      <c r="E108" s="104">
        <v>0.11035583265693513</v>
      </c>
      <c r="F108" s="104">
        <v>0.13956721867233279</v>
      </c>
      <c r="G108" s="104">
        <v>0.21184925072921168</v>
      </c>
      <c r="H108" s="104">
        <v>0.30367849064545038</v>
      </c>
      <c r="I108" s="104">
        <v>0.50180152642212739</v>
      </c>
      <c r="J108" s="104">
        <v>0.74273576051663071</v>
      </c>
      <c r="K108" s="104">
        <v>1.1079183080659667</v>
      </c>
      <c r="L108" s="104">
        <v>1.7186361228182108</v>
      </c>
      <c r="M108" s="104">
        <v>2.3395289445231722</v>
      </c>
      <c r="N108" s="104">
        <v>2.7662059194086908</v>
      </c>
      <c r="O108" s="104">
        <v>2.6267423728958077</v>
      </c>
      <c r="P108" s="104">
        <v>2.694101438560573</v>
      </c>
      <c r="Q108" s="104">
        <v>3.0692155372853138</v>
      </c>
      <c r="R108" s="104">
        <v>4.0073083688747824</v>
      </c>
      <c r="S108" s="104">
        <v>7.1332729824730077</v>
      </c>
      <c r="T108" s="104">
        <v>12.536312060799609</v>
      </c>
      <c r="U108" s="104">
        <v>14.911102476269567</v>
      </c>
      <c r="V108" s="104">
        <v>16.774200934239385</v>
      </c>
      <c r="W108" s="104">
        <v>17.551740685405797</v>
      </c>
      <c r="DA108" s="132" t="s">
        <v>1715</v>
      </c>
    </row>
    <row r="109" spans="1:105" ht="12" customHeight="1" x14ac:dyDescent="0.25">
      <c r="A109" s="108" t="s">
        <v>53</v>
      </c>
      <c r="B109" s="98">
        <v>1.3849749442685327E-2</v>
      </c>
      <c r="C109" s="98">
        <v>1.2825936614731574E-2</v>
      </c>
      <c r="D109" s="98">
        <v>2.6637568648704396E-2</v>
      </c>
      <c r="E109" s="98">
        <v>4.4233068854223317E-2</v>
      </c>
      <c r="F109" s="98">
        <v>5.376829783928877E-2</v>
      </c>
      <c r="G109" s="98">
        <v>9.4424860899478574E-2</v>
      </c>
      <c r="H109" s="98">
        <v>0.12490465982503153</v>
      </c>
      <c r="I109" s="98">
        <v>0.17694340302604533</v>
      </c>
      <c r="J109" s="98">
        <v>0.2528746111236419</v>
      </c>
      <c r="K109" s="98">
        <v>0.37635916952892023</v>
      </c>
      <c r="L109" s="98">
        <v>0.52743250518511109</v>
      </c>
      <c r="M109" s="98">
        <v>0.72468382001674458</v>
      </c>
      <c r="N109" s="98">
        <v>0.64432593659067006</v>
      </c>
      <c r="O109" s="98">
        <v>0.16639882695878613</v>
      </c>
      <c r="P109" s="98">
        <v>6.7228347770550395E-2</v>
      </c>
      <c r="Q109" s="98">
        <v>0.2354522924681037</v>
      </c>
      <c r="R109" s="98">
        <v>0.43507626230158708</v>
      </c>
      <c r="S109" s="98">
        <v>1.2035459052255999</v>
      </c>
      <c r="T109" s="98">
        <v>1.6438498554470866</v>
      </c>
      <c r="U109" s="98">
        <v>1.5858850427688833</v>
      </c>
      <c r="V109" s="98">
        <v>2.2075016036244226</v>
      </c>
      <c r="W109" s="98">
        <v>2.4100550388092077</v>
      </c>
      <c r="DA109" s="63" t="s">
        <v>1716</v>
      </c>
    </row>
    <row r="110" spans="1:105" ht="12" customHeight="1" x14ac:dyDescent="0.25">
      <c r="A110" s="108" t="s">
        <v>52</v>
      </c>
      <c r="B110" s="98">
        <v>3.8972323545549602E-2</v>
      </c>
      <c r="C110" s="98">
        <v>4.0772777280458909E-2</v>
      </c>
      <c r="D110" s="98">
        <v>5.3266280044380783E-2</v>
      </c>
      <c r="E110" s="98">
        <v>6.6122763802711815E-2</v>
      </c>
      <c r="F110" s="98">
        <v>8.5798920833044023E-2</v>
      </c>
      <c r="G110" s="98">
        <v>0.11742438982973312</v>
      </c>
      <c r="H110" s="98">
        <v>0.17877383082041887</v>
      </c>
      <c r="I110" s="98">
        <v>0.32485812339608211</v>
      </c>
      <c r="J110" s="98">
        <v>0.48986114939298875</v>
      </c>
      <c r="K110" s="98">
        <v>0.73155913853704635</v>
      </c>
      <c r="L110" s="98">
        <v>1.1912036176330998</v>
      </c>
      <c r="M110" s="98">
        <v>1.6148451245064275</v>
      </c>
      <c r="N110" s="98">
        <v>2.1218799828180206</v>
      </c>
      <c r="O110" s="98">
        <v>2.4603435459370218</v>
      </c>
      <c r="P110" s="98">
        <v>2.6268730907900228</v>
      </c>
      <c r="Q110" s="98">
        <v>2.8337632448172103</v>
      </c>
      <c r="R110" s="98">
        <v>3.5722321065731957</v>
      </c>
      <c r="S110" s="98">
        <v>5.9297270772474082</v>
      </c>
      <c r="T110" s="98">
        <v>10.892462205352523</v>
      </c>
      <c r="U110" s="98">
        <v>13.325217433500685</v>
      </c>
      <c r="V110" s="98">
        <v>14.566699330614961</v>
      </c>
      <c r="W110" s="98">
        <v>15.141685646596589</v>
      </c>
      <c r="DA110" s="63" t="s">
        <v>1717</v>
      </c>
    </row>
    <row r="111" spans="1:105" ht="12" customHeight="1" x14ac:dyDescent="0.25">
      <c r="A111" s="121" t="s">
        <v>54</v>
      </c>
      <c r="B111" s="122">
        <v>2.8203060269535941E-2</v>
      </c>
      <c r="C111" s="122">
        <v>3.2299331403485065E-2</v>
      </c>
      <c r="D111" s="122">
        <v>4.177800177565151E-2</v>
      </c>
      <c r="E111" s="122">
        <v>5.1909200898869037E-2</v>
      </c>
      <c r="F111" s="122">
        <v>6.4107281863425486E-2</v>
      </c>
      <c r="G111" s="122">
        <v>8.2902275025986571E-2</v>
      </c>
      <c r="H111" s="122">
        <v>0.11316607513806937</v>
      </c>
      <c r="I111" s="122">
        <v>0.16767983978058437</v>
      </c>
      <c r="J111" s="122">
        <v>0.23616814813605114</v>
      </c>
      <c r="K111" s="122">
        <v>0.34900455426657945</v>
      </c>
      <c r="L111" s="122">
        <v>0.53775779868288209</v>
      </c>
      <c r="M111" s="122">
        <v>0.76837938197238886</v>
      </c>
      <c r="N111" s="122">
        <v>0.89876641810433178</v>
      </c>
      <c r="O111" s="122">
        <v>1.0621294957684213</v>
      </c>
      <c r="P111" s="122">
        <v>1.2098633594759061</v>
      </c>
      <c r="Q111" s="122">
        <v>1.253751776526705</v>
      </c>
      <c r="R111" s="122">
        <v>1.5278400595163024</v>
      </c>
      <c r="S111" s="122">
        <v>2.5801611962431625</v>
      </c>
      <c r="T111" s="122">
        <v>4.3657560354205209</v>
      </c>
      <c r="U111" s="122">
        <v>6.1063579562684627</v>
      </c>
      <c r="V111" s="122">
        <v>6.732396963570106</v>
      </c>
      <c r="W111" s="122">
        <v>6.9682808288017535</v>
      </c>
      <c r="DA111" s="130" t="s">
        <v>1718</v>
      </c>
    </row>
    <row r="112" spans="1:105" ht="12" customHeight="1" x14ac:dyDescent="0.25">
      <c r="A112" s="97" t="s">
        <v>50</v>
      </c>
      <c r="B112" s="98">
        <v>2.2151752547917944E-2</v>
      </c>
      <c r="C112" s="98">
        <v>2.3474431240145036E-2</v>
      </c>
      <c r="D112" s="98">
        <v>2.8938246159484121E-2</v>
      </c>
      <c r="E112" s="98">
        <v>3.640248604696824E-2</v>
      </c>
      <c r="F112" s="98">
        <v>4.3849530709103399E-2</v>
      </c>
      <c r="G112" s="98">
        <v>5.6572651322307377E-2</v>
      </c>
      <c r="H112" s="98">
        <v>7.7948645930675034E-2</v>
      </c>
      <c r="I112" s="98">
        <v>0.12152008645645992</v>
      </c>
      <c r="J112" s="98">
        <v>0.17162989900625986</v>
      </c>
      <c r="K112" s="98">
        <v>0.24022197609712578</v>
      </c>
      <c r="L112" s="98">
        <v>0.36964250848333952</v>
      </c>
      <c r="M112" s="98">
        <v>0.51693544427496874</v>
      </c>
      <c r="N112" s="98">
        <v>0.65939526795943315</v>
      </c>
      <c r="O112" s="98">
        <v>0.74358892480944749</v>
      </c>
      <c r="P112" s="98">
        <v>0.76976967695136522</v>
      </c>
      <c r="Q112" s="98">
        <v>0.83167192014940483</v>
      </c>
      <c r="R112" s="98">
        <v>1.0072686718153967</v>
      </c>
      <c r="S112" s="98">
        <v>1.6140142792885579</v>
      </c>
      <c r="T112" s="98">
        <v>2.8071310023384859</v>
      </c>
      <c r="U112" s="98">
        <v>3.7863424667049999</v>
      </c>
      <c r="V112" s="98">
        <v>3.866874044026158</v>
      </c>
      <c r="W112" s="98">
        <v>4.2215196991872146</v>
      </c>
      <c r="DA112" s="63" t="s">
        <v>1719</v>
      </c>
    </row>
    <row r="113" spans="1:105" ht="12" customHeight="1" x14ac:dyDescent="0.25">
      <c r="A113" s="109" t="s">
        <v>120</v>
      </c>
      <c r="B113" s="33">
        <v>6.051307721617996E-3</v>
      </c>
      <c r="C113" s="33">
        <v>8.8249001633400308E-3</v>
      </c>
      <c r="D113" s="33">
        <v>1.2839755616167388E-2</v>
      </c>
      <c r="E113" s="33">
        <v>1.5506714851900798E-2</v>
      </c>
      <c r="F113" s="33">
        <v>2.025775115432208E-2</v>
      </c>
      <c r="G113" s="33">
        <v>2.6329623703679198E-2</v>
      </c>
      <c r="H113" s="33">
        <v>3.5217429207394325E-2</v>
      </c>
      <c r="I113" s="33">
        <v>4.615975332412444E-2</v>
      </c>
      <c r="J113" s="33">
        <v>6.4538249129791267E-2</v>
      </c>
      <c r="K113" s="33">
        <v>0.10878257816945368</v>
      </c>
      <c r="L113" s="33">
        <v>0.16811529019954255</v>
      </c>
      <c r="M113" s="33">
        <v>0.25144393769742013</v>
      </c>
      <c r="N113" s="33">
        <v>0.23937115014489868</v>
      </c>
      <c r="O113" s="33">
        <v>0.31854057095897376</v>
      </c>
      <c r="P113" s="33">
        <v>0.44009368252454079</v>
      </c>
      <c r="Q113" s="33">
        <v>0.42207985637730006</v>
      </c>
      <c r="R113" s="33">
        <v>0.52057138770090583</v>
      </c>
      <c r="S113" s="33">
        <v>0.96614691695460486</v>
      </c>
      <c r="T113" s="33">
        <v>1.5586250330820355</v>
      </c>
      <c r="U113" s="33">
        <v>2.3200154895634628</v>
      </c>
      <c r="V113" s="33">
        <v>2.865522919543948</v>
      </c>
      <c r="W113" s="33">
        <v>2.7467611296145389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0.30021056702286625</v>
      </c>
      <c r="C115" s="117">
        <f t="shared" si="17"/>
        <v>0.28898052293864757</v>
      </c>
      <c r="D115" s="117">
        <f t="shared" si="17"/>
        <v>0.38358708352144033</v>
      </c>
      <c r="E115" s="117">
        <f t="shared" si="17"/>
        <v>0.51571409630847531</v>
      </c>
      <c r="F115" s="117">
        <f t="shared" si="17"/>
        <v>0.55679162107361113</v>
      </c>
      <c r="G115" s="117">
        <f t="shared" si="17"/>
        <v>0.71796083358145379</v>
      </c>
      <c r="H115" s="117">
        <f t="shared" si="17"/>
        <v>1.0747577906971422</v>
      </c>
      <c r="I115" s="117">
        <f t="shared" si="17"/>
        <v>1.9152469414598057</v>
      </c>
      <c r="J115" s="117">
        <f t="shared" si="17"/>
        <v>2.9544621661830046</v>
      </c>
      <c r="K115" s="117">
        <f t="shared" si="17"/>
        <v>3.8798609947780847</v>
      </c>
      <c r="L115" s="117">
        <f t="shared" si="17"/>
        <v>6.7009432098290542</v>
      </c>
      <c r="M115" s="117">
        <f t="shared" si="17"/>
        <v>8.3990906006303394</v>
      </c>
      <c r="N115" s="117">
        <f t="shared" si="17"/>
        <v>12.247221769476477</v>
      </c>
      <c r="O115" s="117">
        <f t="shared" si="17"/>
        <v>12.23840199137773</v>
      </c>
      <c r="P115" s="117">
        <f t="shared" si="17"/>
        <v>12.403673908214188</v>
      </c>
      <c r="Q115" s="117">
        <f t="shared" si="17"/>
        <v>13.691271754747271</v>
      </c>
      <c r="R115" s="117">
        <f t="shared" ref="R115:V115" si="18">R116+R118+R120+R129</f>
        <v>17.768937641260536</v>
      </c>
      <c r="S115" s="117">
        <f t="shared" si="18"/>
        <v>27.044015292320854</v>
      </c>
      <c r="T115" s="117">
        <f t="shared" si="18"/>
        <v>63.531401783691663</v>
      </c>
      <c r="U115" s="117">
        <f t="shared" si="18"/>
        <v>79.111562758719884</v>
      </c>
      <c r="V115" s="117">
        <f t="shared" si="18"/>
        <v>83.451210907682366</v>
      </c>
      <c r="W115" s="117">
        <f t="shared" ref="W115" si="19">W116+W118+W120+W129</f>
        <v>86.263848329789454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7.9086620906059002E-2</v>
      </c>
      <c r="C116" s="122">
        <f t="shared" si="20"/>
        <v>8.3465414336802074E-2</v>
      </c>
      <c r="D116" s="122">
        <f t="shared" si="20"/>
        <v>0.11250995757402787</v>
      </c>
      <c r="E116" s="122">
        <f t="shared" si="20"/>
        <v>0.16102558678901235</v>
      </c>
      <c r="F116" s="122">
        <f t="shared" si="20"/>
        <v>0.15534543225481534</v>
      </c>
      <c r="G116" s="122">
        <f t="shared" si="20"/>
        <v>0.15002597245609425</v>
      </c>
      <c r="H116" s="122">
        <f t="shared" si="20"/>
        <v>0.22836399032178972</v>
      </c>
      <c r="I116" s="122">
        <f t="shared" si="20"/>
        <v>0.42658801540420355</v>
      </c>
      <c r="J116" s="122">
        <f t="shared" si="20"/>
        <v>0.48789818428231679</v>
      </c>
      <c r="K116" s="122">
        <f t="shared" si="20"/>
        <v>0.63257491465033799</v>
      </c>
      <c r="L116" s="122">
        <f t="shared" si="20"/>
        <v>1.2865145092895454</v>
      </c>
      <c r="M116" s="122">
        <f t="shared" si="20"/>
        <v>1.7175898473101567</v>
      </c>
      <c r="N116" s="122">
        <f t="shared" si="20"/>
        <v>2.3556990092559458</v>
      </c>
      <c r="O116" s="122">
        <f t="shared" si="20"/>
        <v>2.3163966137945704</v>
      </c>
      <c r="P116" s="122">
        <f t="shared" si="20"/>
        <v>2.4067940695174128</v>
      </c>
      <c r="Q116" s="122">
        <f t="shared" si="20"/>
        <v>2.3840146135331759</v>
      </c>
      <c r="R116" s="122">
        <f t="shared" si="20"/>
        <v>2.3246569392184631</v>
      </c>
      <c r="S116" s="122">
        <f t="shared" si="20"/>
        <v>2.2336498392038426</v>
      </c>
      <c r="T116" s="122">
        <f t="shared" si="20"/>
        <v>16.287163135302539</v>
      </c>
      <c r="U116" s="122">
        <f t="shared" si="20"/>
        <v>17.866165075173964</v>
      </c>
      <c r="V116" s="122">
        <f t="shared" si="20"/>
        <v>18.113135209634532</v>
      </c>
      <c r="W116" s="122">
        <f t="shared" si="20"/>
        <v>18.986833743012564</v>
      </c>
      <c r="DA116" s="130" t="s">
        <v>1873</v>
      </c>
    </row>
    <row r="117" spans="1:105" ht="12" customHeight="1" x14ac:dyDescent="0.25">
      <c r="A117" s="97" t="s">
        <v>53</v>
      </c>
      <c r="B117" s="98">
        <v>7.9086620906059002E-2</v>
      </c>
      <c r="C117" s="98">
        <v>8.3465414336802074E-2</v>
      </c>
      <c r="D117" s="98">
        <v>0.11250995757402787</v>
      </c>
      <c r="E117" s="98">
        <v>0.16102558678901235</v>
      </c>
      <c r="F117" s="98">
        <v>0.15534543225481534</v>
      </c>
      <c r="G117" s="98">
        <v>0.15002597245609425</v>
      </c>
      <c r="H117" s="98">
        <v>0.22836399032178972</v>
      </c>
      <c r="I117" s="98">
        <v>0.42658801540420355</v>
      </c>
      <c r="J117" s="98">
        <v>0.48789818428231679</v>
      </c>
      <c r="K117" s="98">
        <v>0.63257491465033799</v>
      </c>
      <c r="L117" s="98">
        <v>1.2865145092895454</v>
      </c>
      <c r="M117" s="98">
        <v>1.7175898473101567</v>
      </c>
      <c r="N117" s="98">
        <v>2.3556990092559458</v>
      </c>
      <c r="O117" s="98">
        <v>2.3163966137945704</v>
      </c>
      <c r="P117" s="98">
        <v>2.4067940695174128</v>
      </c>
      <c r="Q117" s="98">
        <v>2.3840146135331759</v>
      </c>
      <c r="R117" s="98">
        <v>2.3246569392184631</v>
      </c>
      <c r="S117" s="98">
        <v>2.2336498392038426</v>
      </c>
      <c r="T117" s="98">
        <v>16.287163135302539</v>
      </c>
      <c r="U117" s="98">
        <v>17.866165075173964</v>
      </c>
      <c r="V117" s="98">
        <v>18.113135209634532</v>
      </c>
      <c r="W117" s="98">
        <v>18.986833743012564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0.15559090414367893</v>
      </c>
      <c r="C118" s="122">
        <f t="shared" si="21"/>
        <v>0.13559772867848105</v>
      </c>
      <c r="D118" s="122">
        <f t="shared" si="21"/>
        <v>0.17542305280968465</v>
      </c>
      <c r="E118" s="122">
        <f t="shared" si="21"/>
        <v>0.230874391206326</v>
      </c>
      <c r="F118" s="122">
        <f t="shared" si="21"/>
        <v>0.24538790680036951</v>
      </c>
      <c r="G118" s="122">
        <f t="shared" si="21"/>
        <v>0.34673366308844267</v>
      </c>
      <c r="H118" s="122">
        <f t="shared" si="21"/>
        <v>0.52319952021855298</v>
      </c>
      <c r="I118" s="122">
        <f t="shared" si="21"/>
        <v>0.95644177014001319</v>
      </c>
      <c r="J118" s="122">
        <f t="shared" si="21"/>
        <v>1.6822137235357255</v>
      </c>
      <c r="K118" s="122">
        <f t="shared" si="21"/>
        <v>2.077930176881746</v>
      </c>
      <c r="L118" s="122">
        <f t="shared" si="21"/>
        <v>3.572461803669392</v>
      </c>
      <c r="M118" s="122">
        <f t="shared" si="21"/>
        <v>4.1520010653558304</v>
      </c>
      <c r="N118" s="122">
        <f t="shared" si="21"/>
        <v>6.7965609460836811</v>
      </c>
      <c r="O118" s="122">
        <f t="shared" si="21"/>
        <v>6.5544080839419614</v>
      </c>
      <c r="P118" s="122">
        <f t="shared" si="21"/>
        <v>6.3600488801253228</v>
      </c>
      <c r="Q118" s="122">
        <f t="shared" si="21"/>
        <v>7.3463663807923085</v>
      </c>
      <c r="R118" s="122">
        <f t="shared" si="21"/>
        <v>10.424605699748266</v>
      </c>
      <c r="S118" s="122">
        <f t="shared" si="21"/>
        <v>16.192983052862697</v>
      </c>
      <c r="T118" s="122">
        <f t="shared" si="21"/>
        <v>32.051486791226921</v>
      </c>
      <c r="U118" s="122">
        <f t="shared" si="21"/>
        <v>42.303377465488488</v>
      </c>
      <c r="V118" s="122">
        <f t="shared" si="21"/>
        <v>44.234352754972456</v>
      </c>
      <c r="W118" s="122">
        <f t="shared" si="21"/>
        <v>45.158883960327735</v>
      </c>
      <c r="DA118" s="130" t="s">
        <v>1875</v>
      </c>
    </row>
    <row r="119" spans="1:105" ht="12" customHeight="1" x14ac:dyDescent="0.25">
      <c r="A119" s="97" t="s">
        <v>53</v>
      </c>
      <c r="B119" s="98">
        <v>0.15559090414367893</v>
      </c>
      <c r="C119" s="98">
        <v>0.13559772867848105</v>
      </c>
      <c r="D119" s="98">
        <v>0.17542305280968465</v>
      </c>
      <c r="E119" s="98">
        <v>0.230874391206326</v>
      </c>
      <c r="F119" s="98">
        <v>0.24538790680036951</v>
      </c>
      <c r="G119" s="98">
        <v>0.34673366308844267</v>
      </c>
      <c r="H119" s="98">
        <v>0.52319952021855298</v>
      </c>
      <c r="I119" s="98">
        <v>0.95644177014001319</v>
      </c>
      <c r="J119" s="98">
        <v>1.6822137235357255</v>
      </c>
      <c r="K119" s="98">
        <v>2.077930176881746</v>
      </c>
      <c r="L119" s="98">
        <v>3.572461803669392</v>
      </c>
      <c r="M119" s="98">
        <v>4.1520010653558304</v>
      </c>
      <c r="N119" s="98">
        <v>6.7965609460836811</v>
      </c>
      <c r="O119" s="98">
        <v>6.5544080839419614</v>
      </c>
      <c r="P119" s="98">
        <v>6.3600488801253228</v>
      </c>
      <c r="Q119" s="98">
        <v>7.3463663807923085</v>
      </c>
      <c r="R119" s="98">
        <v>10.424605699748266</v>
      </c>
      <c r="S119" s="98">
        <v>16.192983052862697</v>
      </c>
      <c r="T119" s="98">
        <v>32.051486791226921</v>
      </c>
      <c r="U119" s="98">
        <v>42.303377465488488</v>
      </c>
      <c r="V119" s="98">
        <v>44.234352754972456</v>
      </c>
      <c r="W119" s="98">
        <v>45.158883960327735</v>
      </c>
      <c r="DA119" s="63" t="s">
        <v>1876</v>
      </c>
    </row>
    <row r="120" spans="1:105" ht="12" customHeight="1" x14ac:dyDescent="0.25">
      <c r="A120" s="121" t="s">
        <v>55</v>
      </c>
      <c r="B120" s="122">
        <v>4.908392628364909E-2</v>
      </c>
      <c r="C120" s="122">
        <v>5.0693942275867335E-2</v>
      </c>
      <c r="D120" s="122">
        <v>7.0425674225707863E-2</v>
      </c>
      <c r="E120" s="122">
        <v>9.2437343445605419E-2</v>
      </c>
      <c r="F120" s="122">
        <v>0.11699804808721183</v>
      </c>
      <c r="G120" s="122">
        <v>0.17050159419359998</v>
      </c>
      <c r="H120" s="122">
        <v>0.25390083793107016</v>
      </c>
      <c r="I120" s="122">
        <v>0.43038410659238863</v>
      </c>
      <c r="J120" s="122">
        <v>0.64071070332613833</v>
      </c>
      <c r="K120" s="122">
        <v>0.95423171928083617</v>
      </c>
      <c r="L120" s="122">
        <v>1.5096585561238125</v>
      </c>
      <c r="M120" s="122">
        <v>2.0518441091188668</v>
      </c>
      <c r="N120" s="122">
        <v>2.5454749759086357</v>
      </c>
      <c r="O120" s="122">
        <v>2.7105071417461799</v>
      </c>
      <c r="P120" s="122">
        <v>2.8722252786143616</v>
      </c>
      <c r="Q120" s="122">
        <v>3.1731022463806395</v>
      </c>
      <c r="R120" s="122">
        <v>4.0521255777999476</v>
      </c>
      <c r="S120" s="122">
        <v>6.9418909873871293</v>
      </c>
      <c r="T120" s="122">
        <v>12.329707688160642</v>
      </c>
      <c r="U120" s="122">
        <v>14.874103117922594</v>
      </c>
      <c r="V120" s="122">
        <v>16.515495578536072</v>
      </c>
      <c r="W120" s="122">
        <v>17.397655350216457</v>
      </c>
      <c r="DA120" s="130" t="s">
        <v>1877</v>
      </c>
    </row>
    <row r="121" spans="1:105" ht="12" customHeight="1" x14ac:dyDescent="0.25">
      <c r="A121" s="97" t="s">
        <v>124</v>
      </c>
      <c r="B121" s="98">
        <v>3.3391574213069838E-3</v>
      </c>
      <c r="C121" s="98">
        <v>3.5877076577905433E-3</v>
      </c>
      <c r="D121" s="98">
        <v>4.1801821891677511E-3</v>
      </c>
      <c r="E121" s="98">
        <v>4.7859657712548435E-3</v>
      </c>
      <c r="F121" s="98">
        <v>5.2897664952067242E-3</v>
      </c>
      <c r="G121" s="98">
        <v>7.2352651670132481E-3</v>
      </c>
      <c r="H121" s="98">
        <v>1.3030701481206813E-2</v>
      </c>
      <c r="I121" s="98">
        <v>1.7006507653568943E-2</v>
      </c>
      <c r="J121" s="98">
        <v>2.3706561875744624E-2</v>
      </c>
      <c r="K121" s="98">
        <v>3.2431707088990992E-2</v>
      </c>
      <c r="L121" s="98">
        <v>5.0718977128247925E-2</v>
      </c>
      <c r="M121" s="98">
        <v>6.8025794978680776E-2</v>
      </c>
      <c r="N121" s="98">
        <v>8.930900535807143E-2</v>
      </c>
      <c r="O121" s="98">
        <v>9.7741592279373346E-2</v>
      </c>
      <c r="P121" s="98">
        <v>0.10582159189577753</v>
      </c>
      <c r="Q121" s="98">
        <v>0.11355810300435411</v>
      </c>
      <c r="R121" s="98">
        <v>0.14167571625515946</v>
      </c>
      <c r="S121" s="98">
        <v>0.2223295871701334</v>
      </c>
      <c r="T121" s="98">
        <v>0.37066780622821061</v>
      </c>
      <c r="U121" s="98">
        <v>0.46551399306579411</v>
      </c>
      <c r="V121" s="98">
        <v>0.48153252689859727</v>
      </c>
      <c r="W121" s="98">
        <v>0.6068049762721216</v>
      </c>
      <c r="DA121" s="63" t="s">
        <v>1878</v>
      </c>
    </row>
    <row r="122" spans="1:105" ht="12" customHeight="1" x14ac:dyDescent="0.25">
      <c r="A122" s="97" t="s">
        <v>123</v>
      </c>
      <c r="B122" s="98">
        <v>1.6695787106534918E-4</v>
      </c>
      <c r="C122" s="98">
        <v>1.631490131914933E-4</v>
      </c>
      <c r="D122" s="98">
        <v>1.7425048960913896E-4</v>
      </c>
      <c r="E122" s="98">
        <v>1.8418626378282466E-4</v>
      </c>
      <c r="F122" s="98">
        <v>0</v>
      </c>
      <c r="G122" s="98">
        <v>0</v>
      </c>
      <c r="H122" s="98">
        <v>4.1880298877611276E-4</v>
      </c>
      <c r="I122" s="98">
        <v>8.7036101333351262E-4</v>
      </c>
      <c r="J122" s="98">
        <v>1.5785762143950134E-3</v>
      </c>
      <c r="K122" s="98">
        <v>2.2670617074699072E-3</v>
      </c>
      <c r="L122" s="98">
        <v>3.1005753893706988E-3</v>
      </c>
      <c r="M122" s="98">
        <v>3.4214700751810704E-3</v>
      </c>
      <c r="N122" s="98">
        <v>6.274428278792649E-3</v>
      </c>
      <c r="O122" s="98">
        <v>2.4076549113400156E-2</v>
      </c>
      <c r="P122" s="98">
        <v>3.4801504796987404E-2</v>
      </c>
      <c r="Q122" s="98">
        <v>2.970082765202154E-2</v>
      </c>
      <c r="R122" s="98">
        <v>2.7915548911168403E-2</v>
      </c>
      <c r="S122" s="98">
        <v>2.6641718881810453E-2</v>
      </c>
      <c r="T122" s="98">
        <v>2.3407279596231151E-2</v>
      </c>
      <c r="U122" s="98">
        <v>2.1839576748880516E-2</v>
      </c>
      <c r="V122" s="98">
        <v>2.3630902942406124E-2</v>
      </c>
      <c r="W122" s="98">
        <v>5.9190696913242025E-2</v>
      </c>
      <c r="DA122" s="63" t="s">
        <v>1879</v>
      </c>
    </row>
    <row r="123" spans="1:105" ht="12" customHeight="1" x14ac:dyDescent="0.25">
      <c r="A123" s="100" t="s">
        <v>50</v>
      </c>
      <c r="B123" s="101">
        <v>2.3064326490155534E-5</v>
      </c>
      <c r="C123" s="101">
        <v>2.194602557490337E-5</v>
      </c>
      <c r="D123" s="101">
        <v>4.1220112531611079E-5</v>
      </c>
      <c r="E123" s="101">
        <v>5.2888800912807923E-5</v>
      </c>
      <c r="F123" s="101">
        <v>0</v>
      </c>
      <c r="G123" s="101">
        <v>0</v>
      </c>
      <c r="H123" s="101">
        <v>1.0647857207166678E-4</v>
      </c>
      <c r="I123" s="101">
        <v>1.7605837693678112E-4</v>
      </c>
      <c r="J123" s="101">
        <v>3.2165844349426286E-4</v>
      </c>
      <c r="K123" s="101">
        <v>4.5987755671173533E-4</v>
      </c>
      <c r="L123" s="101">
        <v>5.470053379761329E-4</v>
      </c>
      <c r="M123" s="101">
        <v>5.9728970021937324E-4</v>
      </c>
      <c r="N123" s="101">
        <v>7.3617663188388339E-4</v>
      </c>
      <c r="O123" s="101">
        <v>1.870731924733133E-3</v>
      </c>
      <c r="P123" s="101">
        <v>3.3069285512781696E-3</v>
      </c>
      <c r="Q123" s="101">
        <v>6.3813005279459312E-3</v>
      </c>
      <c r="R123" s="101">
        <v>7.2489532497894468E-3</v>
      </c>
      <c r="S123" s="101">
        <v>8.5749896801260699E-3</v>
      </c>
      <c r="T123" s="101">
        <v>4.8258212473226538E-3</v>
      </c>
      <c r="U123" s="101">
        <v>1.4705762486538884E-3</v>
      </c>
      <c r="V123" s="101">
        <v>1.295643819064724E-3</v>
      </c>
      <c r="W123" s="101">
        <v>1.0190615550402651E-2</v>
      </c>
      <c r="DA123" s="131" t="s">
        <v>1880</v>
      </c>
    </row>
    <row r="124" spans="1:105" ht="12" customHeight="1" x14ac:dyDescent="0.25">
      <c r="A124" s="103" t="s">
        <v>52</v>
      </c>
      <c r="B124" s="104">
        <v>1.4389354457519364E-4</v>
      </c>
      <c r="C124" s="104">
        <v>1.4120298761658993E-4</v>
      </c>
      <c r="D124" s="104">
        <v>1.3303037707752789E-4</v>
      </c>
      <c r="E124" s="104">
        <v>1.3129746287001673E-4</v>
      </c>
      <c r="F124" s="104">
        <v>0</v>
      </c>
      <c r="G124" s="104">
        <v>0</v>
      </c>
      <c r="H124" s="104">
        <v>3.1232441670444596E-4</v>
      </c>
      <c r="I124" s="104">
        <v>6.9430263639673148E-4</v>
      </c>
      <c r="J124" s="104">
        <v>1.2569177709007505E-3</v>
      </c>
      <c r="K124" s="104">
        <v>1.8071841507581717E-3</v>
      </c>
      <c r="L124" s="104">
        <v>2.5535700513945659E-3</v>
      </c>
      <c r="M124" s="104">
        <v>2.824180374961697E-3</v>
      </c>
      <c r="N124" s="104">
        <v>5.5382516469087654E-3</v>
      </c>
      <c r="O124" s="104">
        <v>2.2205817188667022E-2</v>
      </c>
      <c r="P124" s="104">
        <v>3.1494576245709234E-2</v>
      </c>
      <c r="Q124" s="104">
        <v>2.3319527124075611E-2</v>
      </c>
      <c r="R124" s="104">
        <v>2.0666595661378958E-2</v>
      </c>
      <c r="S124" s="104">
        <v>1.8066729201684381E-2</v>
      </c>
      <c r="T124" s="104">
        <v>1.8581458348908498E-2</v>
      </c>
      <c r="U124" s="104">
        <v>2.0369000500226629E-2</v>
      </c>
      <c r="V124" s="104">
        <v>2.2335259123341399E-2</v>
      </c>
      <c r="W124" s="104">
        <v>4.9000081362839377E-2</v>
      </c>
      <c r="DA124" s="132" t="s">
        <v>1881</v>
      </c>
    </row>
    <row r="125" spans="1:105" ht="12" customHeight="1" x14ac:dyDescent="0.25">
      <c r="A125" s="106" t="s">
        <v>122</v>
      </c>
      <c r="B125" s="101">
        <v>1.7006645892267462E-4</v>
      </c>
      <c r="C125" s="101">
        <v>1.5864332556098491E-4</v>
      </c>
      <c r="D125" s="101">
        <v>1.7040833111135043E-4</v>
      </c>
      <c r="E125" s="101">
        <v>1.8169630919507589E-4</v>
      </c>
      <c r="F125" s="101">
        <v>0</v>
      </c>
      <c r="G125" s="101">
        <v>0</v>
      </c>
      <c r="H125" s="101">
        <v>6.187025353704286E-4</v>
      </c>
      <c r="I125" s="101">
        <v>7.0126380627489693E-4</v>
      </c>
      <c r="J125" s="101">
        <v>6.7772862442878326E-4</v>
      </c>
      <c r="K125" s="101">
        <v>1.1271619049455651E-3</v>
      </c>
      <c r="L125" s="101">
        <v>1.1207268601964868E-3</v>
      </c>
      <c r="M125" s="101">
        <v>1.1279808750902149E-3</v>
      </c>
      <c r="N125" s="101">
        <v>8.5176683741662032E-4</v>
      </c>
      <c r="O125" s="101">
        <v>4.3006611881671805E-2</v>
      </c>
      <c r="P125" s="101">
        <v>6.9865982320810982E-2</v>
      </c>
      <c r="Q125" s="101">
        <v>7.1874612634654639E-2</v>
      </c>
      <c r="R125" s="101">
        <v>7.2676916728018862E-2</v>
      </c>
      <c r="S125" s="101">
        <v>7.2502581416517456E-2</v>
      </c>
      <c r="T125" s="101">
        <v>6.1936971712387365E-2</v>
      </c>
      <c r="U125" s="101">
        <v>9.9868408056880464E-2</v>
      </c>
      <c r="V125" s="101">
        <v>9.0396879793816901E-2</v>
      </c>
      <c r="W125" s="101">
        <v>0.10051582339854864</v>
      </c>
      <c r="DA125" s="131" t="s">
        <v>1882</v>
      </c>
    </row>
    <row r="126" spans="1:105" ht="12" customHeight="1" x14ac:dyDescent="0.25">
      <c r="A126" s="107" t="s">
        <v>121</v>
      </c>
      <c r="B126" s="104">
        <v>4.5407744532354084E-2</v>
      </c>
      <c r="C126" s="104">
        <v>4.6784442279324316E-2</v>
      </c>
      <c r="D126" s="104">
        <v>6.5900833215819618E-2</v>
      </c>
      <c r="E126" s="104">
        <v>8.7285495101372679E-2</v>
      </c>
      <c r="F126" s="104">
        <v>0.1117082815920051</v>
      </c>
      <c r="G126" s="104">
        <v>0.16326632902658672</v>
      </c>
      <c r="H126" s="104">
        <v>0.23983263092571683</v>
      </c>
      <c r="I126" s="104">
        <v>0.41180597411921127</v>
      </c>
      <c r="J126" s="104">
        <v>0.61474783661156995</v>
      </c>
      <c r="K126" s="104">
        <v>0.91840578857942967</v>
      </c>
      <c r="L126" s="104">
        <v>1.4547182767459974</v>
      </c>
      <c r="M126" s="104">
        <v>1.9792688631899147</v>
      </c>
      <c r="N126" s="104">
        <v>2.4490397754343549</v>
      </c>
      <c r="O126" s="104">
        <v>2.5456823884717346</v>
      </c>
      <c r="P126" s="104">
        <v>2.6617361996007856</v>
      </c>
      <c r="Q126" s="104">
        <v>2.9579687030896094</v>
      </c>
      <c r="R126" s="104">
        <v>3.8098573959056012</v>
      </c>
      <c r="S126" s="104">
        <v>6.6204170999186678</v>
      </c>
      <c r="T126" s="104">
        <v>11.873695630623812</v>
      </c>
      <c r="U126" s="104">
        <v>14.286881140051038</v>
      </c>
      <c r="V126" s="104">
        <v>15.91993526890125</v>
      </c>
      <c r="W126" s="104">
        <v>16.631143853632544</v>
      </c>
      <c r="DA126" s="132" t="s">
        <v>1883</v>
      </c>
    </row>
    <row r="127" spans="1:105" ht="12" customHeight="1" x14ac:dyDescent="0.25">
      <c r="A127" s="108" t="s">
        <v>53</v>
      </c>
      <c r="B127" s="98">
        <v>6.4354209868044809E-3</v>
      </c>
      <c r="C127" s="98">
        <v>6.0116649988654078E-3</v>
      </c>
      <c r="D127" s="98">
        <v>1.263455317143884E-2</v>
      </c>
      <c r="E127" s="98">
        <v>2.1162731298660864E-2</v>
      </c>
      <c r="F127" s="98">
        <v>2.5909360758961074E-2</v>
      </c>
      <c r="G127" s="98">
        <v>4.5841939196853601E-2</v>
      </c>
      <c r="H127" s="98">
        <v>6.1058800105297961E-2</v>
      </c>
      <c r="I127" s="98">
        <v>8.6947850723129189E-2</v>
      </c>
      <c r="J127" s="98">
        <v>0.12488668721858119</v>
      </c>
      <c r="K127" s="98">
        <v>0.18684665004238332</v>
      </c>
      <c r="L127" s="98">
        <v>0.26351465911289756</v>
      </c>
      <c r="M127" s="98">
        <v>0.36442373868348715</v>
      </c>
      <c r="N127" s="98">
        <v>0.32715979261633427</v>
      </c>
      <c r="O127" s="98">
        <v>8.5338842534712842E-2</v>
      </c>
      <c r="P127" s="98">
        <v>3.48631088107626E-2</v>
      </c>
      <c r="Q127" s="98">
        <v>0.12420545827239907</v>
      </c>
      <c r="R127" s="98">
        <v>0.23762528933240573</v>
      </c>
      <c r="S127" s="98">
        <v>0.69069002267125945</v>
      </c>
      <c r="T127" s="98">
        <v>0.9812334252712902</v>
      </c>
      <c r="U127" s="98">
        <v>0.96166370655035438</v>
      </c>
      <c r="V127" s="98">
        <v>1.3532359382862886</v>
      </c>
      <c r="W127" s="98">
        <v>1.4894582070359563</v>
      </c>
      <c r="DA127" s="63" t="s">
        <v>1884</v>
      </c>
    </row>
    <row r="128" spans="1:105" ht="12" customHeight="1" x14ac:dyDescent="0.25">
      <c r="A128" s="108" t="s">
        <v>52</v>
      </c>
      <c r="B128" s="98">
        <v>3.8972323545549602E-2</v>
      </c>
      <c r="C128" s="98">
        <v>4.0772777280458909E-2</v>
      </c>
      <c r="D128" s="98">
        <v>5.3266280044380783E-2</v>
      </c>
      <c r="E128" s="98">
        <v>6.6122763802711815E-2</v>
      </c>
      <c r="F128" s="98">
        <v>8.5798920833044023E-2</v>
      </c>
      <c r="G128" s="98">
        <v>0.11742438982973312</v>
      </c>
      <c r="H128" s="98">
        <v>0.17877383082041887</v>
      </c>
      <c r="I128" s="98">
        <v>0.32485812339608211</v>
      </c>
      <c r="J128" s="98">
        <v>0.48986114939298875</v>
      </c>
      <c r="K128" s="98">
        <v>0.73155913853704635</v>
      </c>
      <c r="L128" s="98">
        <v>1.1912036176330998</v>
      </c>
      <c r="M128" s="98">
        <v>1.6148451245064275</v>
      </c>
      <c r="N128" s="98">
        <v>2.1218799828180206</v>
      </c>
      <c r="O128" s="98">
        <v>2.4603435459370218</v>
      </c>
      <c r="P128" s="98">
        <v>2.6268730907900228</v>
      </c>
      <c r="Q128" s="98">
        <v>2.8337632448172103</v>
      </c>
      <c r="R128" s="98">
        <v>3.5722321065731957</v>
      </c>
      <c r="S128" s="98">
        <v>5.9297270772474082</v>
      </c>
      <c r="T128" s="98">
        <v>10.892462205352523</v>
      </c>
      <c r="U128" s="98">
        <v>13.325217433500685</v>
      </c>
      <c r="V128" s="98">
        <v>14.566699330614961</v>
      </c>
      <c r="W128" s="98">
        <v>15.141685646596589</v>
      </c>
      <c r="DA128" s="63" t="s">
        <v>1885</v>
      </c>
    </row>
    <row r="129" spans="1:105" ht="12" customHeight="1" x14ac:dyDescent="0.25">
      <c r="A129" s="121" t="s">
        <v>54</v>
      </c>
      <c r="B129" s="122">
        <v>1.644911568947921E-2</v>
      </c>
      <c r="C129" s="122">
        <v>1.9223437647497132E-2</v>
      </c>
      <c r="D129" s="122">
        <v>2.5228398912019896E-2</v>
      </c>
      <c r="E129" s="122">
        <v>3.1376774867531584E-2</v>
      </c>
      <c r="F129" s="122">
        <v>3.9060233931214453E-2</v>
      </c>
      <c r="G129" s="122">
        <v>5.0699603843316815E-2</v>
      </c>
      <c r="H129" s="122">
        <v>6.9293442225729446E-2</v>
      </c>
      <c r="I129" s="122">
        <v>0.10183304932320035</v>
      </c>
      <c r="J129" s="122">
        <v>0.14363955503882395</v>
      </c>
      <c r="K129" s="122">
        <v>0.21512418396516431</v>
      </c>
      <c r="L129" s="122">
        <v>0.33230834074630478</v>
      </c>
      <c r="M129" s="122">
        <v>0.47765557884548554</v>
      </c>
      <c r="N129" s="122">
        <v>0.54948683822821431</v>
      </c>
      <c r="O129" s="122">
        <v>0.65709015189501829</v>
      </c>
      <c r="P129" s="122">
        <v>0.76460567995708839</v>
      </c>
      <c r="Q129" s="122">
        <v>0.78778851404114825</v>
      </c>
      <c r="R129" s="122">
        <v>0.96754942449385783</v>
      </c>
      <c r="S129" s="122">
        <v>1.6754914128671841</v>
      </c>
      <c r="T129" s="122">
        <v>2.8630441690015722</v>
      </c>
      <c r="U129" s="122">
        <v>4.0679171001348529</v>
      </c>
      <c r="V129" s="122">
        <v>4.588227364539307</v>
      </c>
      <c r="W129" s="122">
        <v>4.7204752762327029</v>
      </c>
      <c r="DA129" s="130" t="s">
        <v>1886</v>
      </c>
    </row>
    <row r="130" spans="1:105" ht="12" customHeight="1" x14ac:dyDescent="0.25">
      <c r="A130" s="97" t="s">
        <v>50</v>
      </c>
      <c r="B130" s="98">
        <v>1.2127090236023992E-2</v>
      </c>
      <c r="C130" s="98">
        <v>1.2879915599439455E-2</v>
      </c>
      <c r="D130" s="98">
        <v>1.5938322914820516E-2</v>
      </c>
      <c r="E130" s="98">
        <v>2.0112259812876794E-2</v>
      </c>
      <c r="F130" s="98">
        <v>2.4292134358163707E-2</v>
      </c>
      <c r="G130" s="98">
        <v>3.1436232577627718E-2</v>
      </c>
      <c r="H130" s="98">
        <v>4.3439479754249263E-2</v>
      </c>
      <c r="I130" s="98">
        <v>6.7851558581837473E-2</v>
      </c>
      <c r="J130" s="98">
        <v>9.5992683999866255E-2</v>
      </c>
      <c r="K130" s="98">
        <v>0.13454593227833711</v>
      </c>
      <c r="L130" s="98">
        <v>0.20738535355489765</v>
      </c>
      <c r="M130" s="98">
        <v>0.29032583208694868</v>
      </c>
      <c r="N130" s="98">
        <v>0.37060089121261336</v>
      </c>
      <c r="O130" s="98">
        <v>0.41807306900534341</v>
      </c>
      <c r="P130" s="98">
        <v>0.43290675367307163</v>
      </c>
      <c r="Q130" s="98">
        <v>0.46783248512877257</v>
      </c>
      <c r="R130" s="98">
        <v>0.56750985010956245</v>
      </c>
      <c r="S130" s="98">
        <v>0.9143685265905046</v>
      </c>
      <c r="T130" s="98">
        <v>1.6027952339721943</v>
      </c>
      <c r="U130" s="98">
        <v>2.1724813594361718</v>
      </c>
      <c r="V130" s="98">
        <v>2.2262506998703882</v>
      </c>
      <c r="W130" s="98">
        <v>2.4371226077624062</v>
      </c>
      <c r="DA130" s="63" t="s">
        <v>1887</v>
      </c>
    </row>
    <row r="131" spans="1:105" ht="12" customHeight="1" x14ac:dyDescent="0.25">
      <c r="A131" s="109" t="s">
        <v>120</v>
      </c>
      <c r="B131" s="33">
        <v>4.3220254534552197E-3</v>
      </c>
      <c r="C131" s="33">
        <v>6.3435220480576775E-3</v>
      </c>
      <c r="D131" s="33">
        <v>9.2900759971993787E-3</v>
      </c>
      <c r="E131" s="33">
        <v>1.1264515054654794E-2</v>
      </c>
      <c r="F131" s="33">
        <v>1.4768099573050749E-2</v>
      </c>
      <c r="G131" s="33">
        <v>1.9263371265689101E-2</v>
      </c>
      <c r="H131" s="33">
        <v>2.5853962471480182E-2</v>
      </c>
      <c r="I131" s="33">
        <v>3.3981490741362877E-2</v>
      </c>
      <c r="J131" s="33">
        <v>4.7646871038957685E-2</v>
      </c>
      <c r="K131" s="33">
        <v>8.0578251686827196E-2</v>
      </c>
      <c r="L131" s="33">
        <v>0.12492298719140714</v>
      </c>
      <c r="M131" s="33">
        <v>0.18732974675853686</v>
      </c>
      <c r="N131" s="33">
        <v>0.17888594701560098</v>
      </c>
      <c r="O131" s="33">
        <v>0.23901708288967494</v>
      </c>
      <c r="P131" s="33">
        <v>0.33169892628401676</v>
      </c>
      <c r="Q131" s="33">
        <v>0.31995602891237568</v>
      </c>
      <c r="R131" s="33">
        <v>0.40003957438429533</v>
      </c>
      <c r="S131" s="33">
        <v>0.76112288627667946</v>
      </c>
      <c r="T131" s="33">
        <v>1.2602489350293782</v>
      </c>
      <c r="U131" s="33">
        <v>1.8954357406986813</v>
      </c>
      <c r="V131" s="33">
        <v>2.3619766646689193</v>
      </c>
      <c r="W131" s="33">
        <v>2.2833526684702963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1.2694644395610246</v>
      </c>
      <c r="C133" s="154">
        <f t="shared" si="22"/>
        <v>1.261785882641125</v>
      </c>
      <c r="D133" s="154">
        <f t="shared" si="22"/>
        <v>1.3030251350046629</v>
      </c>
      <c r="E133" s="154">
        <f t="shared" si="22"/>
        <v>1.3480219754358487</v>
      </c>
      <c r="F133" s="154">
        <f t="shared" si="22"/>
        <v>1.3462953217170175</v>
      </c>
      <c r="G133" s="154">
        <f t="shared" si="22"/>
        <v>1.3555380100895094</v>
      </c>
      <c r="H133" s="154">
        <f t="shared" si="22"/>
        <v>1.4168776898199136</v>
      </c>
      <c r="I133" s="154">
        <f t="shared" si="22"/>
        <v>1.5289807812950023</v>
      </c>
      <c r="J133" s="154">
        <f t="shared" si="22"/>
        <v>1.6209704285098165</v>
      </c>
      <c r="K133" s="154">
        <f t="shared" si="22"/>
        <v>1.5606674966858267</v>
      </c>
      <c r="L133" s="154">
        <f t="shared" si="22"/>
        <v>1.6656037454951882</v>
      </c>
      <c r="M133" s="154">
        <f t="shared" si="22"/>
        <v>1.6130272905045822</v>
      </c>
      <c r="N133" s="154">
        <f t="shared" si="22"/>
        <v>1.8088370244554504</v>
      </c>
      <c r="O133" s="154">
        <f t="shared" si="22"/>
        <v>1.8121724646420272</v>
      </c>
      <c r="P133" s="154">
        <f t="shared" si="22"/>
        <v>1.7807112171012793</v>
      </c>
      <c r="Q133" s="154">
        <f t="shared" si="22"/>
        <v>1.8045840347531732</v>
      </c>
      <c r="R133" s="154">
        <f t="shared" ref="R133:V133" si="23">IF(R115=0,"",R115/R97)</f>
        <v>1.8716835137814272</v>
      </c>
      <c r="S133" s="154">
        <f t="shared" si="23"/>
        <v>1.8052703050671637</v>
      </c>
      <c r="T133" s="154">
        <f t="shared" si="23"/>
        <v>2.1188299919727962</v>
      </c>
      <c r="U133" s="154">
        <f t="shared" si="23"/>
        <v>2.1427367484424753</v>
      </c>
      <c r="V133" s="154">
        <f t="shared" si="23"/>
        <v>2.098308524962007</v>
      </c>
      <c r="W133" s="154">
        <f t="shared" ref="W133" si="24">IF(W115=0,"",W115/W97)</f>
        <v>2.0850689896903671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1.307348781765681</v>
      </c>
      <c r="C134" s="155">
        <f t="shared" si="25"/>
        <v>1.345202983014699</v>
      </c>
      <c r="D134" s="155">
        <f t="shared" si="25"/>
        <v>1.4295116098058542</v>
      </c>
      <c r="E134" s="155">
        <f t="shared" si="25"/>
        <v>1.5101525453350582</v>
      </c>
      <c r="F134" s="155">
        <f t="shared" si="25"/>
        <v>1.590988588971223</v>
      </c>
      <c r="G134" s="155">
        <f t="shared" si="25"/>
        <v>1.7125845989085775</v>
      </c>
      <c r="H134" s="155">
        <f t="shared" si="25"/>
        <v>1.8650466764575817</v>
      </c>
      <c r="I134" s="155">
        <f t="shared" si="25"/>
        <v>2.0157569833688704</v>
      </c>
      <c r="J134" s="155">
        <f t="shared" si="25"/>
        <v>2.1671892039295608</v>
      </c>
      <c r="K134" s="155">
        <f t="shared" si="25"/>
        <v>2.3063325514058173</v>
      </c>
      <c r="L134" s="155">
        <f t="shared" si="25"/>
        <v>2.4636522866999586</v>
      </c>
      <c r="M134" s="155">
        <f t="shared" si="25"/>
        <v>2.5763061556750015</v>
      </c>
      <c r="N134" s="155">
        <f t="shared" si="25"/>
        <v>2.6926165365879093</v>
      </c>
      <c r="O134" s="155">
        <f t="shared" si="25"/>
        <v>2.7722314006244928</v>
      </c>
      <c r="P134" s="155">
        <f t="shared" si="25"/>
        <v>2.8174104365445318</v>
      </c>
      <c r="Q134" s="155">
        <f t="shared" si="25"/>
        <v>2.8672008309430694</v>
      </c>
      <c r="R134" s="155">
        <f t="shared" ref="R134:V134" si="26">IF(R116=0,"",R116/R98)</f>
        <v>3.0107441169470341</v>
      </c>
      <c r="S134" s="155">
        <f t="shared" si="26"/>
        <v>3.2695042230813742</v>
      </c>
      <c r="T134" s="155">
        <f t="shared" si="26"/>
        <v>3.483215220896311</v>
      </c>
      <c r="U134" s="155">
        <f t="shared" si="26"/>
        <v>3.5473977216257517</v>
      </c>
      <c r="V134" s="155">
        <f t="shared" si="26"/>
        <v>3.5849122553274411</v>
      </c>
      <c r="W134" s="155">
        <f t="shared" ref="W134" si="27">IF(W116=0,"",W116/W98)</f>
        <v>3.6147414074836841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1.307348781765681</v>
      </c>
      <c r="C135" s="156">
        <f t="shared" si="28"/>
        <v>1.345202983014699</v>
      </c>
      <c r="D135" s="156">
        <f t="shared" si="28"/>
        <v>1.4295116098058542</v>
      </c>
      <c r="E135" s="156">
        <f t="shared" si="28"/>
        <v>1.5101525453350582</v>
      </c>
      <c r="F135" s="156">
        <f t="shared" si="28"/>
        <v>1.590988588971223</v>
      </c>
      <c r="G135" s="156">
        <f t="shared" si="28"/>
        <v>1.7125845989085775</v>
      </c>
      <c r="H135" s="156">
        <f t="shared" si="28"/>
        <v>1.8650466764575817</v>
      </c>
      <c r="I135" s="156">
        <f t="shared" si="28"/>
        <v>2.0157569833688704</v>
      </c>
      <c r="J135" s="156">
        <f t="shared" si="28"/>
        <v>2.1671892039295608</v>
      </c>
      <c r="K135" s="156">
        <f t="shared" si="28"/>
        <v>2.3063325514058173</v>
      </c>
      <c r="L135" s="156">
        <f t="shared" si="28"/>
        <v>2.4636522866999586</v>
      </c>
      <c r="M135" s="156">
        <f t="shared" si="28"/>
        <v>2.5763061556750015</v>
      </c>
      <c r="N135" s="156">
        <f t="shared" si="28"/>
        <v>2.6926165365879093</v>
      </c>
      <c r="O135" s="156">
        <f t="shared" si="28"/>
        <v>2.7722314006244928</v>
      </c>
      <c r="P135" s="156">
        <f t="shared" si="28"/>
        <v>2.8174104365445318</v>
      </c>
      <c r="Q135" s="156">
        <f t="shared" si="28"/>
        <v>2.8672008309430694</v>
      </c>
      <c r="R135" s="156">
        <f t="shared" ref="R135:V135" si="29">IF(R117=0,"",R117/R99)</f>
        <v>3.0107441169470341</v>
      </c>
      <c r="S135" s="156">
        <f t="shared" si="29"/>
        <v>3.2695042230813742</v>
      </c>
      <c r="T135" s="156">
        <f t="shared" si="29"/>
        <v>3.483215220896311</v>
      </c>
      <c r="U135" s="156">
        <f t="shared" si="29"/>
        <v>3.5473977216257517</v>
      </c>
      <c r="V135" s="156">
        <f t="shared" si="29"/>
        <v>3.5849122553274411</v>
      </c>
      <c r="W135" s="156">
        <f t="shared" ref="W135" si="30">IF(W117=0,"",W117/W99)</f>
        <v>3.6147414074836841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1.8018528038532917</v>
      </c>
      <c r="C136" s="155">
        <f t="shared" si="31"/>
        <v>1.8842755961012014</v>
      </c>
      <c r="D136" s="155">
        <f t="shared" si="31"/>
        <v>2.1015759802536271</v>
      </c>
      <c r="E136" s="155">
        <f t="shared" si="31"/>
        <v>2.2690338742568921</v>
      </c>
      <c r="F136" s="155">
        <f t="shared" si="31"/>
        <v>2.4567034635490952</v>
      </c>
      <c r="G136" s="155">
        <f t="shared" si="31"/>
        <v>2.6555267885101936</v>
      </c>
      <c r="H136" s="155">
        <f t="shared" si="31"/>
        <v>2.7876434665044521</v>
      </c>
      <c r="I136" s="155">
        <f t="shared" si="31"/>
        <v>2.8950642473129822</v>
      </c>
      <c r="J136" s="155">
        <f t="shared" si="31"/>
        <v>2.9946799090808689</v>
      </c>
      <c r="K136" s="155">
        <f t="shared" si="31"/>
        <v>3.0687300805042672</v>
      </c>
      <c r="L136" s="155">
        <f t="shared" si="31"/>
        <v>3.1718532271907702</v>
      </c>
      <c r="M136" s="155">
        <f t="shared" si="31"/>
        <v>3.2500473774238481</v>
      </c>
      <c r="N136" s="155">
        <f t="shared" si="31"/>
        <v>3.3455696070161909</v>
      </c>
      <c r="O136" s="155">
        <f t="shared" si="31"/>
        <v>3.4201794056919002</v>
      </c>
      <c r="P136" s="155">
        <f t="shared" si="31"/>
        <v>3.4980791040825485</v>
      </c>
      <c r="Q136" s="155">
        <f t="shared" si="31"/>
        <v>3.6044623208612943</v>
      </c>
      <c r="R136" s="155">
        <f t="shared" ref="R136:V136" si="32">IF(R118=0,"",R118/R100)</f>
        <v>3.7895666691060388</v>
      </c>
      <c r="S136" s="155">
        <f t="shared" si="32"/>
        <v>4.0190621367261814</v>
      </c>
      <c r="T136" s="155">
        <f t="shared" si="32"/>
        <v>4.1847071911148177</v>
      </c>
      <c r="U136" s="155">
        <f t="shared" si="32"/>
        <v>4.258074941989574</v>
      </c>
      <c r="V136" s="155">
        <f t="shared" si="32"/>
        <v>4.300934385414025</v>
      </c>
      <c r="W136" s="155">
        <f t="shared" ref="W136" si="33">IF(W118=0,"",W118/W100)</f>
        <v>4.3280945403689985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1.8018528038532917</v>
      </c>
      <c r="C137" s="156">
        <f t="shared" si="34"/>
        <v>1.8842755961012014</v>
      </c>
      <c r="D137" s="156">
        <f t="shared" si="34"/>
        <v>2.1015759802536271</v>
      </c>
      <c r="E137" s="156">
        <f t="shared" si="34"/>
        <v>2.2690338742568921</v>
      </c>
      <c r="F137" s="156">
        <f t="shared" si="34"/>
        <v>2.4567034635490952</v>
      </c>
      <c r="G137" s="156">
        <f t="shared" si="34"/>
        <v>2.6555267885101936</v>
      </c>
      <c r="H137" s="156">
        <f t="shared" si="34"/>
        <v>2.7876434665044521</v>
      </c>
      <c r="I137" s="156">
        <f t="shared" si="34"/>
        <v>2.8950642473129822</v>
      </c>
      <c r="J137" s="156">
        <f t="shared" si="34"/>
        <v>2.9946799090808689</v>
      </c>
      <c r="K137" s="156">
        <f t="shared" si="34"/>
        <v>3.0687300805042672</v>
      </c>
      <c r="L137" s="156">
        <f t="shared" si="34"/>
        <v>3.1718532271907702</v>
      </c>
      <c r="M137" s="156">
        <f t="shared" si="34"/>
        <v>3.2500473774238481</v>
      </c>
      <c r="N137" s="156">
        <f t="shared" si="34"/>
        <v>3.3455696070161909</v>
      </c>
      <c r="O137" s="156">
        <f t="shared" si="34"/>
        <v>3.4201794056919002</v>
      </c>
      <c r="P137" s="156">
        <f t="shared" si="34"/>
        <v>3.4980791040825485</v>
      </c>
      <c r="Q137" s="156">
        <f t="shared" si="34"/>
        <v>3.6044623208612943</v>
      </c>
      <c r="R137" s="156">
        <f t="shared" ref="R137:V137" si="35">IF(R119=0,"",R119/R101)</f>
        <v>3.7895666691060388</v>
      </c>
      <c r="S137" s="156">
        <f t="shared" si="35"/>
        <v>4.0190621367261814</v>
      </c>
      <c r="T137" s="156">
        <f t="shared" si="35"/>
        <v>4.1847071911148177</v>
      </c>
      <c r="U137" s="156">
        <f t="shared" si="35"/>
        <v>4.258074941989574</v>
      </c>
      <c r="V137" s="156">
        <f t="shared" si="35"/>
        <v>4.300934385414025</v>
      </c>
      <c r="W137" s="156">
        <f t="shared" ref="W137" si="36">IF(W119=0,"",W119/W101)</f>
        <v>4.3280945403689985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0.79891106466275419</v>
      </c>
      <c r="C138" s="155">
        <f t="shared" si="37"/>
        <v>0.80830722091511908</v>
      </c>
      <c r="D138" s="155">
        <f t="shared" si="37"/>
        <v>0.77881560666704908</v>
      </c>
      <c r="E138" s="155">
        <f t="shared" si="37"/>
        <v>0.75592957266426875</v>
      </c>
      <c r="F138" s="155">
        <f t="shared" si="37"/>
        <v>0.7700277981181527</v>
      </c>
      <c r="G138" s="155">
        <f t="shared" si="37"/>
        <v>0.74593228945553092</v>
      </c>
      <c r="H138" s="155">
        <f t="shared" si="37"/>
        <v>0.75736099766067977</v>
      </c>
      <c r="I138" s="155">
        <f t="shared" si="37"/>
        <v>0.79267213692914174</v>
      </c>
      <c r="J138" s="155">
        <f t="shared" si="37"/>
        <v>0.80127042648890001</v>
      </c>
      <c r="K138" s="155">
        <f t="shared" si="37"/>
        <v>0.80484155811035574</v>
      </c>
      <c r="L138" s="155">
        <f t="shared" si="37"/>
        <v>0.82186256863924223</v>
      </c>
      <c r="M138" s="155">
        <f t="shared" si="37"/>
        <v>0.82256403563001224</v>
      </c>
      <c r="N138" s="155">
        <f t="shared" si="37"/>
        <v>0.85832796731039573</v>
      </c>
      <c r="O138" s="155">
        <f t="shared" si="37"/>
        <v>0.92214555806997234</v>
      </c>
      <c r="P138" s="155">
        <f t="shared" si="37"/>
        <v>0.93154337871191162</v>
      </c>
      <c r="Q138" s="155">
        <f t="shared" si="37"/>
        <v>0.91613374950994109</v>
      </c>
      <c r="R138" s="155">
        <f t="shared" ref="R138:V138" si="38">IF(R120=0,"",R120/R102)</f>
        <v>0.91208043713513021</v>
      </c>
      <c r="S138" s="155">
        <f t="shared" si="38"/>
        <v>0.90292714279557051</v>
      </c>
      <c r="T138" s="155">
        <f t="shared" si="38"/>
        <v>0.9282083570977413</v>
      </c>
      <c r="U138" s="155">
        <f t="shared" si="38"/>
        <v>0.93883368817821677</v>
      </c>
      <c r="V138" s="155">
        <f t="shared" si="38"/>
        <v>0.93303231183877489</v>
      </c>
      <c r="W138" s="155">
        <f t="shared" ref="W138" si="39">IF(W120=0,"",W120/W102)</f>
        <v>0.92949143990870797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0.41475282592618085</v>
      </c>
      <c r="C139" s="156">
        <f t="shared" si="40"/>
        <v>0.41805357549892647</v>
      </c>
      <c r="D139" s="156">
        <f t="shared" si="40"/>
        <v>0.42123507314698044</v>
      </c>
      <c r="E139" s="156">
        <f t="shared" si="40"/>
        <v>0.42438819591858956</v>
      </c>
      <c r="F139" s="156">
        <f t="shared" si="40"/>
        <v>0.42753143250632764</v>
      </c>
      <c r="G139" s="156">
        <f t="shared" si="40"/>
        <v>0.43257822438151144</v>
      </c>
      <c r="H139" s="156">
        <f t="shared" si="40"/>
        <v>0.43792311834656039</v>
      </c>
      <c r="I139" s="156">
        <f t="shared" si="40"/>
        <v>0.44016920947923266</v>
      </c>
      <c r="J139" s="156">
        <f t="shared" si="40"/>
        <v>0.44288375796260954</v>
      </c>
      <c r="K139" s="156">
        <f t="shared" si="40"/>
        <v>0.44679339690062658</v>
      </c>
      <c r="L139" s="156">
        <f t="shared" si="40"/>
        <v>0.45199775618990018</v>
      </c>
      <c r="M139" s="156">
        <f t="shared" si="40"/>
        <v>0.45807885470689558</v>
      </c>
      <c r="N139" s="156">
        <f t="shared" si="40"/>
        <v>0.46858034081620098</v>
      </c>
      <c r="O139" s="156">
        <f t="shared" si="40"/>
        <v>0.47394354770455926</v>
      </c>
      <c r="P139" s="156">
        <f t="shared" si="40"/>
        <v>0.47580729828972407</v>
      </c>
      <c r="Q139" s="156">
        <f t="shared" si="40"/>
        <v>0.50220061734342647</v>
      </c>
      <c r="R139" s="156">
        <f t="shared" ref="R139:V139" si="41">IF(R121=0,"",R121/R103)</f>
        <v>0.53096189822259388</v>
      </c>
      <c r="S139" s="156">
        <f t="shared" si="41"/>
        <v>0.57475141467126045</v>
      </c>
      <c r="T139" s="156">
        <f t="shared" si="41"/>
        <v>0.61248212963953763</v>
      </c>
      <c r="U139" s="156">
        <f t="shared" si="41"/>
        <v>0.63115047682671832</v>
      </c>
      <c r="V139" s="156">
        <f t="shared" si="41"/>
        <v>0.64168109849385135</v>
      </c>
      <c r="W139" s="156">
        <f t="shared" ref="W139" si="42">IF(W121=0,"",W121/W103)</f>
        <v>0.64490167839788437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0.83686748086296481</v>
      </c>
      <c r="C140" s="156">
        <f t="shared" si="43"/>
        <v>0.84046961339244464</v>
      </c>
      <c r="D140" s="156">
        <f t="shared" si="43"/>
        <v>0.74973810802334773</v>
      </c>
      <c r="E140" s="156">
        <f t="shared" si="43"/>
        <v>0.7116486051506894</v>
      </c>
      <c r="F140" s="156" t="str">
        <f t="shared" si="43"/>
        <v/>
      </c>
      <c r="G140" s="156" t="str">
        <f t="shared" si="43"/>
        <v/>
      </c>
      <c r="H140" s="156">
        <f t="shared" si="43"/>
        <v>0.75688815790467667</v>
      </c>
      <c r="I140" s="156">
        <f t="shared" si="43"/>
        <v>0.79751889945095134</v>
      </c>
      <c r="J140" s="156">
        <f t="shared" si="43"/>
        <v>0.7978512498156648</v>
      </c>
      <c r="K140" s="156">
        <f t="shared" si="43"/>
        <v>0.80006389218070528</v>
      </c>
      <c r="L140" s="156">
        <f t="shared" si="43"/>
        <v>0.82328170327751238</v>
      </c>
      <c r="M140" s="156">
        <f t="shared" si="43"/>
        <v>0.82617001333786311</v>
      </c>
      <c r="N140" s="156">
        <f t="shared" si="43"/>
        <v>0.88328896541060675</v>
      </c>
      <c r="O140" s="156">
        <f t="shared" si="43"/>
        <v>0.92935243014702518</v>
      </c>
      <c r="P140" s="156">
        <f t="shared" si="43"/>
        <v>0.91817498189155289</v>
      </c>
      <c r="Q140" s="156">
        <f t="shared" si="43"/>
        <v>0.832915488098948</v>
      </c>
      <c r="R140" s="156">
        <f t="shared" ref="R140:V140" si="44">IF(R122=0,"",R122/R104)</f>
        <v>0.80656411380607962</v>
      </c>
      <c r="S140" s="156">
        <f t="shared" si="44"/>
        <v>0.77155217828368983</v>
      </c>
      <c r="T140" s="156">
        <f t="shared" si="44"/>
        <v>0.84231765994779717</v>
      </c>
      <c r="U140" s="156">
        <f t="shared" si="44"/>
        <v>0.9463040463226623</v>
      </c>
      <c r="V140" s="156">
        <f t="shared" si="44"/>
        <v>0.96546906391735998</v>
      </c>
      <c r="W140" s="156">
        <f t="shared" ref="W140" si="45">IF(W122=0,"",W122/W104)</f>
        <v>0.9222070661096774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0.41475282592618085</v>
      </c>
      <c r="C141" s="157">
        <f t="shared" si="46"/>
        <v>0.41475282592618085</v>
      </c>
      <c r="D141" s="157">
        <f t="shared" si="46"/>
        <v>0.41475282592618079</v>
      </c>
      <c r="E141" s="157">
        <f t="shared" si="46"/>
        <v>0.41475282592618085</v>
      </c>
      <c r="F141" s="157" t="str">
        <f t="shared" si="46"/>
        <v/>
      </c>
      <c r="G141" s="157" t="str">
        <f t="shared" si="46"/>
        <v/>
      </c>
      <c r="H141" s="157">
        <f t="shared" si="46"/>
        <v>0.44182394228888378</v>
      </c>
      <c r="I141" s="157">
        <f t="shared" si="46"/>
        <v>0.44343481754001746</v>
      </c>
      <c r="J141" s="157">
        <f t="shared" si="46"/>
        <v>0.44574693972841212</v>
      </c>
      <c r="K141" s="157">
        <f t="shared" si="46"/>
        <v>0.44804178150398533</v>
      </c>
      <c r="L141" s="157">
        <f t="shared" si="46"/>
        <v>0.45112087822842839</v>
      </c>
      <c r="M141" s="157">
        <f t="shared" si="46"/>
        <v>0.45345998831633827</v>
      </c>
      <c r="N141" s="157">
        <f t="shared" si="46"/>
        <v>0.47033083115027641</v>
      </c>
      <c r="O141" s="157">
        <f t="shared" si="46"/>
        <v>0.505468726250766</v>
      </c>
      <c r="P141" s="157">
        <f t="shared" si="46"/>
        <v>0.51603553484622888</v>
      </c>
      <c r="Q141" s="157">
        <f t="shared" si="46"/>
        <v>0.51715063066793365</v>
      </c>
      <c r="R141" s="157">
        <f t="shared" ref="R141:V141" si="47">IF(R123=0,"",R123/R105)</f>
        <v>0.51986716144085543</v>
      </c>
      <c r="S141" s="157">
        <f t="shared" si="47"/>
        <v>0.52085486667274294</v>
      </c>
      <c r="T141" s="157">
        <f t="shared" si="47"/>
        <v>0.52410843277571717</v>
      </c>
      <c r="U141" s="157">
        <f t="shared" si="47"/>
        <v>0.54268505468171846</v>
      </c>
      <c r="V141" s="157">
        <f t="shared" si="47"/>
        <v>0.60520745282419663</v>
      </c>
      <c r="W141" s="157">
        <f t="shared" ref="W141" si="48">IF(W123=0,"",W123/W105)</f>
        <v>0.67115686610576331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 t="str">
        <f t="shared" si="49"/>
        <v/>
      </c>
      <c r="G142" s="158" t="str">
        <f t="shared" si="49"/>
        <v/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0.46465974084486522</v>
      </c>
      <c r="C143" s="157">
        <f t="shared" si="52"/>
        <v>0.46465974084486522</v>
      </c>
      <c r="D143" s="157">
        <f t="shared" si="52"/>
        <v>0.46465974084486528</v>
      </c>
      <c r="E143" s="157">
        <f t="shared" si="52"/>
        <v>0.46465974084486522</v>
      </c>
      <c r="F143" s="157" t="str">
        <f t="shared" si="52"/>
        <v/>
      </c>
      <c r="G143" s="157" t="str">
        <f t="shared" si="52"/>
        <v/>
      </c>
      <c r="H143" s="157">
        <f t="shared" si="52"/>
        <v>0.4923442043870348</v>
      </c>
      <c r="I143" s="157">
        <f t="shared" si="52"/>
        <v>0.49234420438703475</v>
      </c>
      <c r="J143" s="157">
        <f t="shared" si="52"/>
        <v>0.49234420438703475</v>
      </c>
      <c r="K143" s="157">
        <f t="shared" si="52"/>
        <v>0.49550815313734414</v>
      </c>
      <c r="L143" s="157">
        <f t="shared" si="52"/>
        <v>0.49550815313734431</v>
      </c>
      <c r="M143" s="157">
        <f t="shared" si="52"/>
        <v>0.4955081531373442</v>
      </c>
      <c r="N143" s="157">
        <f t="shared" si="52"/>
        <v>0.49631286931123775</v>
      </c>
      <c r="O143" s="157">
        <f t="shared" si="52"/>
        <v>0.53445043478597032</v>
      </c>
      <c r="P143" s="157">
        <f t="shared" si="52"/>
        <v>0.54206425891400134</v>
      </c>
      <c r="Q143" s="157">
        <f t="shared" si="52"/>
        <v>0.54210507337682712</v>
      </c>
      <c r="R143" s="157">
        <f t="shared" ref="R143:V143" si="53">IF(R125=0,"",R125/R107)</f>
        <v>0.54244162919885808</v>
      </c>
      <c r="S143" s="157">
        <f t="shared" si="53"/>
        <v>0.54277811316692892</v>
      </c>
      <c r="T143" s="157">
        <f t="shared" si="53"/>
        <v>0.54306979104465902</v>
      </c>
      <c r="U143" s="157">
        <f t="shared" si="53"/>
        <v>0.58257445681279652</v>
      </c>
      <c r="V143" s="157">
        <f t="shared" si="53"/>
        <v>0.59556917963815204</v>
      </c>
      <c r="W143" s="157">
        <f t="shared" ref="W143" si="54">IF(W125=0,"",W125/W107)</f>
        <v>0.62610717449449693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0.85963579169768212</v>
      </c>
      <c r="C144" s="158">
        <f t="shared" si="55"/>
        <v>0.87286501632872904</v>
      </c>
      <c r="D144" s="158">
        <f t="shared" si="55"/>
        <v>0.824751677093154</v>
      </c>
      <c r="E144" s="158">
        <f t="shared" si="55"/>
        <v>0.79094591558851657</v>
      </c>
      <c r="F144" s="158">
        <f t="shared" si="55"/>
        <v>0.80039054051988268</v>
      </c>
      <c r="G144" s="158">
        <f t="shared" si="55"/>
        <v>0.77067220424242022</v>
      </c>
      <c r="H144" s="158">
        <f t="shared" si="55"/>
        <v>0.78975837378527203</v>
      </c>
      <c r="I144" s="158">
        <f t="shared" si="55"/>
        <v>0.82065508460169623</v>
      </c>
      <c r="J144" s="158">
        <f t="shared" si="55"/>
        <v>0.82768040707231449</v>
      </c>
      <c r="K144" s="158">
        <f t="shared" si="55"/>
        <v>0.82894720837553559</v>
      </c>
      <c r="L144" s="158">
        <f t="shared" si="55"/>
        <v>0.84643762424855695</v>
      </c>
      <c r="M144" s="158">
        <f t="shared" si="55"/>
        <v>0.84601170155358629</v>
      </c>
      <c r="N144" s="158">
        <f t="shared" si="55"/>
        <v>0.88534254021040704</v>
      </c>
      <c r="O144" s="158">
        <f t="shared" si="55"/>
        <v>0.96914048927656737</v>
      </c>
      <c r="P144" s="158">
        <f t="shared" si="55"/>
        <v>0.98798662942065019</v>
      </c>
      <c r="Q144" s="158">
        <f t="shared" si="55"/>
        <v>0.96375398441580251</v>
      </c>
      <c r="R144" s="158">
        <f t="shared" ref="R144:V144" si="56">IF(R126=0,"",R126/R108)</f>
        <v>0.95072728255633998</v>
      </c>
      <c r="S144" s="158">
        <f t="shared" si="56"/>
        <v>0.92810370725829983</v>
      </c>
      <c r="T144" s="158">
        <f t="shared" si="56"/>
        <v>0.94714422974139545</v>
      </c>
      <c r="U144" s="158">
        <f t="shared" si="56"/>
        <v>0.9581371439696057</v>
      </c>
      <c r="V144" s="158">
        <f t="shared" si="56"/>
        <v>0.94907264622099441</v>
      </c>
      <c r="W144" s="158">
        <f t="shared" ref="W144" si="57">IF(W126=0,"",W126/W108)</f>
        <v>0.94754954233464006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0.46465974084486522</v>
      </c>
      <c r="C145" s="156">
        <f t="shared" si="58"/>
        <v>0.4687115786897425</v>
      </c>
      <c r="D145" s="156">
        <f t="shared" si="58"/>
        <v>0.47431330306692093</v>
      </c>
      <c r="E145" s="156">
        <f t="shared" si="58"/>
        <v>0.4784368764556175</v>
      </c>
      <c r="F145" s="156">
        <f t="shared" si="58"/>
        <v>0.48187057801984151</v>
      </c>
      <c r="G145" s="156">
        <f t="shared" si="58"/>
        <v>0.48548590657343238</v>
      </c>
      <c r="H145" s="156">
        <f t="shared" si="58"/>
        <v>0.48884325205184592</v>
      </c>
      <c r="I145" s="156">
        <f t="shared" si="58"/>
        <v>0.49138791973120821</v>
      </c>
      <c r="J145" s="156">
        <f t="shared" si="58"/>
        <v>0.49386803468980289</v>
      </c>
      <c r="K145" s="156">
        <f t="shared" si="58"/>
        <v>0.49645834397034833</v>
      </c>
      <c r="L145" s="156">
        <f t="shared" si="58"/>
        <v>0.49961778336057006</v>
      </c>
      <c r="M145" s="156">
        <f t="shared" si="58"/>
        <v>0.50287274065959797</v>
      </c>
      <c r="N145" s="156">
        <f t="shared" si="58"/>
        <v>0.50775511901234183</v>
      </c>
      <c r="O145" s="156">
        <f t="shared" si="58"/>
        <v>0.51285723640257197</v>
      </c>
      <c r="P145" s="156">
        <f t="shared" si="58"/>
        <v>0.51857750438475747</v>
      </c>
      <c r="Q145" s="156">
        <f t="shared" si="58"/>
        <v>0.52751857699251303</v>
      </c>
      <c r="R145" s="156">
        <f t="shared" ref="R145:V145" si="59">IF(R127=0,"",R127/R109)</f>
        <v>0.54616928093330019</v>
      </c>
      <c r="S145" s="156">
        <f t="shared" si="59"/>
        <v>0.57387925103014026</v>
      </c>
      <c r="T145" s="156">
        <f t="shared" si="59"/>
        <v>0.59691182988510771</v>
      </c>
      <c r="U145" s="156">
        <f t="shared" si="59"/>
        <v>0.6063892909106029</v>
      </c>
      <c r="V145" s="156">
        <f t="shared" si="59"/>
        <v>0.61301696726491894</v>
      </c>
      <c r="W145" s="156">
        <f t="shared" ref="W145" si="60">IF(W127=0,"",W127/W109)</f>
        <v>0.61801833694714614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0.58323868162800152</v>
      </c>
      <c r="C147" s="155">
        <f t="shared" si="64"/>
        <v>0.59516518801447826</v>
      </c>
      <c r="D147" s="155">
        <f t="shared" si="64"/>
        <v>0.60386801282399227</v>
      </c>
      <c r="E147" s="155">
        <f t="shared" si="64"/>
        <v>0.60445497761872113</v>
      </c>
      <c r="F147" s="155">
        <f t="shared" si="64"/>
        <v>0.6092948070147256</v>
      </c>
      <c r="G147" s="155">
        <f t="shared" si="64"/>
        <v>0.61155865538580823</v>
      </c>
      <c r="H147" s="155">
        <f t="shared" si="64"/>
        <v>0.61231638670146782</v>
      </c>
      <c r="I147" s="155">
        <f t="shared" si="64"/>
        <v>0.60730645649741122</v>
      </c>
      <c r="J147" s="155">
        <f t="shared" si="64"/>
        <v>0.60820883837424355</v>
      </c>
      <c r="K147" s="155">
        <f t="shared" si="64"/>
        <v>0.61639362963970501</v>
      </c>
      <c r="L147" s="155">
        <f t="shared" si="64"/>
        <v>0.61795169044543852</v>
      </c>
      <c r="M147" s="155">
        <f t="shared" si="64"/>
        <v>0.62164028610368116</v>
      </c>
      <c r="N147" s="155">
        <f t="shared" si="64"/>
        <v>0.61137891576677494</v>
      </c>
      <c r="O147" s="155">
        <f t="shared" si="64"/>
        <v>0.61865352060450196</v>
      </c>
      <c r="P147" s="155">
        <f t="shared" si="64"/>
        <v>0.63197688728114199</v>
      </c>
      <c r="Q147" s="155">
        <f t="shared" si="64"/>
        <v>0.62834488356505092</v>
      </c>
      <c r="R147" s="155">
        <f t="shared" ref="R147:V147" si="65">IF(R129=0,"",R129/R111)</f>
        <v>0.63327926144322555</v>
      </c>
      <c r="S147" s="155">
        <f t="shared" si="65"/>
        <v>0.64937470391647589</v>
      </c>
      <c r="T147" s="155">
        <f t="shared" si="65"/>
        <v>0.65579573063014651</v>
      </c>
      <c r="U147" s="155">
        <f t="shared" si="65"/>
        <v>0.66617730720468904</v>
      </c>
      <c r="V147" s="155">
        <f t="shared" si="65"/>
        <v>0.68151468033849083</v>
      </c>
      <c r="W147" s="155">
        <f t="shared" ref="W147" si="66">IF(W129=0,"",W129/W111)</f>
        <v>0.67742322564293422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0.54745511488497667</v>
      </c>
      <c r="C148" s="156">
        <f t="shared" si="67"/>
        <v>0.5486784948132305</v>
      </c>
      <c r="D148" s="156">
        <f t="shared" si="67"/>
        <v>0.55077017546196194</v>
      </c>
      <c r="E148" s="156">
        <f t="shared" si="67"/>
        <v>0.55249687581576123</v>
      </c>
      <c r="F148" s="156">
        <f t="shared" si="67"/>
        <v>0.55398846841297045</v>
      </c>
      <c r="G148" s="156">
        <f t="shared" si="67"/>
        <v>0.55567896930494365</v>
      </c>
      <c r="H148" s="156">
        <f t="shared" si="67"/>
        <v>0.55728331436164924</v>
      </c>
      <c r="I148" s="156">
        <f t="shared" si="67"/>
        <v>0.55835673393919427</v>
      </c>
      <c r="J148" s="156">
        <f t="shared" si="67"/>
        <v>0.55930047477546507</v>
      </c>
      <c r="K148" s="156">
        <f t="shared" si="67"/>
        <v>0.56009002367018212</v>
      </c>
      <c r="L148" s="156">
        <f t="shared" si="67"/>
        <v>0.56104303156530733</v>
      </c>
      <c r="M148" s="156">
        <f t="shared" si="67"/>
        <v>0.5616287977585811</v>
      </c>
      <c r="N148" s="156">
        <f t="shared" si="67"/>
        <v>0.56203146916640168</v>
      </c>
      <c r="O148" s="156">
        <f t="shared" si="67"/>
        <v>0.56223681533782799</v>
      </c>
      <c r="P148" s="156">
        <f t="shared" si="67"/>
        <v>0.56238478422218119</v>
      </c>
      <c r="Q148" s="156">
        <f t="shared" si="67"/>
        <v>0.56252047687834561</v>
      </c>
      <c r="R148" s="156">
        <f t="shared" ref="R148:V148" si="68">IF(R130=0,"",R130/R112)</f>
        <v>0.56341457447171617</v>
      </c>
      <c r="S148" s="156">
        <f t="shared" si="68"/>
        <v>0.56651823860786998</v>
      </c>
      <c r="T148" s="156">
        <f t="shared" si="68"/>
        <v>0.5709727236231521</v>
      </c>
      <c r="U148" s="156">
        <f t="shared" si="68"/>
        <v>0.57376779267585287</v>
      </c>
      <c r="V148" s="156">
        <f t="shared" si="68"/>
        <v>0.57572361409331918</v>
      </c>
      <c r="W148" s="156">
        <f t="shared" ref="W148" si="69">IF(W130=0,"",W130/W112)</f>
        <v>0.57730930599036046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0.71422998999290666</v>
      </c>
      <c r="C149" s="159">
        <f t="shared" si="70"/>
        <v>0.71882082863777053</v>
      </c>
      <c r="D149" s="159">
        <f t="shared" si="70"/>
        <v>0.7235399391481897</v>
      </c>
      <c r="E149" s="159">
        <f t="shared" si="70"/>
        <v>0.72642820624730842</v>
      </c>
      <c r="F149" s="159">
        <f t="shared" si="70"/>
        <v>0.729009822489596</v>
      </c>
      <c r="G149" s="159">
        <f t="shared" si="70"/>
        <v>0.73162349308460917</v>
      </c>
      <c r="H149" s="159">
        <f t="shared" si="70"/>
        <v>0.7341240701933982</v>
      </c>
      <c r="I149" s="159">
        <f t="shared" si="70"/>
        <v>0.73617141111547391</v>
      </c>
      <c r="J149" s="159">
        <f t="shared" si="70"/>
        <v>0.73827337557819783</v>
      </c>
      <c r="K149" s="159">
        <f t="shared" si="70"/>
        <v>0.74072754151228326</v>
      </c>
      <c r="L149" s="159">
        <f t="shared" si="70"/>
        <v>0.74307927044072675</v>
      </c>
      <c r="M149" s="159">
        <f t="shared" si="70"/>
        <v>0.74501596051189634</v>
      </c>
      <c r="N149" s="159">
        <f t="shared" si="70"/>
        <v>0.74731623634391964</v>
      </c>
      <c r="O149" s="159">
        <f t="shared" si="70"/>
        <v>0.75035051946478426</v>
      </c>
      <c r="P149" s="159">
        <f t="shared" si="70"/>
        <v>0.75370072204006322</v>
      </c>
      <c r="Q149" s="159">
        <f t="shared" si="70"/>
        <v>0.75804619452477451</v>
      </c>
      <c r="R149" s="159">
        <f t="shared" ref="R149:V149" si="71">IF(R131=0,"",R131/R113)</f>
        <v>0.7684624699622139</v>
      </c>
      <c r="S149" s="159">
        <f t="shared" si="71"/>
        <v>0.78779207687772546</v>
      </c>
      <c r="T149" s="159">
        <f t="shared" si="71"/>
        <v>0.80856454136204492</v>
      </c>
      <c r="U149" s="159">
        <f t="shared" si="71"/>
        <v>0.81699270941304314</v>
      </c>
      <c r="V149" s="159">
        <f t="shared" si="71"/>
        <v>0.82427421834923975</v>
      </c>
      <c r="W149" s="159">
        <f t="shared" ref="W149" si="72">IF(W131=0,"",W131/W113)</f>
        <v>0.83128912953225242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7.9938571991707771E-2</v>
      </c>
      <c r="C151" s="117">
        <f t="shared" si="73"/>
        <v>8.4828562540148131E-2</v>
      </c>
      <c r="D151" s="117">
        <f t="shared" si="73"/>
        <v>0.1029306249721893</v>
      </c>
      <c r="E151" s="117">
        <f t="shared" si="73"/>
        <v>0.12630080230946386</v>
      </c>
      <c r="F151" s="117">
        <f t="shared" si="73"/>
        <v>0.14853216833298127</v>
      </c>
      <c r="G151" s="117">
        <f t="shared" si="73"/>
        <v>0.19364533322472599</v>
      </c>
      <c r="H151" s="117">
        <f t="shared" si="73"/>
        <v>0.28517760649039192</v>
      </c>
      <c r="I151" s="117">
        <f t="shared" si="73"/>
        <v>0.42416137957156658</v>
      </c>
      <c r="J151" s="117">
        <f t="shared" si="73"/>
        <v>0.59674378156442798</v>
      </c>
      <c r="K151" s="117">
        <f t="shared" si="73"/>
        <v>0.82911442150692194</v>
      </c>
      <c r="L151" s="117">
        <f t="shared" si="73"/>
        <v>1.2761972705126328</v>
      </c>
      <c r="M151" s="117">
        <f t="shared" si="73"/>
        <v>1.7614805541293643</v>
      </c>
      <c r="N151" s="117">
        <f t="shared" si="73"/>
        <v>2.2496992438192658</v>
      </c>
      <c r="O151" s="117">
        <f t="shared" si="73"/>
        <v>2.5190776009595774</v>
      </c>
      <c r="P151" s="117">
        <f t="shared" si="73"/>
        <v>2.6381254666599556</v>
      </c>
      <c r="Q151" s="117">
        <f t="shared" si="73"/>
        <v>2.8271511712070749</v>
      </c>
      <c r="R151" s="117">
        <f t="shared" ref="R151:V151" si="74">R152+R154+R156+R165</f>
        <v>3.4028377308883195</v>
      </c>
      <c r="S151" s="117">
        <f t="shared" si="74"/>
        <v>5.329459080473832</v>
      </c>
      <c r="T151" s="117">
        <f t="shared" si="74"/>
        <v>9.039235614964209</v>
      </c>
      <c r="U151" s="117">
        <f t="shared" si="74"/>
        <v>11.958735892071825</v>
      </c>
      <c r="V151" s="117">
        <f t="shared" si="74"/>
        <v>12.2039591406383</v>
      </c>
      <c r="W151" s="117">
        <f t="shared" ref="W151" si="75">W152+W154+W156+W165</f>
        <v>13.678628708649008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2.141650376653775E-2</v>
      </c>
      <c r="C156" s="122">
        <v>2.2812148100201168E-2</v>
      </c>
      <c r="D156" s="122">
        <v>2.6479517440236057E-2</v>
      </c>
      <c r="E156" s="122">
        <v>3.0130137374571028E-2</v>
      </c>
      <c r="F156" s="122">
        <v>3.2687373558897691E-2</v>
      </c>
      <c r="G156" s="122">
        <v>4.4187697617740725E-2</v>
      </c>
      <c r="H156" s="122">
        <v>7.9247354906602716E-2</v>
      </c>
      <c r="I156" s="122">
        <v>0.10312101154876957</v>
      </c>
      <c r="J156" s="122">
        <v>0.14331976297284099</v>
      </c>
      <c r="K156" s="122">
        <v>0.19447899733762727</v>
      </c>
      <c r="L156" s="122">
        <v>0.29964952091174568</v>
      </c>
      <c r="M156" s="122">
        <v>0.39580389841429703</v>
      </c>
      <c r="N156" s="122">
        <v>0.50766213973906349</v>
      </c>
      <c r="O156" s="122">
        <v>0.55461173330210245</v>
      </c>
      <c r="P156" s="122">
        <v>0.60449343439671011</v>
      </c>
      <c r="Q156" s="122">
        <v>0.62998141018443021</v>
      </c>
      <c r="R156" s="122">
        <v>0.74176403906443933</v>
      </c>
      <c r="S156" s="122">
        <v>1.0654418852383454</v>
      </c>
      <c r="T156" s="122">
        <v>1.6231581881114301</v>
      </c>
      <c r="U156" s="122">
        <v>1.9557082904839127</v>
      </c>
      <c r="V156" s="122">
        <v>1.9881775164476785</v>
      </c>
      <c r="W156" s="122">
        <v>2.5259190837415195</v>
      </c>
      <c r="DA156" s="130" t="s">
        <v>2213</v>
      </c>
    </row>
    <row r="157" spans="1:105" ht="12" customHeight="1" x14ac:dyDescent="0.25">
      <c r="A157" s="97" t="s">
        <v>124</v>
      </c>
      <c r="B157" s="98">
        <v>2.1269589829206667E-2</v>
      </c>
      <c r="C157" s="98">
        <v>2.2672357457393807E-2</v>
      </c>
      <c r="D157" s="98">
        <v>2.6216955729108957E-2</v>
      </c>
      <c r="E157" s="98">
        <v>2.9793249064126028E-2</v>
      </c>
      <c r="F157" s="98">
        <v>3.2687373558897691E-2</v>
      </c>
      <c r="G157" s="98">
        <v>4.4187697617740725E-2</v>
      </c>
      <c r="H157" s="98">
        <v>7.8610670011428102E-2</v>
      </c>
      <c r="I157" s="98">
        <v>0.10207210093840077</v>
      </c>
      <c r="J157" s="98">
        <v>0.1414133448380161</v>
      </c>
      <c r="K157" s="98">
        <v>0.19176733708894739</v>
      </c>
      <c r="L157" s="98">
        <v>0.29644612798628783</v>
      </c>
      <c r="M157" s="98">
        <v>0.39232407161853239</v>
      </c>
      <c r="N157" s="98">
        <v>0.50352700034652176</v>
      </c>
      <c r="O157" s="98">
        <v>0.54483421040125257</v>
      </c>
      <c r="P157" s="98">
        <v>0.58756344142653327</v>
      </c>
      <c r="Q157" s="98">
        <v>0.59738245248997468</v>
      </c>
      <c r="R157" s="98">
        <v>0.70492617096731658</v>
      </c>
      <c r="S157" s="98">
        <v>1.0219479749463252</v>
      </c>
      <c r="T157" s="98">
        <v>1.5988326946790872</v>
      </c>
      <c r="U157" s="98">
        <v>1.948549308645412</v>
      </c>
      <c r="V157" s="98">
        <v>1.9825217308871825</v>
      </c>
      <c r="W157" s="98">
        <v>2.4858058240607459</v>
      </c>
      <c r="DA157" s="63" t="s">
        <v>2214</v>
      </c>
    </row>
    <row r="158" spans="1:105" ht="12" customHeight="1" x14ac:dyDescent="0.25">
      <c r="A158" s="97" t="s">
        <v>123</v>
      </c>
      <c r="B158" s="98">
        <v>1.4691393733108274E-4</v>
      </c>
      <c r="C158" s="98">
        <v>1.3979064280736128E-4</v>
      </c>
      <c r="D158" s="98">
        <v>2.6256171112709788E-4</v>
      </c>
      <c r="E158" s="98">
        <v>3.368883104450009E-4</v>
      </c>
      <c r="F158" s="98">
        <v>0</v>
      </c>
      <c r="G158" s="98">
        <v>0</v>
      </c>
      <c r="H158" s="98">
        <v>6.3668489517461249E-4</v>
      </c>
      <c r="I158" s="98">
        <v>1.0489106103687964E-3</v>
      </c>
      <c r="J158" s="98">
        <v>1.9064181348248924E-3</v>
      </c>
      <c r="K158" s="98">
        <v>2.7116602486798899E-3</v>
      </c>
      <c r="L158" s="98">
        <v>3.2033929254578434E-3</v>
      </c>
      <c r="M158" s="98">
        <v>3.4798267957646435E-3</v>
      </c>
      <c r="N158" s="98">
        <v>4.135139392541687E-3</v>
      </c>
      <c r="O158" s="98">
        <v>9.7775229008498377E-3</v>
      </c>
      <c r="P158" s="98">
        <v>1.692999297017684E-2</v>
      </c>
      <c r="Q158" s="98">
        <v>3.2598957694455484E-2</v>
      </c>
      <c r="R158" s="98">
        <v>3.683786809712275E-2</v>
      </c>
      <c r="S158" s="98">
        <v>4.3493910292020169E-2</v>
      </c>
      <c r="T158" s="98">
        <v>2.4325493432343019E-2</v>
      </c>
      <c r="U158" s="98">
        <v>7.1589818385008218E-3</v>
      </c>
      <c r="V158" s="98">
        <v>5.6557855604958728E-3</v>
      </c>
      <c r="W158" s="98">
        <v>4.0113259680773623E-2</v>
      </c>
      <c r="DA158" s="63" t="s">
        <v>2215</v>
      </c>
    </row>
    <row r="159" spans="1:105" ht="12" customHeight="1" x14ac:dyDescent="0.25">
      <c r="A159" s="100" t="s">
        <v>50</v>
      </c>
      <c r="B159" s="101">
        <v>1.4691393733108274E-4</v>
      </c>
      <c r="C159" s="101">
        <v>1.3979064280736128E-4</v>
      </c>
      <c r="D159" s="101">
        <v>2.6256171112709788E-4</v>
      </c>
      <c r="E159" s="101">
        <v>3.368883104450009E-4</v>
      </c>
      <c r="F159" s="101">
        <v>0</v>
      </c>
      <c r="G159" s="101">
        <v>0</v>
      </c>
      <c r="H159" s="101">
        <v>6.3668489517461249E-4</v>
      </c>
      <c r="I159" s="101">
        <v>1.0489106103687964E-3</v>
      </c>
      <c r="J159" s="101">
        <v>1.9064181348248924E-3</v>
      </c>
      <c r="K159" s="101">
        <v>2.7116602486798899E-3</v>
      </c>
      <c r="L159" s="101">
        <v>3.2033929254578434E-3</v>
      </c>
      <c r="M159" s="101">
        <v>3.4798267957646435E-3</v>
      </c>
      <c r="N159" s="101">
        <v>4.135139392541687E-3</v>
      </c>
      <c r="O159" s="101">
        <v>9.7775229008498377E-3</v>
      </c>
      <c r="P159" s="101">
        <v>1.692999297017684E-2</v>
      </c>
      <c r="Q159" s="101">
        <v>3.2598957694455484E-2</v>
      </c>
      <c r="R159" s="101">
        <v>3.683786809712275E-2</v>
      </c>
      <c r="S159" s="101">
        <v>4.3493910292020169E-2</v>
      </c>
      <c r="T159" s="101">
        <v>2.4325493432343019E-2</v>
      </c>
      <c r="U159" s="101">
        <v>7.1589818385008218E-3</v>
      </c>
      <c r="V159" s="101">
        <v>5.6557855604958728E-3</v>
      </c>
      <c r="W159" s="101">
        <v>4.0113259680773623E-2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5.8522068225170025E-2</v>
      </c>
      <c r="C165" s="122">
        <v>6.2016414439946967E-2</v>
      </c>
      <c r="D165" s="122">
        <v>7.645110753195325E-2</v>
      </c>
      <c r="E165" s="122">
        <v>9.6170664934892833E-2</v>
      </c>
      <c r="F165" s="122">
        <v>0.11584479477408358</v>
      </c>
      <c r="G165" s="122">
        <v>0.14945763560698527</v>
      </c>
      <c r="H165" s="122">
        <v>0.20593025158378922</v>
      </c>
      <c r="I165" s="122">
        <v>0.32104036802279701</v>
      </c>
      <c r="J165" s="122">
        <v>0.45342401859158699</v>
      </c>
      <c r="K165" s="122">
        <v>0.63463542416929464</v>
      </c>
      <c r="L165" s="122">
        <v>0.97654774960088708</v>
      </c>
      <c r="M165" s="122">
        <v>1.3656766557150672</v>
      </c>
      <c r="N165" s="122">
        <v>1.7420371040802023</v>
      </c>
      <c r="O165" s="122">
        <v>1.9644658676574751</v>
      </c>
      <c r="P165" s="122">
        <v>2.0336320322632453</v>
      </c>
      <c r="Q165" s="122">
        <v>2.1971697610226446</v>
      </c>
      <c r="R165" s="122">
        <v>2.66107369182388</v>
      </c>
      <c r="S165" s="122">
        <v>4.2640171952354864</v>
      </c>
      <c r="T165" s="122">
        <v>7.4160774268527785</v>
      </c>
      <c r="U165" s="122">
        <v>10.003027601587913</v>
      </c>
      <c r="V165" s="122">
        <v>10.215781624190623</v>
      </c>
      <c r="W165" s="122">
        <v>11.152709624907487</v>
      </c>
      <c r="DA165" s="130" t="s">
        <v>2222</v>
      </c>
    </row>
    <row r="166" spans="1:105" ht="12" customHeight="1" x14ac:dyDescent="0.25">
      <c r="A166" s="97" t="s">
        <v>50</v>
      </c>
      <c r="B166" s="98">
        <v>5.8522068225170025E-2</v>
      </c>
      <c r="C166" s="98">
        <v>6.2016414439946967E-2</v>
      </c>
      <c r="D166" s="98">
        <v>7.645110753195325E-2</v>
      </c>
      <c r="E166" s="98">
        <v>9.6170664934892833E-2</v>
      </c>
      <c r="F166" s="98">
        <v>0.11584479477408358</v>
      </c>
      <c r="G166" s="98">
        <v>0.14945763560698527</v>
      </c>
      <c r="H166" s="98">
        <v>0.20593025158378922</v>
      </c>
      <c r="I166" s="98">
        <v>0.32104036802279701</v>
      </c>
      <c r="J166" s="98">
        <v>0.45342401859158699</v>
      </c>
      <c r="K166" s="98">
        <v>0.63463542416929464</v>
      </c>
      <c r="L166" s="98">
        <v>0.97654774960088708</v>
      </c>
      <c r="M166" s="98">
        <v>1.3656766557150672</v>
      </c>
      <c r="N166" s="98">
        <v>1.7420371040802023</v>
      </c>
      <c r="O166" s="98">
        <v>1.9644658676574751</v>
      </c>
      <c r="P166" s="98">
        <v>2.0336320322632453</v>
      </c>
      <c r="Q166" s="98">
        <v>2.1971697610226446</v>
      </c>
      <c r="R166" s="98">
        <v>2.66107369182388</v>
      </c>
      <c r="S166" s="98">
        <v>4.2640171952354864</v>
      </c>
      <c r="T166" s="98">
        <v>7.4160774268527785</v>
      </c>
      <c r="U166" s="98">
        <v>10.003027601587913</v>
      </c>
      <c r="V166" s="98">
        <v>10.215781624190623</v>
      </c>
      <c r="W166" s="98">
        <v>11.152709624907487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9516.7203323528538</v>
      </c>
      <c r="C169" s="117">
        <f t="shared" si="78"/>
        <v>8349.7205420850169</v>
      </c>
      <c r="D169" s="117">
        <f t="shared" si="78"/>
        <v>8289.7387619021956</v>
      </c>
      <c r="E169" s="117">
        <f t="shared" si="78"/>
        <v>8741.2584819661242</v>
      </c>
      <c r="F169" s="117">
        <f t="shared" si="78"/>
        <v>7833.6415996372971</v>
      </c>
      <c r="G169" s="117">
        <f t="shared" si="78"/>
        <v>7448.4045775622217</v>
      </c>
      <c r="H169" s="117">
        <f t="shared" si="78"/>
        <v>7178.0432672485977</v>
      </c>
      <c r="I169" s="117">
        <f t="shared" si="78"/>
        <v>7878.899385242029</v>
      </c>
      <c r="J169" s="117">
        <f t="shared" si="78"/>
        <v>7445.5294959831908</v>
      </c>
      <c r="K169" s="117">
        <f t="shared" si="78"/>
        <v>6814.1621461025588</v>
      </c>
      <c r="L169" s="117">
        <f t="shared" si="78"/>
        <v>6917.3597787022045</v>
      </c>
      <c r="M169" s="117">
        <f t="shared" si="78"/>
        <v>6612.5600098499435</v>
      </c>
      <c r="N169" s="117">
        <f t="shared" si="78"/>
        <v>6547.818888110739</v>
      </c>
      <c r="O169" s="117">
        <f t="shared" si="78"/>
        <v>5644.0451820798526</v>
      </c>
      <c r="P169" s="117">
        <f t="shared" si="78"/>
        <v>5497.7681409013094</v>
      </c>
      <c r="Q169" s="117">
        <f t="shared" si="78"/>
        <v>5676.9039680097394</v>
      </c>
      <c r="R169" s="117">
        <f t="shared" ref="R169:V169" si="79">R170+R172+R174+R183</f>
        <v>5787.2989707923625</v>
      </c>
      <c r="S169" s="117">
        <f t="shared" si="79"/>
        <v>5595.7690131870058</v>
      </c>
      <c r="T169" s="117">
        <f t="shared" si="79"/>
        <v>6151.9323563732769</v>
      </c>
      <c r="U169" s="117">
        <f t="shared" si="79"/>
        <v>6206.2084846415983</v>
      </c>
      <c r="V169" s="117">
        <f t="shared" si="79"/>
        <v>6122.4576463642406</v>
      </c>
      <c r="W169" s="117">
        <f t="shared" ref="W169" si="80">W170+W172+W174+W183</f>
        <v>6109.7157768247625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2434.4083304863411</v>
      </c>
      <c r="C170" s="122">
        <f t="shared" si="81"/>
        <v>2262.0789771598779</v>
      </c>
      <c r="D170" s="122">
        <f t="shared" si="81"/>
        <v>2216.3224067963547</v>
      </c>
      <c r="E170" s="122">
        <f t="shared" si="81"/>
        <v>2436.3293877863139</v>
      </c>
      <c r="F170" s="122">
        <f t="shared" si="81"/>
        <v>1849.4507327073088</v>
      </c>
      <c r="G170" s="122">
        <f t="shared" si="81"/>
        <v>1231.9373475602492</v>
      </c>
      <c r="H170" s="122">
        <f t="shared" si="81"/>
        <v>1158.685973250143</v>
      </c>
      <c r="I170" s="122">
        <f t="shared" si="81"/>
        <v>1331.1079606008038</v>
      </c>
      <c r="J170" s="122">
        <f t="shared" si="81"/>
        <v>919.65433199976951</v>
      </c>
      <c r="K170" s="122">
        <f t="shared" si="81"/>
        <v>751.7903034134888</v>
      </c>
      <c r="L170" s="122">
        <f t="shared" si="81"/>
        <v>897.86572191564403</v>
      </c>
      <c r="M170" s="122">
        <f t="shared" si="81"/>
        <v>846.64445558169041</v>
      </c>
      <c r="N170" s="122">
        <f t="shared" si="81"/>
        <v>846.06514864848225</v>
      </c>
      <c r="O170" s="122">
        <f t="shared" si="81"/>
        <v>698.31076591196108</v>
      </c>
      <c r="P170" s="122">
        <f t="shared" si="81"/>
        <v>674.24601482779235</v>
      </c>
      <c r="Q170" s="122">
        <f t="shared" si="81"/>
        <v>622.15080456738315</v>
      </c>
      <c r="R170" s="122">
        <f t="shared" si="81"/>
        <v>470.68666543194917</v>
      </c>
      <c r="S170" s="122">
        <f t="shared" si="81"/>
        <v>255.19022418309603</v>
      </c>
      <c r="T170" s="122">
        <f t="shared" si="81"/>
        <v>959.36608678936818</v>
      </c>
      <c r="U170" s="122">
        <f t="shared" si="81"/>
        <v>846.59690150278561</v>
      </c>
      <c r="V170" s="122">
        <f t="shared" si="81"/>
        <v>777.81728576978139</v>
      </c>
      <c r="W170" s="122">
        <f t="shared" si="81"/>
        <v>775.6895157166864</v>
      </c>
      <c r="DA170" s="130" t="s">
        <v>2377</v>
      </c>
    </row>
    <row r="171" spans="1:105" ht="12" customHeight="1" x14ac:dyDescent="0.25">
      <c r="A171" s="97" t="s">
        <v>53</v>
      </c>
      <c r="B171" s="98">
        <v>2434.4083304863411</v>
      </c>
      <c r="C171" s="98">
        <v>2262.0789771598779</v>
      </c>
      <c r="D171" s="98">
        <v>2216.3224067963547</v>
      </c>
      <c r="E171" s="98">
        <v>2436.3293877863139</v>
      </c>
      <c r="F171" s="98">
        <v>1849.4507327073088</v>
      </c>
      <c r="G171" s="98">
        <v>1231.9373475602492</v>
      </c>
      <c r="H171" s="98">
        <v>1158.685973250143</v>
      </c>
      <c r="I171" s="98">
        <v>1331.1079606008038</v>
      </c>
      <c r="J171" s="98">
        <v>919.65433199976951</v>
      </c>
      <c r="K171" s="98">
        <v>751.7903034134888</v>
      </c>
      <c r="L171" s="98">
        <v>897.86572191564403</v>
      </c>
      <c r="M171" s="98">
        <v>846.64445558169041</v>
      </c>
      <c r="N171" s="98">
        <v>846.06514864848225</v>
      </c>
      <c r="O171" s="98">
        <v>698.31076591196108</v>
      </c>
      <c r="P171" s="98">
        <v>674.24601482779235</v>
      </c>
      <c r="Q171" s="98">
        <v>622.15080456738315</v>
      </c>
      <c r="R171" s="98">
        <v>470.68666543194917</v>
      </c>
      <c r="S171" s="98">
        <v>255.19022418309603</v>
      </c>
      <c r="T171" s="98">
        <v>959.36608678936818</v>
      </c>
      <c r="U171" s="98">
        <v>846.59690150278561</v>
      </c>
      <c r="V171" s="98">
        <v>777.81728576978139</v>
      </c>
      <c r="W171" s="98">
        <v>775.6895157166864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3474.9356498619118</v>
      </c>
      <c r="C172" s="122">
        <f t="shared" si="82"/>
        <v>2623.5963810821831</v>
      </c>
      <c r="D172" s="122">
        <f t="shared" si="82"/>
        <v>2350.5594055524912</v>
      </c>
      <c r="E172" s="122">
        <f t="shared" si="82"/>
        <v>2324.8595224341948</v>
      </c>
      <c r="F172" s="122">
        <f t="shared" si="82"/>
        <v>1891.9591776551561</v>
      </c>
      <c r="G172" s="122">
        <f t="shared" si="82"/>
        <v>1836.1980678037778</v>
      </c>
      <c r="H172" s="122">
        <f t="shared" si="82"/>
        <v>1776.0612593059002</v>
      </c>
      <c r="I172" s="122">
        <f t="shared" si="82"/>
        <v>2077.9884632891153</v>
      </c>
      <c r="J172" s="122">
        <f t="shared" si="82"/>
        <v>2294.6846486556738</v>
      </c>
      <c r="K172" s="122">
        <f t="shared" si="82"/>
        <v>1856.0041490586295</v>
      </c>
      <c r="L172" s="122">
        <f t="shared" si="82"/>
        <v>1936.5585281047522</v>
      </c>
      <c r="M172" s="122">
        <f t="shared" si="82"/>
        <v>1622.3585424158125</v>
      </c>
      <c r="N172" s="122">
        <f t="shared" si="82"/>
        <v>1964.6159280507061</v>
      </c>
      <c r="O172" s="122">
        <f t="shared" si="82"/>
        <v>1601.5846012739064</v>
      </c>
      <c r="P172" s="122">
        <f t="shared" si="82"/>
        <v>1435.0280883573566</v>
      </c>
      <c r="Q172" s="122">
        <f t="shared" si="82"/>
        <v>1525.0249942635264</v>
      </c>
      <c r="R172" s="122">
        <f t="shared" si="82"/>
        <v>1676.9378048131603</v>
      </c>
      <c r="S172" s="122">
        <f t="shared" si="82"/>
        <v>1504.9878207370473</v>
      </c>
      <c r="T172" s="122">
        <f t="shared" si="82"/>
        <v>1571.4563791161124</v>
      </c>
      <c r="U172" s="122">
        <f t="shared" si="82"/>
        <v>1670.0018673731552</v>
      </c>
      <c r="V172" s="122">
        <f t="shared" si="82"/>
        <v>1583.2859272363555</v>
      </c>
      <c r="W172" s="122">
        <f t="shared" si="82"/>
        <v>1540.8454126906768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3474.9356498619118</v>
      </c>
      <c r="C173" s="98">
        <f>RES_hhdet_fech!C147</f>
        <v>2623.5963810821831</v>
      </c>
      <c r="D173" s="98">
        <f>RES_hhdet_fech!D147</f>
        <v>2350.5594055524912</v>
      </c>
      <c r="E173" s="98">
        <f>RES_hhdet_fech!E147</f>
        <v>2324.8595224341948</v>
      </c>
      <c r="F173" s="98">
        <f>RES_hhdet_fech!F147</f>
        <v>1891.9591776551561</v>
      </c>
      <c r="G173" s="98">
        <f>RES_hhdet_fech!G147</f>
        <v>1836.1980678037778</v>
      </c>
      <c r="H173" s="98">
        <f>RES_hhdet_fech!H147</f>
        <v>1776.0612593059002</v>
      </c>
      <c r="I173" s="98">
        <f>RES_hhdet_fech!I147</f>
        <v>2077.9884632891153</v>
      </c>
      <c r="J173" s="98">
        <f>RES_hhdet_fech!J147</f>
        <v>2294.6846486556738</v>
      </c>
      <c r="K173" s="98">
        <f>RES_hhdet_fech!K147</f>
        <v>1856.0041490586295</v>
      </c>
      <c r="L173" s="98">
        <f>RES_hhdet_fech!L147</f>
        <v>1936.5585281047522</v>
      </c>
      <c r="M173" s="98">
        <f>RES_hhdet_fech!M147</f>
        <v>1622.3585424158125</v>
      </c>
      <c r="N173" s="98">
        <f>RES_hhdet_fech!N147</f>
        <v>1964.6159280507061</v>
      </c>
      <c r="O173" s="98">
        <f>RES_hhdet_fech!O147</f>
        <v>1601.5846012739064</v>
      </c>
      <c r="P173" s="98">
        <f>RES_hhdet_fech!P147</f>
        <v>1435.0280883573566</v>
      </c>
      <c r="Q173" s="98">
        <f>RES_hhdet_fech!Q147</f>
        <v>1525.0249942635264</v>
      </c>
      <c r="R173" s="98">
        <f>RES_hhdet_fech!R147</f>
        <v>1676.9378048131603</v>
      </c>
      <c r="S173" s="98">
        <f>RES_hhdet_fech!S147</f>
        <v>1504.9878207370473</v>
      </c>
      <c r="T173" s="98">
        <f>RES_hhdet_fech!T147</f>
        <v>1571.4563791161124</v>
      </c>
      <c r="U173" s="98">
        <f>RES_hhdet_fech!U147</f>
        <v>1670.0018673731552</v>
      </c>
      <c r="V173" s="98">
        <f>RES_hhdet_fech!V147</f>
        <v>1583.2859272363555</v>
      </c>
      <c r="W173" s="98">
        <f>RES_hhdet_fech!W147</f>
        <v>1540.8454126906768</v>
      </c>
      <c r="DA173" s="63" t="s">
        <v>2380</v>
      </c>
    </row>
    <row r="174" spans="1:105" ht="12" customHeight="1" x14ac:dyDescent="0.25">
      <c r="A174" s="121" t="s">
        <v>55</v>
      </c>
      <c r="B174" s="122">
        <v>2472.4227501544169</v>
      </c>
      <c r="C174" s="122">
        <v>2286.4864872206017</v>
      </c>
      <c r="D174" s="122">
        <v>2546.3965121421465</v>
      </c>
      <c r="E174" s="122">
        <v>2794.0106199698844</v>
      </c>
      <c r="F174" s="122">
        <v>2877.9520670083198</v>
      </c>
      <c r="G174" s="122">
        <v>3214.4245932112249</v>
      </c>
      <c r="H174" s="122">
        <v>3172.407951815625</v>
      </c>
      <c r="I174" s="122">
        <v>3415.1158133541676</v>
      </c>
      <c r="J174" s="122">
        <v>3266.4432154252981</v>
      </c>
      <c r="K174" s="122">
        <v>3249.7513924001037</v>
      </c>
      <c r="L174" s="122">
        <v>3158.3164868896861</v>
      </c>
      <c r="M174" s="122">
        <v>3167.7705724181878</v>
      </c>
      <c r="N174" s="122">
        <v>2867.9665622386437</v>
      </c>
      <c r="O174" s="122">
        <v>2456.4977571340874</v>
      </c>
      <c r="P174" s="122">
        <v>2433.5764353608984</v>
      </c>
      <c r="Q174" s="122">
        <v>2591.6124153986348</v>
      </c>
      <c r="R174" s="122">
        <v>2708.2990999720046</v>
      </c>
      <c r="S174" s="122">
        <v>2871.8114689153936</v>
      </c>
      <c r="T174" s="122">
        <v>2725.3766554818981</v>
      </c>
      <c r="U174" s="122">
        <v>2663.160483519684</v>
      </c>
      <c r="V174" s="122">
        <v>2724.9429718001293</v>
      </c>
      <c r="W174" s="122">
        <v>2764.1266404638682</v>
      </c>
      <c r="DA174" s="130" t="s">
        <v>2381</v>
      </c>
    </row>
    <row r="175" spans="1:105" ht="12" customHeight="1" x14ac:dyDescent="0.25">
      <c r="A175" s="97" t="s">
        <v>124</v>
      </c>
      <c r="B175" s="98">
        <v>4681.6318518239714</v>
      </c>
      <c r="C175" s="98">
        <v>4536.721705444661</v>
      </c>
      <c r="D175" s="98">
        <v>4808.8270618926736</v>
      </c>
      <c r="E175" s="98">
        <v>5044.4364975087074</v>
      </c>
      <c r="F175" s="98">
        <v>5139.1362851384929</v>
      </c>
      <c r="G175" s="98">
        <v>5557.7815029986068</v>
      </c>
      <c r="H175" s="98">
        <v>5581.5902114914088</v>
      </c>
      <c r="I175" s="98">
        <v>5760.7707285501219</v>
      </c>
      <c r="J175" s="98">
        <v>5928.8332468835079</v>
      </c>
      <c r="K175" s="98">
        <v>5903.4615658273387</v>
      </c>
      <c r="L175" s="98">
        <v>5698.7347083964396</v>
      </c>
      <c r="M175" s="98">
        <v>5431.0771951741599</v>
      </c>
      <c r="N175" s="98">
        <v>5026.345224883913</v>
      </c>
      <c r="O175" s="98">
        <v>5259.7810570304082</v>
      </c>
      <c r="P175" s="98">
        <v>6143.852914648387</v>
      </c>
      <c r="Q175" s="98">
        <v>5116.3174423928431</v>
      </c>
      <c r="R175" s="98">
        <v>4894.6598526373691</v>
      </c>
      <c r="S175" s="98">
        <v>4614.1564059505108</v>
      </c>
      <c r="T175" s="98">
        <v>4294.2982798101057</v>
      </c>
      <c r="U175" s="98">
        <v>4071.1303191004531</v>
      </c>
      <c r="V175" s="98">
        <v>3796.1828701240265</v>
      </c>
      <c r="W175" s="98">
        <v>4797.4455680158881</v>
      </c>
      <c r="DA175" s="63" t="s">
        <v>2382</v>
      </c>
    </row>
    <row r="176" spans="1:105" ht="12" customHeight="1" x14ac:dyDescent="0.25">
      <c r="A176" s="97" t="s">
        <v>123</v>
      </c>
      <c r="B176" s="98">
        <v>2320.2240317520036</v>
      </c>
      <c r="C176" s="98">
        <v>2257.5748048265177</v>
      </c>
      <c r="D176" s="98">
        <v>2702.9881134055649</v>
      </c>
      <c r="E176" s="98">
        <v>3010.0336490376044</v>
      </c>
      <c r="F176" s="98">
        <v>0</v>
      </c>
      <c r="G176" s="98">
        <v>0</v>
      </c>
      <c r="H176" s="98">
        <v>3217.5683478453961</v>
      </c>
      <c r="I176" s="98">
        <v>3173.0591563527232</v>
      </c>
      <c r="J176" s="98">
        <v>3287.1937286297102</v>
      </c>
      <c r="K176" s="98">
        <v>3295.4777631584352</v>
      </c>
      <c r="L176" s="98">
        <v>3128.5673659823306</v>
      </c>
      <c r="M176" s="98">
        <v>3010.2533628029259</v>
      </c>
      <c r="N176" s="98">
        <v>2664.9519028170944</v>
      </c>
      <c r="O176" s="98">
        <v>2714.3793128202424</v>
      </c>
      <c r="P176" s="98">
        <v>3241.2563026348907</v>
      </c>
      <c r="Q176" s="98">
        <v>3094.8708476029392</v>
      </c>
      <c r="R176" s="98">
        <v>3220.1564962256207</v>
      </c>
      <c r="S176" s="98">
        <v>3432.3438813207995</v>
      </c>
      <c r="T176" s="98">
        <v>3107.5735192468792</v>
      </c>
      <c r="U176" s="98">
        <v>2684.0662742223521</v>
      </c>
      <c r="V176" s="98">
        <v>2496.9900823009484</v>
      </c>
      <c r="W176" s="98">
        <v>3362.4183579554829</v>
      </c>
      <c r="DA176" s="63" t="s">
        <v>2383</v>
      </c>
    </row>
    <row r="177" spans="1:105" ht="12" customHeight="1" x14ac:dyDescent="0.25">
      <c r="A177" s="100" t="s">
        <v>50</v>
      </c>
      <c r="B177" s="101">
        <v>646.74210834250175</v>
      </c>
      <c r="C177" s="101">
        <v>615.38405884557687</v>
      </c>
      <c r="D177" s="101">
        <v>1155.8448279939155</v>
      </c>
      <c r="E177" s="101">
        <v>1483.04415585931</v>
      </c>
      <c r="F177" s="101">
        <v>0</v>
      </c>
      <c r="G177" s="101">
        <v>0</v>
      </c>
      <c r="H177" s="101">
        <v>1401.4018647090429</v>
      </c>
      <c r="I177" s="101">
        <v>1154.3742410292264</v>
      </c>
      <c r="J177" s="101">
        <v>1198.9146321188916</v>
      </c>
      <c r="K177" s="101">
        <v>1193.7225958266815</v>
      </c>
      <c r="L177" s="101">
        <v>1007.2802447167015</v>
      </c>
      <c r="M177" s="101">
        <v>957.42725275264206</v>
      </c>
      <c r="N177" s="101">
        <v>587.2142688316444</v>
      </c>
      <c r="O177" s="101">
        <v>387.76981818783275</v>
      </c>
      <c r="P177" s="101">
        <v>548.0068780937263</v>
      </c>
      <c r="Q177" s="101">
        <v>1070.9447248193619</v>
      </c>
      <c r="R177" s="101">
        <v>1297.3364358909223</v>
      </c>
      <c r="S177" s="101">
        <v>1636.4801153755916</v>
      </c>
      <c r="T177" s="101">
        <v>1029.6662058064383</v>
      </c>
      <c r="U177" s="101">
        <v>315.15151604599492</v>
      </c>
      <c r="V177" s="101">
        <v>218.401805068839</v>
      </c>
      <c r="W177" s="101">
        <v>795.43211358691531</v>
      </c>
      <c r="DA177" s="131" t="s">
        <v>2384</v>
      </c>
    </row>
    <row r="178" spans="1:105" ht="12" customHeight="1" x14ac:dyDescent="0.25">
      <c r="A178" s="103" t="s">
        <v>52</v>
      </c>
      <c r="B178" s="104">
        <v>1673.4819234095019</v>
      </c>
      <c r="C178" s="104">
        <v>1642.1907459809408</v>
      </c>
      <c r="D178" s="104">
        <v>1547.1432854116495</v>
      </c>
      <c r="E178" s="104">
        <v>1526.9894931782947</v>
      </c>
      <c r="F178" s="104">
        <v>0</v>
      </c>
      <c r="G178" s="104">
        <v>0</v>
      </c>
      <c r="H178" s="104">
        <v>1816.1664831363532</v>
      </c>
      <c r="I178" s="104">
        <v>2018.6849153234969</v>
      </c>
      <c r="J178" s="104">
        <v>2088.2790965108184</v>
      </c>
      <c r="K178" s="104">
        <v>2101.7551673317539</v>
      </c>
      <c r="L178" s="104">
        <v>2121.2871212656287</v>
      </c>
      <c r="M178" s="104">
        <v>2052.8261100502837</v>
      </c>
      <c r="N178" s="104">
        <v>2077.73763398545</v>
      </c>
      <c r="O178" s="104">
        <v>2326.6094946324092</v>
      </c>
      <c r="P178" s="104">
        <v>2693.2494245411644</v>
      </c>
      <c r="Q178" s="104">
        <v>2023.9261227835773</v>
      </c>
      <c r="R178" s="104">
        <v>1922.8200603346982</v>
      </c>
      <c r="S178" s="104">
        <v>1795.8637659452081</v>
      </c>
      <c r="T178" s="104">
        <v>2077.9073134404407</v>
      </c>
      <c r="U178" s="104">
        <v>2368.9147581763568</v>
      </c>
      <c r="V178" s="104">
        <v>2278.5882772321097</v>
      </c>
      <c r="W178" s="104">
        <v>2566.9862443685674</v>
      </c>
      <c r="DA178" s="132" t="s">
        <v>2385</v>
      </c>
    </row>
    <row r="179" spans="1:105" ht="12" customHeight="1" x14ac:dyDescent="0.25">
      <c r="A179" s="106" t="s">
        <v>122</v>
      </c>
      <c r="B179" s="101">
        <v>4256.6048732228201</v>
      </c>
      <c r="C179" s="101">
        <v>3970.6944976975046</v>
      </c>
      <c r="D179" s="101">
        <v>4265.1616152962142</v>
      </c>
      <c r="E179" s="101">
        <v>4547.6891802516575</v>
      </c>
      <c r="F179" s="101">
        <v>0</v>
      </c>
      <c r="G179" s="101">
        <v>0</v>
      </c>
      <c r="H179" s="101">
        <v>4871.5989222190919</v>
      </c>
      <c r="I179" s="101">
        <v>5521.6777167312866</v>
      </c>
      <c r="J179" s="101">
        <v>5336.3641614100497</v>
      </c>
      <c r="K179" s="101">
        <v>5291.0907203108809</v>
      </c>
      <c r="L179" s="101">
        <v>5260.8835199013893</v>
      </c>
      <c r="M179" s="101">
        <v>5294.9351062092646</v>
      </c>
      <c r="N179" s="101">
        <v>4989.8203994299465</v>
      </c>
      <c r="O179" s="101">
        <v>4273.3001176749167</v>
      </c>
      <c r="P179" s="101">
        <v>4258.4548589717488</v>
      </c>
      <c r="Q179" s="101">
        <v>4405.5863284116131</v>
      </c>
      <c r="R179" s="101">
        <v>4556.1403235435537</v>
      </c>
      <c r="S179" s="101">
        <v>4779.9955957028797</v>
      </c>
      <c r="T179" s="101">
        <v>4654.0299846527187</v>
      </c>
      <c r="U179" s="101">
        <v>4250.926150307997</v>
      </c>
      <c r="V179" s="101">
        <v>4243.3378307280764</v>
      </c>
      <c r="W179" s="101">
        <v>4058.8933240679876</v>
      </c>
      <c r="DA179" s="131" t="s">
        <v>2386</v>
      </c>
    </row>
    <row r="180" spans="1:105" ht="12" customHeight="1" x14ac:dyDescent="0.25">
      <c r="A180" s="107" t="s">
        <v>121</v>
      </c>
      <c r="B180" s="104">
        <v>2300.8266249182479</v>
      </c>
      <c r="C180" s="104">
        <v>2113.0611613595438</v>
      </c>
      <c r="D180" s="104">
        <v>2401.2448586578307</v>
      </c>
      <c r="E180" s="104">
        <v>2668.2709642414875</v>
      </c>
      <c r="F180" s="104">
        <v>2769.9091350840108</v>
      </c>
      <c r="G180" s="104">
        <v>3110.8671540160758</v>
      </c>
      <c r="H180" s="104">
        <v>3039.3983185943098</v>
      </c>
      <c r="I180" s="104">
        <v>3308.3626713658396</v>
      </c>
      <c r="J180" s="104">
        <v>3161.7924212329485</v>
      </c>
      <c r="K180" s="104">
        <v>3154.2447791449677</v>
      </c>
      <c r="L180" s="104">
        <v>3067.4858975407906</v>
      </c>
      <c r="M180" s="104">
        <v>3085.2388734328715</v>
      </c>
      <c r="N180" s="104">
        <v>2785.3657872487506</v>
      </c>
      <c r="O180" s="104">
        <v>2326.6575625878327</v>
      </c>
      <c r="P180" s="104">
        <v>2266.1941075118953</v>
      </c>
      <c r="Q180" s="104">
        <v>2454.1063388537777</v>
      </c>
      <c r="R180" s="104">
        <v>2592.479074929839</v>
      </c>
      <c r="S180" s="104">
        <v>2791.5729452238061</v>
      </c>
      <c r="T180" s="104">
        <v>2667.5444464852794</v>
      </c>
      <c r="U180" s="104">
        <v>2607.3299424007319</v>
      </c>
      <c r="V180" s="104">
        <v>2682.7464570698321</v>
      </c>
      <c r="W180" s="104">
        <v>2693.320281980069</v>
      </c>
      <c r="DA180" s="132" t="s">
        <v>2387</v>
      </c>
    </row>
    <row r="181" spans="1:105" ht="12" customHeight="1" x14ac:dyDescent="0.25">
      <c r="A181" s="108" t="s">
        <v>53</v>
      </c>
      <c r="B181" s="98">
        <v>603.26811242857809</v>
      </c>
      <c r="C181" s="98">
        <v>505.64624687907872</v>
      </c>
      <c r="D181" s="98">
        <v>800.50367799594869</v>
      </c>
      <c r="E181" s="98">
        <v>1069.5022677226968</v>
      </c>
      <c r="F181" s="98">
        <v>1067.1080270834957</v>
      </c>
      <c r="G181" s="98">
        <v>1386.5670861880503</v>
      </c>
      <c r="H181" s="98">
        <v>1250.1215092643001</v>
      </c>
      <c r="I181" s="98">
        <v>1166.5826401320337</v>
      </c>
      <c r="J181" s="98">
        <v>1076.4757420819749</v>
      </c>
      <c r="K181" s="98">
        <v>1071.4950163087742</v>
      </c>
      <c r="L181" s="98">
        <v>941.38122088748344</v>
      </c>
      <c r="M181" s="98">
        <v>955.67216541498351</v>
      </c>
      <c r="N181" s="98">
        <v>648.78880022073531</v>
      </c>
      <c r="O181" s="98">
        <v>147.38905997948839</v>
      </c>
      <c r="P181" s="98">
        <v>56.550389452589407</v>
      </c>
      <c r="Q181" s="98">
        <v>188.26470686861782</v>
      </c>
      <c r="R181" s="98">
        <v>281.46725986357336</v>
      </c>
      <c r="S181" s="98">
        <v>471.00204851516679</v>
      </c>
      <c r="T181" s="98">
        <v>349.78728444909279</v>
      </c>
      <c r="U181" s="98">
        <v>277.30515324385607</v>
      </c>
      <c r="V181" s="98">
        <v>353.0521143341681</v>
      </c>
      <c r="W181" s="98">
        <v>369.82372478362697</v>
      </c>
      <c r="DA181" s="63" t="s">
        <v>2388</v>
      </c>
    </row>
    <row r="182" spans="1:105" ht="12" customHeight="1" x14ac:dyDescent="0.25">
      <c r="A182" s="108" t="s">
        <v>52</v>
      </c>
      <c r="B182" s="98">
        <v>1697.55851248967</v>
      </c>
      <c r="C182" s="98">
        <v>1607.4149144804649</v>
      </c>
      <c r="D182" s="98">
        <v>1600.7411806618825</v>
      </c>
      <c r="E182" s="98">
        <v>1598.7686965187909</v>
      </c>
      <c r="F182" s="98">
        <v>1702.8011080005153</v>
      </c>
      <c r="G182" s="98">
        <v>1724.3000678280255</v>
      </c>
      <c r="H182" s="98">
        <v>1789.2768093300097</v>
      </c>
      <c r="I182" s="98">
        <v>2141.7800312338068</v>
      </c>
      <c r="J182" s="98">
        <v>2085.3166791509734</v>
      </c>
      <c r="K182" s="98">
        <v>2082.7497628361934</v>
      </c>
      <c r="L182" s="98">
        <v>2126.1046766533073</v>
      </c>
      <c r="M182" s="98">
        <v>2129.5667080178878</v>
      </c>
      <c r="N182" s="98">
        <v>2136.576987028016</v>
      </c>
      <c r="O182" s="98">
        <v>2179.2685026083445</v>
      </c>
      <c r="P182" s="98">
        <v>2209.6437180593061</v>
      </c>
      <c r="Q182" s="98">
        <v>2265.8416319851603</v>
      </c>
      <c r="R182" s="98">
        <v>2311.0118150662665</v>
      </c>
      <c r="S182" s="98">
        <v>2320.5708967086393</v>
      </c>
      <c r="T182" s="98">
        <v>2317.7571620361873</v>
      </c>
      <c r="U182" s="98">
        <v>2330.0247891568756</v>
      </c>
      <c r="V182" s="98">
        <v>2329.6943427356641</v>
      </c>
      <c r="W182" s="98">
        <v>2323.4965571964417</v>
      </c>
      <c r="DA182" s="63" t="s">
        <v>2389</v>
      </c>
    </row>
    <row r="183" spans="1:105" ht="12" customHeight="1" x14ac:dyDescent="0.25">
      <c r="A183" s="121" t="s">
        <v>54</v>
      </c>
      <c r="B183" s="122">
        <v>1134.9536018501835</v>
      </c>
      <c r="C183" s="122">
        <v>1177.5586966223552</v>
      </c>
      <c r="D183" s="122">
        <v>1176.4604374112034</v>
      </c>
      <c r="E183" s="122">
        <v>1186.0589517757307</v>
      </c>
      <c r="F183" s="122">
        <v>1214.279622266512</v>
      </c>
      <c r="G183" s="122">
        <v>1165.8445689869695</v>
      </c>
      <c r="H183" s="122">
        <v>1070.8880828769297</v>
      </c>
      <c r="I183" s="122">
        <v>1054.6871479979427</v>
      </c>
      <c r="J183" s="122">
        <v>964.74729990244975</v>
      </c>
      <c r="K183" s="122">
        <v>956.61630123033683</v>
      </c>
      <c r="L183" s="122">
        <v>924.61904179212286</v>
      </c>
      <c r="M183" s="122">
        <v>975.78643943425243</v>
      </c>
      <c r="N183" s="122">
        <v>869.17124917290687</v>
      </c>
      <c r="O183" s="122">
        <v>887.65205775989796</v>
      </c>
      <c r="P183" s="122">
        <v>954.91760235526226</v>
      </c>
      <c r="Q183" s="122">
        <v>938.11575378019552</v>
      </c>
      <c r="R183" s="122">
        <v>931.37540057524882</v>
      </c>
      <c r="S183" s="122">
        <v>963.77949935146876</v>
      </c>
      <c r="T183" s="122">
        <v>895.73323498589832</v>
      </c>
      <c r="U183" s="122">
        <v>1026.4492322459741</v>
      </c>
      <c r="V183" s="122">
        <v>1036.4114615579749</v>
      </c>
      <c r="W183" s="122">
        <v>1029.0542079535305</v>
      </c>
      <c r="DA183" s="130" t="s">
        <v>2390</v>
      </c>
    </row>
    <row r="184" spans="1:105" ht="12" customHeight="1" x14ac:dyDescent="0.25">
      <c r="A184" s="97" t="s">
        <v>50</v>
      </c>
      <c r="B184" s="98">
        <v>1244.5646479820564</v>
      </c>
      <c r="C184" s="98">
        <v>1263.9242376059572</v>
      </c>
      <c r="D184" s="98">
        <v>1265.2323414842117</v>
      </c>
      <c r="E184" s="98">
        <v>1314.7854432491943</v>
      </c>
      <c r="F184" s="98">
        <v>1342.026426702296</v>
      </c>
      <c r="G184" s="98">
        <v>1287.5536886075045</v>
      </c>
      <c r="H184" s="98">
        <v>1156.3045308338656</v>
      </c>
      <c r="I184" s="98">
        <v>1168.9649342337707</v>
      </c>
      <c r="J184" s="98">
        <v>1058.3540431828219</v>
      </c>
      <c r="K184" s="98">
        <v>1043.2343472776597</v>
      </c>
      <c r="L184" s="98">
        <v>1017.2603818412775</v>
      </c>
      <c r="M184" s="98">
        <v>1043.9241564365143</v>
      </c>
      <c r="N184" s="98">
        <v>992.46369436627515</v>
      </c>
      <c r="O184" s="98">
        <v>997.45550121497968</v>
      </c>
      <c r="P184" s="98">
        <v>1013.4051780557365</v>
      </c>
      <c r="Q184" s="98">
        <v>1057.4335226126138</v>
      </c>
      <c r="R184" s="98">
        <v>1065.9267200375855</v>
      </c>
      <c r="S184" s="98">
        <v>1079.4126548663558</v>
      </c>
      <c r="T184" s="98">
        <v>1095.0569737093413</v>
      </c>
      <c r="U184" s="98">
        <v>1192.2017242738561</v>
      </c>
      <c r="V184" s="98">
        <v>1133.5033429621733</v>
      </c>
      <c r="W184" s="98">
        <v>1218.9352525335744</v>
      </c>
      <c r="DA184" s="63" t="s">
        <v>2391</v>
      </c>
    </row>
    <row r="185" spans="1:105" ht="12" customHeight="1" x14ac:dyDescent="0.25">
      <c r="A185" s="109" t="s">
        <v>120</v>
      </c>
      <c r="B185" s="33">
        <v>858.2525463709427</v>
      </c>
      <c r="C185" s="33">
        <v>996.44261067616071</v>
      </c>
      <c r="D185" s="33">
        <v>1015.8255633743314</v>
      </c>
      <c r="E185" s="33">
        <v>964.40157073586249</v>
      </c>
      <c r="F185" s="33">
        <v>1006.8275466870333</v>
      </c>
      <c r="G185" s="33">
        <v>969.03013820819342</v>
      </c>
      <c r="H185" s="33">
        <v>920.40157681347421</v>
      </c>
      <c r="I185" s="33">
        <v>838.8092674368238</v>
      </c>
      <c r="J185" s="33">
        <v>781.0404135062148</v>
      </c>
      <c r="K185" s="33">
        <v>808.39705054999763</v>
      </c>
      <c r="L185" s="33">
        <v>770.3628152169739</v>
      </c>
      <c r="M185" s="33">
        <v>860.33921606972524</v>
      </c>
      <c r="N185" s="33">
        <v>647.56605633523418</v>
      </c>
      <c r="O185" s="33">
        <v>706.18125052475511</v>
      </c>
      <c r="P185" s="33">
        <v>867.35968950354345</v>
      </c>
      <c r="Q185" s="33">
        <v>767.47791270606626</v>
      </c>
      <c r="R185" s="33">
        <v>748.54664181027874</v>
      </c>
      <c r="S185" s="33">
        <v>817.48189481135353</v>
      </c>
      <c r="T185" s="33">
        <v>674.58632483882513</v>
      </c>
      <c r="U185" s="33">
        <v>836.61840388276562</v>
      </c>
      <c r="V185" s="33">
        <v>929.02630336463301</v>
      </c>
      <c r="W185" s="33">
        <v>830.27503411090538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12081.138043169323</v>
      </c>
      <c r="C187" s="117">
        <f t="shared" si="83"/>
        <v>10535.559504001478</v>
      </c>
      <c r="D187" s="117">
        <f t="shared" si="83"/>
        <v>10801.737969380994</v>
      </c>
      <c r="E187" s="117">
        <f t="shared" si="83"/>
        <v>11783.408526655341</v>
      </c>
      <c r="F187" s="117">
        <f t="shared" si="83"/>
        <v>10546.395037599506</v>
      </c>
      <c r="G187" s="117">
        <f t="shared" si="83"/>
        <v>10096.595519410286</v>
      </c>
      <c r="H187" s="117">
        <f t="shared" si="83"/>
        <v>10170.409361926579</v>
      </c>
      <c r="I187" s="117">
        <f t="shared" si="83"/>
        <v>12046.685737792071</v>
      </c>
      <c r="J187" s="117">
        <f t="shared" si="83"/>
        <v>12068.983137586352</v>
      </c>
      <c r="K187" s="117">
        <f t="shared" si="83"/>
        <v>10634.641378569202</v>
      </c>
      <c r="L187" s="117">
        <f t="shared" si="83"/>
        <v>11521.58035634416</v>
      </c>
      <c r="M187" s="117">
        <f t="shared" si="83"/>
        <v>10666.239755987206</v>
      </c>
      <c r="N187" s="117">
        <f t="shared" si="83"/>
        <v>11843.937234243425</v>
      </c>
      <c r="O187" s="117">
        <f t="shared" si="83"/>
        <v>10227.983268160606</v>
      </c>
      <c r="P187" s="117">
        <f t="shared" si="83"/>
        <v>9789.9373975250073</v>
      </c>
      <c r="Q187" s="117">
        <f t="shared" si="83"/>
        <v>10244.450267497316</v>
      </c>
      <c r="R187" s="117">
        <f t="shared" ref="R187:V187" si="84">R188+R190+R192+R201</f>
        <v>10831.992072956285</v>
      </c>
      <c r="S187" s="117">
        <f t="shared" si="84"/>
        <v>10101.875633521488</v>
      </c>
      <c r="T187" s="117">
        <f t="shared" si="84"/>
        <v>13034.898785271576</v>
      </c>
      <c r="U187" s="117">
        <f t="shared" si="84"/>
        <v>13298.270988537042</v>
      </c>
      <c r="V187" s="117">
        <f t="shared" si="84"/>
        <v>12846.805073084914</v>
      </c>
      <c r="W187" s="117">
        <f t="shared" ref="W187" si="85">W188+W190+W192+W201</f>
        <v>12739.178902079304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3182.6207651815439</v>
      </c>
      <c r="C188" s="122">
        <f t="shared" si="86"/>
        <v>3042.9553878903075</v>
      </c>
      <c r="D188" s="122">
        <f t="shared" si="86"/>
        <v>3168.2586115882427</v>
      </c>
      <c r="E188" s="122">
        <f t="shared" si="86"/>
        <v>3679.2290262401057</v>
      </c>
      <c r="F188" s="122">
        <f t="shared" si="86"/>
        <v>2942.4550116017954</v>
      </c>
      <c r="G188" s="122">
        <f t="shared" si="86"/>
        <v>2109.7969282519666</v>
      </c>
      <c r="H188" s="122">
        <f t="shared" si="86"/>
        <v>2161.0034234681975</v>
      </c>
      <c r="I188" s="122">
        <f t="shared" si="86"/>
        <v>2683.1901671989654</v>
      </c>
      <c r="J188" s="122">
        <f t="shared" si="86"/>
        <v>1993.0649396569527</v>
      </c>
      <c r="K188" s="122">
        <f t="shared" si="86"/>
        <v>1733.8784485937854</v>
      </c>
      <c r="L188" s="122">
        <f t="shared" si="86"/>
        <v>2212.0289389469858</v>
      </c>
      <c r="M188" s="122">
        <f t="shared" si="86"/>
        <v>2181.2153225832189</v>
      </c>
      <c r="N188" s="122">
        <f t="shared" si="86"/>
        <v>2278.129010281611</v>
      </c>
      <c r="O188" s="122">
        <f t="shared" si="86"/>
        <v>1935.8790326552783</v>
      </c>
      <c r="P188" s="122">
        <f t="shared" si="86"/>
        <v>1899.6277589743815</v>
      </c>
      <c r="Q188" s="122">
        <f t="shared" si="86"/>
        <v>1783.8313038275001</v>
      </c>
      <c r="R188" s="122">
        <f t="shared" si="86"/>
        <v>1417.1171088746582</v>
      </c>
      <c r="S188" s="122">
        <f t="shared" si="86"/>
        <v>834.34551565571508</v>
      </c>
      <c r="T188" s="122">
        <f t="shared" si="86"/>
        <v>3341.6785559164582</v>
      </c>
      <c r="U188" s="122">
        <f t="shared" si="86"/>
        <v>3003.2159195264026</v>
      </c>
      <c r="V188" s="122">
        <f t="shared" si="86"/>
        <v>2788.4067201616158</v>
      </c>
      <c r="W188" s="122">
        <f t="shared" si="86"/>
        <v>2803.9170118120724</v>
      </c>
      <c r="DA188" s="130" t="s">
        <v>2545</v>
      </c>
    </row>
    <row r="189" spans="1:105" ht="12" customHeight="1" x14ac:dyDescent="0.25">
      <c r="A189" s="97" t="s">
        <v>53</v>
      </c>
      <c r="B189" s="98">
        <v>3182.6207651815439</v>
      </c>
      <c r="C189" s="98">
        <v>3042.9553878903075</v>
      </c>
      <c r="D189" s="98">
        <v>3168.2586115882427</v>
      </c>
      <c r="E189" s="98">
        <v>3679.2290262401057</v>
      </c>
      <c r="F189" s="98">
        <v>2942.4550116017954</v>
      </c>
      <c r="G189" s="98">
        <v>2109.7969282519666</v>
      </c>
      <c r="H189" s="98">
        <v>2161.0034234681975</v>
      </c>
      <c r="I189" s="98">
        <v>2683.1901671989654</v>
      </c>
      <c r="J189" s="98">
        <v>1993.0649396569527</v>
      </c>
      <c r="K189" s="98">
        <v>1733.8784485937854</v>
      </c>
      <c r="L189" s="98">
        <v>2212.0289389469858</v>
      </c>
      <c r="M189" s="98">
        <v>2181.2153225832189</v>
      </c>
      <c r="N189" s="98">
        <v>2278.129010281611</v>
      </c>
      <c r="O189" s="98">
        <v>1935.8790326552783</v>
      </c>
      <c r="P189" s="98">
        <v>1899.6277589743815</v>
      </c>
      <c r="Q189" s="98">
        <v>1783.8313038275001</v>
      </c>
      <c r="R189" s="98">
        <v>1417.1171088746582</v>
      </c>
      <c r="S189" s="98">
        <v>834.34551565571508</v>
      </c>
      <c r="T189" s="98">
        <v>3341.6785559164582</v>
      </c>
      <c r="U189" s="98">
        <v>3003.2159195264026</v>
      </c>
      <c r="V189" s="98">
        <v>2788.4067201616158</v>
      </c>
      <c r="W189" s="98">
        <v>2803.9170118120724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6261.3225439134458</v>
      </c>
      <c r="C190" s="122">
        <f t="shared" si="87"/>
        <v>4943.5786348925849</v>
      </c>
      <c r="D190" s="122">
        <f t="shared" si="87"/>
        <v>4939.8791868683602</v>
      </c>
      <c r="E190" s="122">
        <f t="shared" si="87"/>
        <v>5275.1850092918885</v>
      </c>
      <c r="F190" s="122">
        <f t="shared" si="87"/>
        <v>4647.9826646389211</v>
      </c>
      <c r="G190" s="122">
        <f t="shared" si="87"/>
        <v>4876.0731580635893</v>
      </c>
      <c r="H190" s="122">
        <f t="shared" si="87"/>
        <v>4951.0255656157615</v>
      </c>
      <c r="I190" s="122">
        <f t="shared" si="87"/>
        <v>6015.910106397163</v>
      </c>
      <c r="J190" s="122">
        <f t="shared" si="87"/>
        <v>6871.8460150054398</v>
      </c>
      <c r="K190" s="122">
        <f t="shared" si="87"/>
        <v>5695.5757617569425</v>
      </c>
      <c r="L190" s="122">
        <f t="shared" si="87"/>
        <v>6142.4794170128671</v>
      </c>
      <c r="M190" s="122">
        <f t="shared" si="87"/>
        <v>5272.7421260196879</v>
      </c>
      <c r="N190" s="122">
        <f t="shared" si="87"/>
        <v>6572.7593383463509</v>
      </c>
      <c r="O190" s="122">
        <f t="shared" si="87"/>
        <v>5477.7066697502878</v>
      </c>
      <c r="P190" s="122">
        <f t="shared" si="87"/>
        <v>5019.8417696543947</v>
      </c>
      <c r="Q190" s="122">
        <f t="shared" si="87"/>
        <v>5496.8951301945926</v>
      </c>
      <c r="R190" s="122">
        <f t="shared" si="87"/>
        <v>6354.8676112838002</v>
      </c>
      <c r="S190" s="122">
        <f t="shared" si="87"/>
        <v>6048.6395665583159</v>
      </c>
      <c r="T190" s="122">
        <f t="shared" si="87"/>
        <v>6576.0848102104492</v>
      </c>
      <c r="U190" s="122">
        <f t="shared" si="87"/>
        <v>7110.9931045374296</v>
      </c>
      <c r="V190" s="122">
        <f t="shared" si="87"/>
        <v>6809.608886392969</v>
      </c>
      <c r="W190" s="122">
        <f t="shared" si="87"/>
        <v>6668.9246182191355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6261.3225439134458</v>
      </c>
      <c r="C191" s="98">
        <f>RES_hhdet_tesh!C147</f>
        <v>4943.5786348925849</v>
      </c>
      <c r="D191" s="98">
        <f>RES_hhdet_tesh!D147</f>
        <v>4939.8791868683602</v>
      </c>
      <c r="E191" s="98">
        <f>RES_hhdet_tesh!E147</f>
        <v>5275.1850092918885</v>
      </c>
      <c r="F191" s="98">
        <f>RES_hhdet_tesh!F147</f>
        <v>4647.9826646389211</v>
      </c>
      <c r="G191" s="98">
        <f>RES_hhdet_tesh!G147</f>
        <v>4876.0731580635893</v>
      </c>
      <c r="H191" s="98">
        <f>RES_hhdet_tesh!H147</f>
        <v>4951.0255656157615</v>
      </c>
      <c r="I191" s="98">
        <f>RES_hhdet_tesh!I147</f>
        <v>6015.910106397163</v>
      </c>
      <c r="J191" s="98">
        <f>RES_hhdet_tesh!J147</f>
        <v>6871.8460150054398</v>
      </c>
      <c r="K191" s="98">
        <f>RES_hhdet_tesh!K147</f>
        <v>5695.5757617569425</v>
      </c>
      <c r="L191" s="98">
        <f>RES_hhdet_tesh!L147</f>
        <v>6142.4794170128671</v>
      </c>
      <c r="M191" s="98">
        <f>RES_hhdet_tesh!M147</f>
        <v>5272.7421260196879</v>
      </c>
      <c r="N191" s="98">
        <f>RES_hhdet_tesh!N147</f>
        <v>6572.7593383463509</v>
      </c>
      <c r="O191" s="98">
        <f>RES_hhdet_tesh!O147</f>
        <v>5477.7066697502878</v>
      </c>
      <c r="P191" s="98">
        <f>RES_hhdet_tesh!P147</f>
        <v>5019.8417696543947</v>
      </c>
      <c r="Q191" s="98">
        <f>RES_hhdet_tesh!Q147</f>
        <v>5496.8951301945926</v>
      </c>
      <c r="R191" s="98">
        <f>RES_hhdet_tesh!R147</f>
        <v>6354.8676112838002</v>
      </c>
      <c r="S191" s="98">
        <f>RES_hhdet_tesh!S147</f>
        <v>6048.6395665583159</v>
      </c>
      <c r="T191" s="98">
        <f>RES_hhdet_tesh!T147</f>
        <v>6576.0848102104492</v>
      </c>
      <c r="U191" s="98">
        <f>RES_hhdet_tesh!U147</f>
        <v>7110.9931045374296</v>
      </c>
      <c r="V191" s="98">
        <f>RES_hhdet_tesh!V147</f>
        <v>6809.608886392969</v>
      </c>
      <c r="W191" s="98">
        <f>RES_hhdet_tesh!W147</f>
        <v>6668.9246182191355</v>
      </c>
      <c r="DA191" s="63" t="s">
        <v>2548</v>
      </c>
    </row>
    <row r="192" spans="1:105" ht="12" customHeight="1" x14ac:dyDescent="0.25">
      <c r="A192" s="121" t="s">
        <v>55</v>
      </c>
      <c r="B192" s="122">
        <v>1975.2458916222802</v>
      </c>
      <c r="C192" s="122">
        <v>1848.1835381452572</v>
      </c>
      <c r="D192" s="122">
        <v>1983.1733444188437</v>
      </c>
      <c r="E192" s="122">
        <v>2112.0752539732634</v>
      </c>
      <c r="F192" s="122">
        <v>2216.1030932480026</v>
      </c>
      <c r="G192" s="122">
        <v>2397.7430960962124</v>
      </c>
      <c r="H192" s="122">
        <v>2402.6580513737558</v>
      </c>
      <c r="I192" s="122">
        <v>2707.0671496319519</v>
      </c>
      <c r="J192" s="122">
        <v>2617.3043483256024</v>
      </c>
      <c r="K192" s="122">
        <v>2615.5349741305972</v>
      </c>
      <c r="L192" s="122">
        <v>2595.7021004908247</v>
      </c>
      <c r="M192" s="122">
        <v>2605.6941459982986</v>
      </c>
      <c r="N192" s="122">
        <v>2461.6559096804785</v>
      </c>
      <c r="O192" s="122">
        <v>2265.2484951500483</v>
      </c>
      <c r="P192" s="122">
        <v>2266.9820149497814</v>
      </c>
      <c r="Q192" s="122">
        <v>2374.263599395666</v>
      </c>
      <c r="R192" s="122">
        <v>2470.1866269951456</v>
      </c>
      <c r="S192" s="122">
        <v>2593.0365242753278</v>
      </c>
      <c r="T192" s="122">
        <v>2529.7173878573894</v>
      </c>
      <c r="U192" s="122">
        <v>2500.2647789532684</v>
      </c>
      <c r="V192" s="122">
        <v>2542.4598406074961</v>
      </c>
      <c r="W192" s="122">
        <v>2569.2320511347807</v>
      </c>
      <c r="DA192" s="130" t="s">
        <v>2549</v>
      </c>
    </row>
    <row r="193" spans="1:105" ht="12" customHeight="1" x14ac:dyDescent="0.25">
      <c r="A193" s="97" t="s">
        <v>124</v>
      </c>
      <c r="B193" s="98">
        <v>1941.7200404900111</v>
      </c>
      <c r="C193" s="98">
        <v>1896.5927300047283</v>
      </c>
      <c r="D193" s="98">
        <v>2025.6466191675397</v>
      </c>
      <c r="E193" s="98">
        <v>2140.799304603609</v>
      </c>
      <c r="F193" s="98">
        <v>2197.1422978305072</v>
      </c>
      <c r="G193" s="98">
        <v>2404.1752540675448</v>
      </c>
      <c r="H193" s="98">
        <v>2444.3073907489556</v>
      </c>
      <c r="I193" s="98">
        <v>2535.7138975770099</v>
      </c>
      <c r="J193" s="98">
        <v>2625.7839487134283</v>
      </c>
      <c r="K193" s="98">
        <v>2637.6276464682887</v>
      </c>
      <c r="L193" s="98">
        <v>2575.8153013166957</v>
      </c>
      <c r="M193" s="98">
        <v>2487.8616213901178</v>
      </c>
      <c r="N193" s="98">
        <v>2355.2465585359878</v>
      </c>
      <c r="O193" s="98">
        <v>2492.839294318228</v>
      </c>
      <c r="P193" s="98">
        <v>2923.2900564082961</v>
      </c>
      <c r="Q193" s="98">
        <v>2569.417778094627</v>
      </c>
      <c r="R193" s="98">
        <v>2598.8778865102595</v>
      </c>
      <c r="S193" s="98">
        <v>2651.9929218345146</v>
      </c>
      <c r="T193" s="98">
        <v>2630.1809557254969</v>
      </c>
      <c r="U193" s="98">
        <v>2569.4958421239612</v>
      </c>
      <c r="V193" s="98">
        <v>2435.9387941847267</v>
      </c>
      <c r="W193" s="98">
        <v>3093.8806988359379</v>
      </c>
      <c r="DA193" s="63" t="s">
        <v>2550</v>
      </c>
    </row>
    <row r="194" spans="1:105" ht="12" customHeight="1" x14ac:dyDescent="0.25">
      <c r="A194" s="97" t="s">
        <v>123</v>
      </c>
      <c r="B194" s="98">
        <v>1941.7200404900111</v>
      </c>
      <c r="C194" s="98">
        <v>1897.423023417067</v>
      </c>
      <c r="D194" s="98">
        <v>2026.5331941542861</v>
      </c>
      <c r="E194" s="98">
        <v>2142.086247794251</v>
      </c>
      <c r="F194" s="98">
        <v>0</v>
      </c>
      <c r="G194" s="98">
        <v>0</v>
      </c>
      <c r="H194" s="98">
        <v>2435.3393797330955</v>
      </c>
      <c r="I194" s="98">
        <v>2530.5746462671877</v>
      </c>
      <c r="J194" s="98">
        <v>2622.6916247734293</v>
      </c>
      <c r="K194" s="98">
        <v>2636.5927657875018</v>
      </c>
      <c r="L194" s="98">
        <v>2575.6922698843737</v>
      </c>
      <c r="M194" s="98">
        <v>2486.9810608972407</v>
      </c>
      <c r="N194" s="98">
        <v>2353.9226091083387</v>
      </c>
      <c r="O194" s="98">
        <v>2522.6150107103044</v>
      </c>
      <c r="P194" s="98">
        <v>2976.0404469776731</v>
      </c>
      <c r="Q194" s="98">
        <v>2577.7658626344069</v>
      </c>
      <c r="R194" s="98">
        <v>2597.2626706951082</v>
      </c>
      <c r="S194" s="98">
        <v>2648.2323982517564</v>
      </c>
      <c r="T194" s="98">
        <v>2617.5640548477722</v>
      </c>
      <c r="U194" s="98">
        <v>2539.9427758948041</v>
      </c>
      <c r="V194" s="98">
        <v>2410.7666773700284</v>
      </c>
      <c r="W194" s="98">
        <v>3100.8459689234451</v>
      </c>
      <c r="DA194" s="63" t="s">
        <v>2551</v>
      </c>
    </row>
    <row r="195" spans="1:105" ht="12" customHeight="1" x14ac:dyDescent="0.25">
      <c r="A195" s="100" t="s">
        <v>50</v>
      </c>
      <c r="B195" s="101">
        <v>268.23811708050886</v>
      </c>
      <c r="C195" s="101">
        <v>255.2322774361262</v>
      </c>
      <c r="D195" s="101">
        <v>479.38990874263686</v>
      </c>
      <c r="E195" s="101">
        <v>615.09675461595612</v>
      </c>
      <c r="F195" s="101">
        <v>0</v>
      </c>
      <c r="G195" s="101">
        <v>0</v>
      </c>
      <c r="H195" s="101">
        <v>619.17289659674236</v>
      </c>
      <c r="I195" s="101">
        <v>511.88973094369106</v>
      </c>
      <c r="J195" s="101">
        <v>534.41252826261098</v>
      </c>
      <c r="K195" s="101">
        <v>534.83759845574809</v>
      </c>
      <c r="L195" s="101">
        <v>454.40514861874465</v>
      </c>
      <c r="M195" s="101">
        <v>434.15495084695692</v>
      </c>
      <c r="N195" s="101">
        <v>276.18497512288917</v>
      </c>
      <c r="O195" s="101">
        <v>196.00551607789492</v>
      </c>
      <c r="P195" s="101">
        <v>282.79102243650817</v>
      </c>
      <c r="Q195" s="101">
        <v>553.83973985082969</v>
      </c>
      <c r="R195" s="101">
        <v>674.44261036041007</v>
      </c>
      <c r="S195" s="101">
        <v>852.36863230654865</v>
      </c>
      <c r="T195" s="101">
        <v>539.65674140733142</v>
      </c>
      <c r="U195" s="101">
        <v>171.02801771844722</v>
      </c>
      <c r="V195" s="101">
        <v>132.17840013791877</v>
      </c>
      <c r="W195" s="101">
        <v>533.85972455487763</v>
      </c>
      <c r="DA195" s="131" t="s">
        <v>2552</v>
      </c>
    </row>
    <row r="196" spans="1:105" ht="12" customHeight="1" x14ac:dyDescent="0.25">
      <c r="A196" s="103" t="s">
        <v>52</v>
      </c>
      <c r="B196" s="104">
        <v>1673.4819234095019</v>
      </c>
      <c r="C196" s="104">
        <v>1642.1907459809408</v>
      </c>
      <c r="D196" s="104">
        <v>1547.1432854116495</v>
      </c>
      <c r="E196" s="104">
        <v>1526.9894931782947</v>
      </c>
      <c r="F196" s="104">
        <v>0</v>
      </c>
      <c r="G196" s="104">
        <v>0</v>
      </c>
      <c r="H196" s="104">
        <v>1816.1664831363532</v>
      </c>
      <c r="I196" s="104">
        <v>2018.6849153234969</v>
      </c>
      <c r="J196" s="104">
        <v>2088.2790965108184</v>
      </c>
      <c r="K196" s="104">
        <v>2101.7551673317539</v>
      </c>
      <c r="L196" s="104">
        <v>2121.2871212656287</v>
      </c>
      <c r="M196" s="104">
        <v>2052.8261100502837</v>
      </c>
      <c r="N196" s="104">
        <v>2077.73763398545</v>
      </c>
      <c r="O196" s="104">
        <v>2326.6094946324092</v>
      </c>
      <c r="P196" s="104">
        <v>2693.2494245411644</v>
      </c>
      <c r="Q196" s="104">
        <v>2023.9261227835773</v>
      </c>
      <c r="R196" s="104">
        <v>1922.8200603346982</v>
      </c>
      <c r="S196" s="104">
        <v>1795.8637659452081</v>
      </c>
      <c r="T196" s="104">
        <v>2077.9073134404407</v>
      </c>
      <c r="U196" s="104">
        <v>2368.9147581763568</v>
      </c>
      <c r="V196" s="104">
        <v>2278.5882772321097</v>
      </c>
      <c r="W196" s="104">
        <v>2566.9862443685674</v>
      </c>
      <c r="DA196" s="132" t="s">
        <v>2553</v>
      </c>
    </row>
    <row r="197" spans="1:105" ht="12" customHeight="1" x14ac:dyDescent="0.25">
      <c r="A197" s="106" t="s">
        <v>122</v>
      </c>
      <c r="B197" s="101">
        <v>1977.872917270706</v>
      </c>
      <c r="C197" s="101">
        <v>1845.0218762742545</v>
      </c>
      <c r="D197" s="101">
        <v>1981.8488908250054</v>
      </c>
      <c r="E197" s="101">
        <v>2113.1280759387328</v>
      </c>
      <c r="F197" s="101">
        <v>0</v>
      </c>
      <c r="G197" s="101">
        <v>0</v>
      </c>
      <c r="H197" s="101">
        <v>2398.503495452695</v>
      </c>
      <c r="I197" s="101">
        <v>2718.5660223256837</v>
      </c>
      <c r="J197" s="101">
        <v>2627.3279673689162</v>
      </c>
      <c r="K197" s="101">
        <v>2621.7785909033842</v>
      </c>
      <c r="L197" s="101">
        <v>2606.8106768170283</v>
      </c>
      <c r="M197" s="101">
        <v>2623.6835154598402</v>
      </c>
      <c r="N197" s="101">
        <v>2476.5120797888235</v>
      </c>
      <c r="O197" s="101">
        <v>2283.8671058622972</v>
      </c>
      <c r="P197" s="101">
        <v>2308.356177247249</v>
      </c>
      <c r="Q197" s="101">
        <v>2388.2906998315243</v>
      </c>
      <c r="R197" s="101">
        <v>2471.4401799615771</v>
      </c>
      <c r="S197" s="101">
        <v>2594.4769903818406</v>
      </c>
      <c r="T197" s="101">
        <v>2527.4630912809298</v>
      </c>
      <c r="U197" s="101">
        <v>2476.4809929669927</v>
      </c>
      <c r="V197" s="101">
        <v>2527.2012307742561</v>
      </c>
      <c r="W197" s="101">
        <v>2541.302230706784</v>
      </c>
      <c r="DA197" s="131" t="s">
        <v>2554</v>
      </c>
    </row>
    <row r="198" spans="1:105" ht="12" customHeight="1" x14ac:dyDescent="0.25">
      <c r="A198" s="107" t="s">
        <v>121</v>
      </c>
      <c r="B198" s="104">
        <v>1977.8729172707042</v>
      </c>
      <c r="C198" s="104">
        <v>1844.417165113701</v>
      </c>
      <c r="D198" s="104">
        <v>1980.4307242893597</v>
      </c>
      <c r="E198" s="104">
        <v>2110.4580208502375</v>
      </c>
      <c r="F198" s="104">
        <v>2217.0090698208523</v>
      </c>
      <c r="G198" s="104">
        <v>2397.4588466909136</v>
      </c>
      <c r="H198" s="104">
        <v>2400.3902733787322</v>
      </c>
      <c r="I198" s="104">
        <v>2715.0246479628267</v>
      </c>
      <c r="J198" s="104">
        <v>2616.9536382842452</v>
      </c>
      <c r="K198" s="104">
        <v>2614.7024042053285</v>
      </c>
      <c r="L198" s="104">
        <v>2596.4354755303793</v>
      </c>
      <c r="M198" s="104">
        <v>2610.1481890122132</v>
      </c>
      <c r="N198" s="104">
        <v>2466.0028214979693</v>
      </c>
      <c r="O198" s="104">
        <v>2254.8580485853977</v>
      </c>
      <c r="P198" s="104">
        <v>2238.9694778936159</v>
      </c>
      <c r="Q198" s="104">
        <v>2365.1547622504063</v>
      </c>
      <c r="R198" s="104">
        <v>2464.7405859922205</v>
      </c>
      <c r="S198" s="104">
        <v>2590.8691995441854</v>
      </c>
      <c r="T198" s="104">
        <v>2526.5493300672374</v>
      </c>
      <c r="U198" s="104">
        <v>2498.1796643982734</v>
      </c>
      <c r="V198" s="104">
        <v>2546.1212791512626</v>
      </c>
      <c r="W198" s="104">
        <v>2552.0544005508177</v>
      </c>
      <c r="DA198" s="132" t="s">
        <v>2555</v>
      </c>
    </row>
    <row r="199" spans="1:105" ht="12" customHeight="1" x14ac:dyDescent="0.25">
      <c r="A199" s="108" t="s">
        <v>53</v>
      </c>
      <c r="B199" s="98">
        <v>280.31440478103411</v>
      </c>
      <c r="C199" s="98">
        <v>237.00225063323623</v>
      </c>
      <c r="D199" s="98">
        <v>379.68954362747729</v>
      </c>
      <c r="E199" s="98">
        <v>511.68932433144664</v>
      </c>
      <c r="F199" s="98">
        <v>514.20796182033666</v>
      </c>
      <c r="G199" s="98">
        <v>673.15877886288808</v>
      </c>
      <c r="H199" s="98">
        <v>611.11346404872234</v>
      </c>
      <c r="I199" s="98">
        <v>573.24461672902066</v>
      </c>
      <c r="J199" s="98">
        <v>531.63695913327206</v>
      </c>
      <c r="K199" s="98">
        <v>531.95264136913545</v>
      </c>
      <c r="L199" s="98">
        <v>470.33079887707163</v>
      </c>
      <c r="M199" s="98">
        <v>480.58148099432543</v>
      </c>
      <c r="N199" s="98">
        <v>329.42583446995394</v>
      </c>
      <c r="O199" s="98">
        <v>75.589545977053348</v>
      </c>
      <c r="P199" s="98">
        <v>29.325759834309924</v>
      </c>
      <c r="Q199" s="98">
        <v>99.313130265245874</v>
      </c>
      <c r="R199" s="98">
        <v>153.72877092595419</v>
      </c>
      <c r="S199" s="98">
        <v>270.29830283554571</v>
      </c>
      <c r="T199" s="98">
        <v>208.79216803105066</v>
      </c>
      <c r="U199" s="98">
        <v>168.15487524139797</v>
      </c>
      <c r="V199" s="98">
        <v>216.4269364155991</v>
      </c>
      <c r="W199" s="98">
        <v>228.55784335437622</v>
      </c>
      <c r="DA199" s="63" t="s">
        <v>2556</v>
      </c>
    </row>
    <row r="200" spans="1:105" ht="12" customHeight="1" x14ac:dyDescent="0.25">
      <c r="A200" s="108" t="s">
        <v>52</v>
      </c>
      <c r="B200" s="98">
        <v>1697.55851248967</v>
      </c>
      <c r="C200" s="98">
        <v>1607.4149144804649</v>
      </c>
      <c r="D200" s="98">
        <v>1600.7411806618825</v>
      </c>
      <c r="E200" s="98">
        <v>1598.7686965187909</v>
      </c>
      <c r="F200" s="98">
        <v>1702.8011080005153</v>
      </c>
      <c r="G200" s="98">
        <v>1724.3000678280255</v>
      </c>
      <c r="H200" s="98">
        <v>1789.2768093300097</v>
      </c>
      <c r="I200" s="98">
        <v>2141.7800312338068</v>
      </c>
      <c r="J200" s="98">
        <v>2085.3166791509734</v>
      </c>
      <c r="K200" s="98">
        <v>2082.7497628361934</v>
      </c>
      <c r="L200" s="98">
        <v>2126.1046766533073</v>
      </c>
      <c r="M200" s="98">
        <v>2129.5667080178878</v>
      </c>
      <c r="N200" s="98">
        <v>2136.576987028016</v>
      </c>
      <c r="O200" s="98">
        <v>2179.2685026083445</v>
      </c>
      <c r="P200" s="98">
        <v>2209.6437180593061</v>
      </c>
      <c r="Q200" s="98">
        <v>2265.8416319851603</v>
      </c>
      <c r="R200" s="98">
        <v>2311.0118150662665</v>
      </c>
      <c r="S200" s="98">
        <v>2320.5708967086393</v>
      </c>
      <c r="T200" s="98">
        <v>2317.7571620361873</v>
      </c>
      <c r="U200" s="98">
        <v>2330.0247891568756</v>
      </c>
      <c r="V200" s="98">
        <v>2329.6943427356641</v>
      </c>
      <c r="W200" s="98">
        <v>2323.4965571964417</v>
      </c>
      <c r="DA200" s="63" t="s">
        <v>2557</v>
      </c>
    </row>
    <row r="201" spans="1:105" ht="12" customHeight="1" x14ac:dyDescent="0.25">
      <c r="A201" s="121" t="s">
        <v>54</v>
      </c>
      <c r="B201" s="122">
        <v>661.94884245205265</v>
      </c>
      <c r="C201" s="122">
        <v>700.84194307332803</v>
      </c>
      <c r="D201" s="122">
        <v>710.42682650554821</v>
      </c>
      <c r="E201" s="122">
        <v>716.91923715008318</v>
      </c>
      <c r="F201" s="122">
        <v>739.85426811078833</v>
      </c>
      <c r="G201" s="122">
        <v>712.98233699851824</v>
      </c>
      <c r="H201" s="122">
        <v>655.7223214688637</v>
      </c>
      <c r="I201" s="122">
        <v>640.51831456399145</v>
      </c>
      <c r="J201" s="122">
        <v>586.76783459835701</v>
      </c>
      <c r="K201" s="122">
        <v>589.65219408787664</v>
      </c>
      <c r="L201" s="122">
        <v>571.36989989348388</v>
      </c>
      <c r="M201" s="122">
        <v>606.58816138600093</v>
      </c>
      <c r="N201" s="122">
        <v>531.3929759349852</v>
      </c>
      <c r="O201" s="122">
        <v>549.14907060499161</v>
      </c>
      <c r="P201" s="122">
        <v>603.48585394644988</v>
      </c>
      <c r="Q201" s="122">
        <v>589.46023407955693</v>
      </c>
      <c r="R201" s="122">
        <v>589.82072580268198</v>
      </c>
      <c r="S201" s="122">
        <v>625.85402703212935</v>
      </c>
      <c r="T201" s="122">
        <v>587.41803128728179</v>
      </c>
      <c r="U201" s="122">
        <v>683.79718551994358</v>
      </c>
      <c r="V201" s="122">
        <v>706.32962592283138</v>
      </c>
      <c r="W201" s="122">
        <v>697.10522091331552</v>
      </c>
      <c r="DA201" s="130" t="s">
        <v>2558</v>
      </c>
    </row>
    <row r="202" spans="1:105" ht="12" customHeight="1" x14ac:dyDescent="0.25">
      <c r="A202" s="97" t="s">
        <v>50</v>
      </c>
      <c r="B202" s="98">
        <v>681.34328234279735</v>
      </c>
      <c r="C202" s="98">
        <v>693.48804824759657</v>
      </c>
      <c r="D202" s="98">
        <v>696.85223871940832</v>
      </c>
      <c r="E202" s="98">
        <v>726.4148497632209</v>
      </c>
      <c r="F202" s="98">
        <v>743.46716469853652</v>
      </c>
      <c r="G202" s="98">
        <v>715.46650661019646</v>
      </c>
      <c r="H202" s="98">
        <v>644.38922135448843</v>
      </c>
      <c r="I202" s="98">
        <v>652.6994427682132</v>
      </c>
      <c r="J202" s="98">
        <v>591.93791883268534</v>
      </c>
      <c r="K202" s="98">
        <v>584.3051502602915</v>
      </c>
      <c r="L202" s="98">
        <v>570.72684851951249</v>
      </c>
      <c r="M202" s="98">
        <v>586.29786893058053</v>
      </c>
      <c r="N202" s="98">
        <v>557.79582823899227</v>
      </c>
      <c r="O202" s="98">
        <v>560.80620444430724</v>
      </c>
      <c r="P202" s="98">
        <v>569.92365239051651</v>
      </c>
      <c r="Q202" s="98">
        <v>594.82800940719642</v>
      </c>
      <c r="R202" s="98">
        <v>600.55864938800823</v>
      </c>
      <c r="S202" s="98">
        <v>611.50695596593255</v>
      </c>
      <c r="T202" s="98">
        <v>625.24766280134895</v>
      </c>
      <c r="U202" s="98">
        <v>684.04695176095629</v>
      </c>
      <c r="V202" s="98">
        <v>652.58464119704138</v>
      </c>
      <c r="W202" s="98">
        <v>703.70266468734258</v>
      </c>
      <c r="DA202" s="63" t="s">
        <v>2559</v>
      </c>
    </row>
    <row r="203" spans="1:105" ht="12" customHeight="1" x14ac:dyDescent="0.25">
      <c r="A203" s="109" t="s">
        <v>120</v>
      </c>
      <c r="B203" s="33">
        <v>612.98970760590498</v>
      </c>
      <c r="C203" s="33">
        <v>716.26370309622121</v>
      </c>
      <c r="D203" s="33">
        <v>734.99036630903925</v>
      </c>
      <c r="E203" s="33">
        <v>700.56850313173936</v>
      </c>
      <c r="F203" s="33">
        <v>733.9871710879496</v>
      </c>
      <c r="G203" s="33">
        <v>708.96521462013993</v>
      </c>
      <c r="H203" s="33">
        <v>675.68895178272919</v>
      </c>
      <c r="I203" s="33">
        <v>617.50740206570356</v>
      </c>
      <c r="J203" s="33">
        <v>576.62134254222462</v>
      </c>
      <c r="K203" s="33">
        <v>598.80195981968075</v>
      </c>
      <c r="L203" s="33">
        <v>572.44063870609341</v>
      </c>
      <c r="M203" s="33">
        <v>640.96644742623812</v>
      </c>
      <c r="N203" s="33">
        <v>483.93662800452182</v>
      </c>
      <c r="O203" s="33">
        <v>529.88346816754085</v>
      </c>
      <c r="P203" s="33">
        <v>653.72962424726575</v>
      </c>
      <c r="Q203" s="33">
        <v>581.78371110865055</v>
      </c>
      <c r="R203" s="33">
        <v>575.23000124744726</v>
      </c>
      <c r="S203" s="33">
        <v>644.00575972337447</v>
      </c>
      <c r="T203" s="33">
        <v>545.44658235241218</v>
      </c>
      <c r="U203" s="33">
        <v>683.51113653299626</v>
      </c>
      <c r="V203" s="33">
        <v>765.77243003176659</v>
      </c>
      <c r="W203" s="33">
        <v>690.19861037841576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276.60405533462898</v>
      </c>
      <c r="C205" s="117">
        <f t="shared" si="88"/>
        <v>265.92025874654587</v>
      </c>
      <c r="D205" s="117">
        <f t="shared" si="88"/>
        <v>249.22669484791601</v>
      </c>
      <c r="E205" s="117">
        <f t="shared" si="88"/>
        <v>248.13517153136317</v>
      </c>
      <c r="F205" s="117">
        <f t="shared" si="88"/>
        <v>241.90906894622356</v>
      </c>
      <c r="G205" s="117">
        <f t="shared" si="88"/>
        <v>234.15397004199033</v>
      </c>
      <c r="H205" s="117">
        <f t="shared" si="88"/>
        <v>232.04036329568098</v>
      </c>
      <c r="I205" s="117">
        <f t="shared" si="88"/>
        <v>229.40042161793755</v>
      </c>
      <c r="J205" s="117">
        <f t="shared" si="88"/>
        <v>209.60441923583699</v>
      </c>
      <c r="K205" s="117">
        <f t="shared" si="88"/>
        <v>195.40759403886918</v>
      </c>
      <c r="L205" s="117">
        <f t="shared" si="88"/>
        <v>188.67493650393743</v>
      </c>
      <c r="M205" s="117">
        <f t="shared" si="88"/>
        <v>192.34336690646037</v>
      </c>
      <c r="N205" s="117">
        <f t="shared" si="88"/>
        <v>187.069619476074</v>
      </c>
      <c r="O205" s="117">
        <f t="shared" si="88"/>
        <v>181.02023576886876</v>
      </c>
      <c r="P205" s="117">
        <f t="shared" si="88"/>
        <v>179.03803642076383</v>
      </c>
      <c r="Q205" s="117">
        <f t="shared" si="88"/>
        <v>181.89224546143438</v>
      </c>
      <c r="R205" s="117">
        <f t="shared" ref="R205:V205" si="89">R206+R208+R210+R219</f>
        <v>178.36448951086695</v>
      </c>
      <c r="S205" s="117">
        <f t="shared" si="89"/>
        <v>171.17260576437553</v>
      </c>
      <c r="T205" s="117">
        <f t="shared" si="89"/>
        <v>159.46714443165988</v>
      </c>
      <c r="U205" s="117">
        <f t="shared" si="89"/>
        <v>172.84657366372045</v>
      </c>
      <c r="V205" s="117">
        <f t="shared" si="89"/>
        <v>161.54128080053874</v>
      </c>
      <c r="W205" s="117">
        <f t="shared" ref="W205" si="90">W206+W208+W210+W219</f>
        <v>173.6902557191346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74.105549365182526</v>
      </c>
      <c r="C210" s="122">
        <v>71.511436050787367</v>
      </c>
      <c r="D210" s="122">
        <v>64.115054334711999</v>
      </c>
      <c r="E210" s="122">
        <v>59.194768908783949</v>
      </c>
      <c r="F210" s="122">
        <v>53.236764753905035</v>
      </c>
      <c r="G210" s="122">
        <v>53.43131513632494</v>
      </c>
      <c r="H210" s="122">
        <v>64.48116753995339</v>
      </c>
      <c r="I210" s="122">
        <v>55.77123393659793</v>
      </c>
      <c r="J210" s="122">
        <v>50.340626263730584</v>
      </c>
      <c r="K210" s="122">
        <v>45.835257444644661</v>
      </c>
      <c r="L210" s="122">
        <v>44.300638810133897</v>
      </c>
      <c r="M210" s="122">
        <v>43.219469143295157</v>
      </c>
      <c r="N210" s="122">
        <v>42.21371526185461</v>
      </c>
      <c r="O210" s="122">
        <v>39.8542493031117</v>
      </c>
      <c r="P210" s="122">
        <v>41.024325374734318</v>
      </c>
      <c r="Q210" s="122">
        <v>40.531519667016035</v>
      </c>
      <c r="R210" s="122">
        <v>38.880597497873957</v>
      </c>
      <c r="S210" s="122">
        <v>34.220070185911212</v>
      </c>
      <c r="T210" s="122">
        <v>28.635209020383705</v>
      </c>
      <c r="U210" s="122">
        <v>28.266990771155168</v>
      </c>
      <c r="V210" s="122">
        <v>26.317094212181534</v>
      </c>
      <c r="W210" s="122">
        <v>32.073941103723278</v>
      </c>
      <c r="DA210" s="130" t="s">
        <v>2717</v>
      </c>
    </row>
    <row r="211" spans="1:105" ht="12" customHeight="1" x14ac:dyDescent="0.25">
      <c r="A211" s="97" t="s">
        <v>124</v>
      </c>
      <c r="B211" s="98">
        <v>1063.4794914603333</v>
      </c>
      <c r="C211" s="98">
        <v>1030.5617026088094</v>
      </c>
      <c r="D211" s="98">
        <v>1092.3731553795399</v>
      </c>
      <c r="E211" s="98">
        <v>1145.894194774078</v>
      </c>
      <c r="F211" s="98">
        <v>1167.4061985320604</v>
      </c>
      <c r="G211" s="98">
        <v>1262.5056462211637</v>
      </c>
      <c r="H211" s="98">
        <v>1267.9140324423886</v>
      </c>
      <c r="I211" s="98">
        <v>1308.6166786974459</v>
      </c>
      <c r="J211" s="98">
        <v>1346.793760362058</v>
      </c>
      <c r="K211" s="98">
        <v>1341.0303292933384</v>
      </c>
      <c r="L211" s="98">
        <v>1294.5245763593355</v>
      </c>
      <c r="M211" s="98">
        <v>1233.7234956557622</v>
      </c>
      <c r="N211" s="98">
        <v>1141.7845812846297</v>
      </c>
      <c r="O211" s="98">
        <v>1194.8118649150276</v>
      </c>
      <c r="P211" s="98">
        <v>1395.6376280915279</v>
      </c>
      <c r="Q211" s="98">
        <v>1162.2226702139585</v>
      </c>
      <c r="R211" s="98">
        <v>1111.8709321251051</v>
      </c>
      <c r="S211" s="98">
        <v>1048.1517691757181</v>
      </c>
      <c r="T211" s="98">
        <v>975.49279724166399</v>
      </c>
      <c r="U211" s="98">
        <v>924.79796328685904</v>
      </c>
      <c r="V211" s="98">
        <v>862.34090077737392</v>
      </c>
      <c r="W211" s="98">
        <v>1089.7877352304893</v>
      </c>
      <c r="DA211" s="63" t="s">
        <v>2718</v>
      </c>
    </row>
    <row r="212" spans="1:105" ht="12" customHeight="1" x14ac:dyDescent="0.25">
      <c r="A212" s="97" t="s">
        <v>123</v>
      </c>
      <c r="B212" s="98">
        <v>146.91393733108274</v>
      </c>
      <c r="C212" s="98">
        <v>139.79064280736128</v>
      </c>
      <c r="D212" s="98">
        <v>262.56171112709785</v>
      </c>
      <c r="E212" s="98">
        <v>336.88831044500091</v>
      </c>
      <c r="F212" s="98">
        <v>0</v>
      </c>
      <c r="G212" s="98">
        <v>0</v>
      </c>
      <c r="H212" s="98">
        <v>318.34244758730625</v>
      </c>
      <c r="I212" s="98">
        <v>262.22765259219909</v>
      </c>
      <c r="J212" s="98">
        <v>272.34544783212749</v>
      </c>
      <c r="K212" s="98">
        <v>271.16602486798899</v>
      </c>
      <c r="L212" s="98">
        <v>228.81378038984596</v>
      </c>
      <c r="M212" s="98">
        <v>217.48917473529022</v>
      </c>
      <c r="N212" s="98">
        <v>133.39159330779634</v>
      </c>
      <c r="O212" s="98">
        <v>88.085791899548084</v>
      </c>
      <c r="P212" s="98">
        <v>124.48524242777087</v>
      </c>
      <c r="Q212" s="98">
        <v>243.2758036899663</v>
      </c>
      <c r="R212" s="98">
        <v>294.70294477698201</v>
      </c>
      <c r="S212" s="98">
        <v>371.74282300871937</v>
      </c>
      <c r="T212" s="98">
        <v>233.89897531099058</v>
      </c>
      <c r="U212" s="98">
        <v>71.589818385008215</v>
      </c>
      <c r="V212" s="98">
        <v>49.612154039437485</v>
      </c>
      <c r="W212" s="98">
        <v>180.69035892240373</v>
      </c>
      <c r="DA212" s="63" t="s">
        <v>2719</v>
      </c>
    </row>
    <row r="213" spans="1:105" ht="12" customHeight="1" x14ac:dyDescent="0.25">
      <c r="A213" s="100" t="s">
        <v>50</v>
      </c>
      <c r="B213" s="101">
        <v>146.91393733108274</v>
      </c>
      <c r="C213" s="101">
        <v>139.79064280736128</v>
      </c>
      <c r="D213" s="101">
        <v>262.56171112709785</v>
      </c>
      <c r="E213" s="101">
        <v>336.88831044500091</v>
      </c>
      <c r="F213" s="101">
        <v>0</v>
      </c>
      <c r="G213" s="101">
        <v>0</v>
      </c>
      <c r="H213" s="101">
        <v>318.34244758730625</v>
      </c>
      <c r="I213" s="101">
        <v>262.22765259219909</v>
      </c>
      <c r="J213" s="101">
        <v>272.34544783212749</v>
      </c>
      <c r="K213" s="101">
        <v>271.16602486798899</v>
      </c>
      <c r="L213" s="101">
        <v>228.81378038984596</v>
      </c>
      <c r="M213" s="101">
        <v>217.48917473529022</v>
      </c>
      <c r="N213" s="101">
        <v>133.39159330779634</v>
      </c>
      <c r="O213" s="101">
        <v>88.085791899548084</v>
      </c>
      <c r="P213" s="101">
        <v>124.48524242777087</v>
      </c>
      <c r="Q213" s="101">
        <v>243.2758036899663</v>
      </c>
      <c r="R213" s="101">
        <v>294.70294477698201</v>
      </c>
      <c r="S213" s="101">
        <v>371.74282300871937</v>
      </c>
      <c r="T213" s="101">
        <v>233.89897531099058</v>
      </c>
      <c r="U213" s="101">
        <v>71.589818385008215</v>
      </c>
      <c r="V213" s="101">
        <v>49.612154039437485</v>
      </c>
      <c r="W213" s="101">
        <v>180.69035892240373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202.49850596944646</v>
      </c>
      <c r="C219" s="122">
        <v>194.40882269575852</v>
      </c>
      <c r="D219" s="122">
        <v>185.11164051320401</v>
      </c>
      <c r="E219" s="122">
        <v>188.94040262257923</v>
      </c>
      <c r="F219" s="122">
        <v>188.67230419231853</v>
      </c>
      <c r="G219" s="122">
        <v>180.72265490566539</v>
      </c>
      <c r="H219" s="122">
        <v>167.55919575572759</v>
      </c>
      <c r="I219" s="122">
        <v>173.62918768133963</v>
      </c>
      <c r="J219" s="122">
        <v>159.26379297210642</v>
      </c>
      <c r="K219" s="122">
        <v>149.57233659422451</v>
      </c>
      <c r="L219" s="122">
        <v>144.37429769380353</v>
      </c>
      <c r="M219" s="122">
        <v>149.12389776316522</v>
      </c>
      <c r="N219" s="122">
        <v>144.85590421421938</v>
      </c>
      <c r="O219" s="122">
        <v>141.16598646575704</v>
      </c>
      <c r="P219" s="122">
        <v>138.01371104602953</v>
      </c>
      <c r="Q219" s="122">
        <v>141.36072579441836</v>
      </c>
      <c r="R219" s="122">
        <v>139.48389201299298</v>
      </c>
      <c r="S219" s="122">
        <v>136.95253557846431</v>
      </c>
      <c r="T219" s="122">
        <v>130.83193541127616</v>
      </c>
      <c r="U219" s="122">
        <v>144.57958289256527</v>
      </c>
      <c r="V219" s="122">
        <v>135.22418658835721</v>
      </c>
      <c r="W219" s="122">
        <v>141.61631461541131</v>
      </c>
      <c r="DA219" s="130" t="s">
        <v>2726</v>
      </c>
    </row>
    <row r="220" spans="1:105" ht="12" customHeight="1" x14ac:dyDescent="0.25">
      <c r="A220" s="97" t="s">
        <v>50</v>
      </c>
      <c r="B220" s="98">
        <v>282.71530543560402</v>
      </c>
      <c r="C220" s="98">
        <v>287.1130298145693</v>
      </c>
      <c r="D220" s="98">
        <v>287.4101786915536</v>
      </c>
      <c r="E220" s="98">
        <v>298.66666128848703</v>
      </c>
      <c r="F220" s="98">
        <v>304.85472308969361</v>
      </c>
      <c r="G220" s="98">
        <v>292.48069590408079</v>
      </c>
      <c r="H220" s="98">
        <v>262.66613722422096</v>
      </c>
      <c r="I220" s="98">
        <v>265.5420744605434</v>
      </c>
      <c r="J220" s="98">
        <v>240.41570444940984</v>
      </c>
      <c r="K220" s="98">
        <v>236.98111432759322</v>
      </c>
      <c r="L220" s="98">
        <v>231.08086833906461</v>
      </c>
      <c r="M220" s="98">
        <v>237.13781137611863</v>
      </c>
      <c r="N220" s="98">
        <v>225.44805281224308</v>
      </c>
      <c r="O220" s="98">
        <v>226.58199165599484</v>
      </c>
      <c r="P220" s="98">
        <v>230.2051202471412</v>
      </c>
      <c r="Q220" s="98">
        <v>240.20659899668138</v>
      </c>
      <c r="R220" s="98">
        <v>242.13591372373796</v>
      </c>
      <c r="S220" s="98">
        <v>245.19937867944142</v>
      </c>
      <c r="T220" s="98">
        <v>248.753142147814</v>
      </c>
      <c r="U220" s="98">
        <v>270.82054368604923</v>
      </c>
      <c r="V220" s="98">
        <v>257.48661938728731</v>
      </c>
      <c r="W220" s="98">
        <v>276.89333196552678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70.125524644717473</v>
      </c>
      <c r="C223" s="118">
        <f t="shared" si="93"/>
        <v>61.495718453019329</v>
      </c>
      <c r="D223" s="118">
        <f t="shared" si="93"/>
        <v>60.990035695022215</v>
      </c>
      <c r="E223" s="118">
        <f t="shared" si="93"/>
        <v>64.231426375113799</v>
      </c>
      <c r="F223" s="118">
        <f t="shared" si="93"/>
        <v>57.462791641837946</v>
      </c>
      <c r="G223" s="118">
        <f t="shared" si="93"/>
        <v>54.503097866558861</v>
      </c>
      <c r="H223" s="118">
        <f t="shared" si="93"/>
        <v>52.406742713840693</v>
      </c>
      <c r="I223" s="118">
        <f t="shared" si="93"/>
        <v>57.276635067926321</v>
      </c>
      <c r="J223" s="118">
        <f t="shared" si="93"/>
        <v>53.74084330248688</v>
      </c>
      <c r="K223" s="118">
        <f t="shared" si="93"/>
        <v>48.943289655453796</v>
      </c>
      <c r="L223" s="118">
        <f t="shared" si="93"/>
        <v>49.449518012341024</v>
      </c>
      <c r="M223" s="118">
        <f t="shared" si="93"/>
        <v>47.018317840289114</v>
      </c>
      <c r="N223" s="118">
        <f t="shared" si="93"/>
        <v>46.307064272353173</v>
      </c>
      <c r="O223" s="118">
        <f t="shared" si="93"/>
        <v>39.76042332107049</v>
      </c>
      <c r="P223" s="118">
        <f t="shared" si="93"/>
        <v>38.576308334938517</v>
      </c>
      <c r="Q223" s="118">
        <f t="shared" si="93"/>
        <v>39.697725816743215</v>
      </c>
      <c r="R223" s="118">
        <f t="shared" ref="R223:V223" si="94">R224+R226+R228+R237</f>
        <v>40.325701830904563</v>
      </c>
      <c r="S223" s="118">
        <f t="shared" si="94"/>
        <v>38.802307062361223</v>
      </c>
      <c r="T223" s="118">
        <f t="shared" si="94"/>
        <v>42.413742471807844</v>
      </c>
      <c r="U223" s="118">
        <f t="shared" si="94"/>
        <v>42.569056807000763</v>
      </c>
      <c r="V223" s="118">
        <f t="shared" si="94"/>
        <v>41.778114827821788</v>
      </c>
      <c r="W223" s="118">
        <f t="shared" ref="W223" si="95">W224+W226+W228+W237</f>
        <v>41.464205433247876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17.938339618373458</v>
      </c>
      <c r="C224" s="123">
        <f t="shared" si="96"/>
        <v>16.66021888957507</v>
      </c>
      <c r="D224" s="123">
        <f t="shared" si="96"/>
        <v>16.306132989789145</v>
      </c>
      <c r="E224" s="123">
        <f t="shared" si="96"/>
        <v>17.902332029189061</v>
      </c>
      <c r="F224" s="123">
        <f t="shared" si="96"/>
        <v>13.566436599591842</v>
      </c>
      <c r="G224" s="123">
        <f t="shared" si="96"/>
        <v>9.0146018681386941</v>
      </c>
      <c r="H224" s="123">
        <f t="shared" si="96"/>
        <v>8.4595418870374051</v>
      </c>
      <c r="I224" s="123">
        <f t="shared" si="96"/>
        <v>9.6766542086007181</v>
      </c>
      <c r="J224" s="123">
        <f t="shared" si="96"/>
        <v>6.6379428588814546</v>
      </c>
      <c r="K224" s="123">
        <f t="shared" si="96"/>
        <v>5.399796745543143</v>
      </c>
      <c r="L224" s="123">
        <f t="shared" si="96"/>
        <v>6.4184932703993454</v>
      </c>
      <c r="M224" s="123">
        <f t="shared" si="96"/>
        <v>6.0200282569778611</v>
      </c>
      <c r="N224" s="123">
        <f t="shared" si="96"/>
        <v>5.9834876142042592</v>
      </c>
      <c r="O224" s="123">
        <f t="shared" si="96"/>
        <v>4.9193673626987104</v>
      </c>
      <c r="P224" s="123">
        <f t="shared" si="96"/>
        <v>4.730996559876087</v>
      </c>
      <c r="Q224" s="123">
        <f t="shared" si="96"/>
        <v>4.3506059280831924</v>
      </c>
      <c r="R224" s="123">
        <f t="shared" si="96"/>
        <v>3.2797286301925372</v>
      </c>
      <c r="S224" s="123">
        <f t="shared" si="96"/>
        <v>1.769545779093147</v>
      </c>
      <c r="T224" s="123">
        <f t="shared" si="96"/>
        <v>6.6142317216989523</v>
      </c>
      <c r="U224" s="123">
        <f t="shared" si="96"/>
        <v>5.8068999264023446</v>
      </c>
      <c r="V224" s="123">
        <f t="shared" si="96"/>
        <v>5.3076300003891186</v>
      </c>
      <c r="W224" s="123">
        <f t="shared" si="96"/>
        <v>5.2642955264947915</v>
      </c>
      <c r="DA224" s="130" t="s">
        <v>2881</v>
      </c>
    </row>
    <row r="225" spans="1:105" ht="12" customHeight="1" x14ac:dyDescent="0.25">
      <c r="A225" s="97" t="s">
        <v>53</v>
      </c>
      <c r="B225" s="99">
        <v>17.938339618373458</v>
      </c>
      <c r="C225" s="99">
        <v>16.66021888957507</v>
      </c>
      <c r="D225" s="99">
        <v>16.306132989789145</v>
      </c>
      <c r="E225" s="99">
        <v>17.902332029189061</v>
      </c>
      <c r="F225" s="99">
        <v>13.566436599591842</v>
      </c>
      <c r="G225" s="99">
        <v>9.0146018681386941</v>
      </c>
      <c r="H225" s="99">
        <v>8.4595418870374051</v>
      </c>
      <c r="I225" s="99">
        <v>9.6766542086007181</v>
      </c>
      <c r="J225" s="99">
        <v>6.6379428588814546</v>
      </c>
      <c r="K225" s="99">
        <v>5.399796745543143</v>
      </c>
      <c r="L225" s="99">
        <v>6.4184932703993454</v>
      </c>
      <c r="M225" s="99">
        <v>6.0200282569778611</v>
      </c>
      <c r="N225" s="99">
        <v>5.9834876142042592</v>
      </c>
      <c r="O225" s="99">
        <v>4.9193673626987104</v>
      </c>
      <c r="P225" s="99">
        <v>4.730996559876087</v>
      </c>
      <c r="Q225" s="99">
        <v>4.3506059280831924</v>
      </c>
      <c r="R225" s="99">
        <v>3.2797286301925372</v>
      </c>
      <c r="S225" s="99">
        <v>1.769545779093147</v>
      </c>
      <c r="T225" s="99">
        <v>6.6142317216989523</v>
      </c>
      <c r="U225" s="99">
        <v>5.8068999264023446</v>
      </c>
      <c r="V225" s="99">
        <v>5.3076300003891186</v>
      </c>
      <c r="W225" s="99">
        <v>5.2642955264947915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25.605636925652146</v>
      </c>
      <c r="C226" s="123">
        <f t="shared" si="97"/>
        <v>19.322795723783827</v>
      </c>
      <c r="D226" s="123">
        <f t="shared" si="97"/>
        <v>17.29375390051743</v>
      </c>
      <c r="E226" s="123">
        <f t="shared" si="97"/>
        <v>17.083243054280032</v>
      </c>
      <c r="F226" s="123">
        <f t="shared" si="97"/>
        <v>13.878252488024852</v>
      </c>
      <c r="G226" s="123">
        <f t="shared" si="97"/>
        <v>13.436230799462042</v>
      </c>
      <c r="H226" s="123">
        <f t="shared" si="97"/>
        <v>12.966985847682357</v>
      </c>
      <c r="I226" s="123">
        <f t="shared" si="97"/>
        <v>15.106194541601642</v>
      </c>
      <c r="J226" s="123">
        <f t="shared" si="97"/>
        <v>16.562729111281612</v>
      </c>
      <c r="K226" s="123">
        <f t="shared" si="97"/>
        <v>13.330905065277463</v>
      </c>
      <c r="L226" s="123">
        <f t="shared" si="97"/>
        <v>13.843704662045907</v>
      </c>
      <c r="M226" s="123">
        <f t="shared" si="97"/>
        <v>11.535709238870991</v>
      </c>
      <c r="N226" s="123">
        <f t="shared" si="97"/>
        <v>13.894030608562277</v>
      </c>
      <c r="O226" s="123">
        <f t="shared" si="97"/>
        <v>11.282631459674494</v>
      </c>
      <c r="P226" s="123">
        <f t="shared" si="97"/>
        <v>10.069192549959979</v>
      </c>
      <c r="Q226" s="123">
        <f t="shared" si="97"/>
        <v>10.664267781718094</v>
      </c>
      <c r="R226" s="123">
        <f t="shared" si="97"/>
        <v>11.684845425673334</v>
      </c>
      <c r="S226" s="123">
        <f t="shared" si="97"/>
        <v>10.435920319036439</v>
      </c>
      <c r="T226" s="123">
        <f t="shared" si="97"/>
        <v>10.834213107116007</v>
      </c>
      <c r="U226" s="123">
        <f t="shared" si="97"/>
        <v>11.454723852079967</v>
      </c>
      <c r="V226" s="123">
        <f t="shared" si="97"/>
        <v>10.803945914209026</v>
      </c>
      <c r="W226" s="123">
        <f t="shared" si="97"/>
        <v>10.457103581647726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25.605636925652146</v>
      </c>
      <c r="C227" s="99">
        <f>RES_hhdet_fecs!C147</f>
        <v>19.322795723783827</v>
      </c>
      <c r="D227" s="99">
        <f>RES_hhdet_fecs!D147</f>
        <v>17.29375390051743</v>
      </c>
      <c r="E227" s="99">
        <f>RES_hhdet_fecs!E147</f>
        <v>17.083243054280032</v>
      </c>
      <c r="F227" s="99">
        <f>RES_hhdet_fecs!F147</f>
        <v>13.878252488024852</v>
      </c>
      <c r="G227" s="99">
        <f>RES_hhdet_fecs!G147</f>
        <v>13.436230799462042</v>
      </c>
      <c r="H227" s="99">
        <f>RES_hhdet_fecs!H147</f>
        <v>12.966985847682357</v>
      </c>
      <c r="I227" s="99">
        <f>RES_hhdet_fecs!I147</f>
        <v>15.106194541601642</v>
      </c>
      <c r="J227" s="99">
        <f>RES_hhdet_fecs!J147</f>
        <v>16.562729111281612</v>
      </c>
      <c r="K227" s="99">
        <f>RES_hhdet_fecs!K147</f>
        <v>13.330905065277463</v>
      </c>
      <c r="L227" s="99">
        <f>RES_hhdet_fecs!L147</f>
        <v>13.843704662045907</v>
      </c>
      <c r="M227" s="99">
        <f>RES_hhdet_fecs!M147</f>
        <v>11.535709238870991</v>
      </c>
      <c r="N227" s="99">
        <f>RES_hhdet_fecs!N147</f>
        <v>13.894030608562277</v>
      </c>
      <c r="O227" s="99">
        <f>RES_hhdet_fecs!O147</f>
        <v>11.282631459674494</v>
      </c>
      <c r="P227" s="99">
        <f>RES_hhdet_fecs!P147</f>
        <v>10.069192549959979</v>
      </c>
      <c r="Q227" s="99">
        <f>RES_hhdet_fecs!Q147</f>
        <v>10.664267781718094</v>
      </c>
      <c r="R227" s="99">
        <f>RES_hhdet_fecs!R147</f>
        <v>11.684845425673334</v>
      </c>
      <c r="S227" s="99">
        <f>RES_hhdet_fecs!S147</f>
        <v>10.435920319036439</v>
      </c>
      <c r="T227" s="99">
        <f>RES_hhdet_fecs!T147</f>
        <v>10.834213107116007</v>
      </c>
      <c r="U227" s="99">
        <f>RES_hhdet_fecs!U147</f>
        <v>11.454723852079967</v>
      </c>
      <c r="V227" s="99">
        <f>RES_hhdet_fecs!V147</f>
        <v>10.803945914209026</v>
      </c>
      <c r="W227" s="99">
        <f>RES_hhdet_fecs!W147</f>
        <v>10.457103581647726</v>
      </c>
      <c r="DA227" s="63" t="s">
        <v>2884</v>
      </c>
    </row>
    <row r="228" spans="1:105" ht="12" customHeight="1" x14ac:dyDescent="0.25">
      <c r="A228" s="121" t="s">
        <v>55</v>
      </c>
      <c r="B228" s="123">
        <v>18.218455144541203</v>
      </c>
      <c r="C228" s="123">
        <v>16.839980279105202</v>
      </c>
      <c r="D228" s="123">
        <v>18.734584843973145</v>
      </c>
      <c r="E228" s="123">
        <v>20.530600690750422</v>
      </c>
      <c r="F228" s="123">
        <v>21.110891770865916</v>
      </c>
      <c r="G228" s="123">
        <v>23.52129189064603</v>
      </c>
      <c r="H228" s="123">
        <v>23.161683640543291</v>
      </c>
      <c r="I228" s="123">
        <v>24.826607447555606</v>
      </c>
      <c r="J228" s="123">
        <v>23.576753418456761</v>
      </c>
      <c r="K228" s="123">
        <v>23.341611234981418</v>
      </c>
      <c r="L228" s="123">
        <v>22.577577718015732</v>
      </c>
      <c r="M228" s="123">
        <v>22.524293677064545</v>
      </c>
      <c r="N228" s="123">
        <v>20.282648955011624</v>
      </c>
      <c r="O228" s="123">
        <v>17.305210635276882</v>
      </c>
      <c r="P228" s="123">
        <v>17.075728281209777</v>
      </c>
      <c r="Q228" s="123">
        <v>18.122751356992151</v>
      </c>
      <c r="R228" s="123">
        <v>18.871335751887951</v>
      </c>
      <c r="S228" s="123">
        <v>19.913779532261358</v>
      </c>
      <c r="T228" s="123">
        <v>18.789774807022017</v>
      </c>
      <c r="U228" s="123">
        <v>18.266906467879629</v>
      </c>
      <c r="V228" s="123">
        <v>18.594327139647302</v>
      </c>
      <c r="W228" s="123">
        <v>18.759025632330069</v>
      </c>
      <c r="DA228" s="130" t="s">
        <v>2885</v>
      </c>
    </row>
    <row r="229" spans="1:105" ht="12" customHeight="1" x14ac:dyDescent="0.25">
      <c r="A229" s="97" t="s">
        <v>124</v>
      </c>
      <c r="B229" s="99">
        <v>34.497377072906893</v>
      </c>
      <c r="C229" s="99">
        <v>33.412969846300982</v>
      </c>
      <c r="D229" s="99">
        <v>35.379948944099581</v>
      </c>
      <c r="E229" s="99">
        <v>37.066899710393798</v>
      </c>
      <c r="F229" s="99">
        <v>37.697552768510029</v>
      </c>
      <c r="G229" s="99">
        <v>40.668616483508032</v>
      </c>
      <c r="H229" s="99">
        <v>40.751072577449719</v>
      </c>
      <c r="I229" s="99">
        <v>41.878636418076496</v>
      </c>
      <c r="J229" s="99">
        <v>42.793531159769699</v>
      </c>
      <c r="K229" s="99">
        <v>42.402106552657536</v>
      </c>
      <c r="L229" s="99">
        <v>40.738040759139508</v>
      </c>
      <c r="M229" s="99">
        <v>38.617436121179246</v>
      </c>
      <c r="N229" s="99">
        <v>35.546995932700938</v>
      </c>
      <c r="O229" s="99">
        <v>37.05341021501372</v>
      </c>
      <c r="P229" s="99">
        <v>43.10970530691236</v>
      </c>
      <c r="Q229" s="99">
        <v>35.777629525542032</v>
      </c>
      <c r="R229" s="99">
        <v>34.105822902411703</v>
      </c>
      <c r="S229" s="99">
        <v>31.995586893513078</v>
      </c>
      <c r="T229" s="99">
        <v>29.606512358397882</v>
      </c>
      <c r="U229" s="99">
        <v>27.92432420718113</v>
      </c>
      <c r="V229" s="99">
        <v>25.904199427109649</v>
      </c>
      <c r="W229" s="99">
        <v>32.558350642362591</v>
      </c>
      <c r="DA229" s="63" t="s">
        <v>2886</v>
      </c>
    </row>
    <row r="230" spans="1:105" ht="12" customHeight="1" x14ac:dyDescent="0.25">
      <c r="A230" s="97" t="s">
        <v>123</v>
      </c>
      <c r="B230" s="99">
        <v>17.096953765338213</v>
      </c>
      <c r="C230" s="99">
        <v>16.627045645958098</v>
      </c>
      <c r="D230" s="99">
        <v>19.886675111821955</v>
      </c>
      <c r="E230" s="99">
        <v>22.117954195456694</v>
      </c>
      <c r="F230" s="99">
        <v>0</v>
      </c>
      <c r="G230" s="99">
        <v>0</v>
      </c>
      <c r="H230" s="99">
        <v>23.491398740811075</v>
      </c>
      <c r="I230" s="99">
        <v>23.066946595076264</v>
      </c>
      <c r="J230" s="99">
        <v>23.726527867562911</v>
      </c>
      <c r="K230" s="99">
        <v>23.670044718208366</v>
      </c>
      <c r="L230" s="99">
        <v>22.364912808682998</v>
      </c>
      <c r="M230" s="99">
        <v>21.404274468774005</v>
      </c>
      <c r="N230" s="99">
        <v>18.846901717235461</v>
      </c>
      <c r="O230" s="99">
        <v>19.121900525239685</v>
      </c>
      <c r="P230" s="99">
        <v>22.742993032534084</v>
      </c>
      <c r="Q230" s="99">
        <v>21.641961012323819</v>
      </c>
      <c r="R230" s="99">
        <v>22.437940630163393</v>
      </c>
      <c r="S230" s="99">
        <v>23.800635964916932</v>
      </c>
      <c r="T230" s="99">
        <v>21.424784168993771</v>
      </c>
      <c r="U230" s="99">
        <v>18.410301552691791</v>
      </c>
      <c r="V230" s="99">
        <v>17.038833816065726</v>
      </c>
      <c r="W230" s="99">
        <v>22.819393019170388</v>
      </c>
      <c r="DA230" s="63" t="s">
        <v>2887</v>
      </c>
    </row>
    <row r="231" spans="1:105" ht="12" customHeight="1" x14ac:dyDescent="0.25">
      <c r="A231" s="100" t="s">
        <v>50</v>
      </c>
      <c r="B231" s="102">
        <v>4.7656259796946054</v>
      </c>
      <c r="C231" s="102">
        <v>4.5323055583120073</v>
      </c>
      <c r="D231" s="102">
        <v>8.5038888850436649</v>
      </c>
      <c r="E231" s="102">
        <v>10.897520271782902</v>
      </c>
      <c r="F231" s="102">
        <v>0</v>
      </c>
      <c r="G231" s="102">
        <v>0</v>
      </c>
      <c r="H231" s="102">
        <v>10.231605498618658</v>
      </c>
      <c r="I231" s="102">
        <v>8.3918665415492342</v>
      </c>
      <c r="J231" s="102">
        <v>8.6536066256295054</v>
      </c>
      <c r="K231" s="102">
        <v>8.5740124057984417</v>
      </c>
      <c r="L231" s="102">
        <v>7.2006551918770914</v>
      </c>
      <c r="M231" s="102">
        <v>6.8077444759401278</v>
      </c>
      <c r="N231" s="102">
        <v>4.1528590440710351</v>
      </c>
      <c r="O231" s="102">
        <v>2.7317095496037851</v>
      </c>
      <c r="P231" s="102">
        <v>3.8452116853994727</v>
      </c>
      <c r="Q231" s="102">
        <v>7.4889535370582481</v>
      </c>
      <c r="R231" s="102">
        <v>9.0397960347541844</v>
      </c>
      <c r="S231" s="102">
        <v>11.347717139254607</v>
      </c>
      <c r="T231" s="102">
        <v>7.0989072628138477</v>
      </c>
      <c r="U231" s="102">
        <v>2.1616584139211543</v>
      </c>
      <c r="V231" s="102">
        <v>1.4903191198371044</v>
      </c>
      <c r="W231" s="102">
        <v>5.398280668157569</v>
      </c>
      <c r="DA231" s="131" t="s">
        <v>2888</v>
      </c>
    </row>
    <row r="232" spans="1:105" ht="12" customHeight="1" x14ac:dyDescent="0.25">
      <c r="A232" s="103" t="s">
        <v>52</v>
      </c>
      <c r="B232" s="105">
        <v>12.331327785643607</v>
      </c>
      <c r="C232" s="105">
        <v>12.094740087646093</v>
      </c>
      <c r="D232" s="105">
        <v>11.382786226778292</v>
      </c>
      <c r="E232" s="105">
        <v>11.220433923673792</v>
      </c>
      <c r="F232" s="105">
        <v>0</v>
      </c>
      <c r="G232" s="105">
        <v>0</v>
      </c>
      <c r="H232" s="105">
        <v>13.259793242192419</v>
      </c>
      <c r="I232" s="105">
        <v>14.675080053527029</v>
      </c>
      <c r="J232" s="105">
        <v>15.072921241933406</v>
      </c>
      <c r="K232" s="105">
        <v>15.096032312409926</v>
      </c>
      <c r="L232" s="105">
        <v>15.164257616805905</v>
      </c>
      <c r="M232" s="105">
        <v>14.596529992833876</v>
      </c>
      <c r="N232" s="105">
        <v>14.694042673164427</v>
      </c>
      <c r="O232" s="105">
        <v>16.390190975635896</v>
      </c>
      <c r="P232" s="105">
        <v>18.897781347134611</v>
      </c>
      <c r="Q232" s="105">
        <v>14.15300747526557</v>
      </c>
      <c r="R232" s="105">
        <v>13.398144595409207</v>
      </c>
      <c r="S232" s="105">
        <v>12.452918825662328</v>
      </c>
      <c r="T232" s="105">
        <v>14.32587690617992</v>
      </c>
      <c r="U232" s="105">
        <v>16.248643138770632</v>
      </c>
      <c r="V232" s="105">
        <v>15.548514696228622</v>
      </c>
      <c r="W232" s="105">
        <v>17.421112351012816</v>
      </c>
      <c r="DA232" s="132" t="s">
        <v>2889</v>
      </c>
    </row>
    <row r="233" spans="1:105" ht="12" customHeight="1" x14ac:dyDescent="0.25">
      <c r="A233" s="106" t="s">
        <v>122</v>
      </c>
      <c r="B233" s="102">
        <v>31.365495624080499</v>
      </c>
      <c r="C233" s="102">
        <v>29.244177653924705</v>
      </c>
      <c r="D233" s="102">
        <v>31.380043042787481</v>
      </c>
      <c r="E233" s="102">
        <v>33.416762970786159</v>
      </c>
      <c r="F233" s="102">
        <v>0</v>
      </c>
      <c r="G233" s="102">
        <v>0</v>
      </c>
      <c r="H233" s="102">
        <v>35.567441127952392</v>
      </c>
      <c r="I233" s="102">
        <v>40.140520151369259</v>
      </c>
      <c r="J233" s="102">
        <v>38.517167967444138</v>
      </c>
      <c r="K233" s="102">
        <v>38.003701726642404</v>
      </c>
      <c r="L233" s="102">
        <v>37.608012695705014</v>
      </c>
      <c r="M233" s="102">
        <v>37.649403770492476</v>
      </c>
      <c r="N233" s="102">
        <v>35.288687407566805</v>
      </c>
      <c r="O233" s="102">
        <v>30.103979712317461</v>
      </c>
      <c r="P233" s="102">
        <v>29.880392090012698</v>
      </c>
      <c r="Q233" s="102">
        <v>30.807594969515009</v>
      </c>
      <c r="R233" s="102">
        <v>31.747030370166488</v>
      </c>
      <c r="S233" s="102">
        <v>33.145552724586523</v>
      </c>
      <c r="T233" s="102">
        <v>32.086638439812354</v>
      </c>
      <c r="U233" s="102">
        <v>29.157563304977543</v>
      </c>
      <c r="V233" s="102">
        <v>28.955472685168004</v>
      </c>
      <c r="W233" s="102">
        <v>27.546090975161334</v>
      </c>
      <c r="DA233" s="131" t="s">
        <v>2890</v>
      </c>
    </row>
    <row r="234" spans="1:105" ht="12" customHeight="1" x14ac:dyDescent="0.25">
      <c r="A234" s="107" t="s">
        <v>121</v>
      </c>
      <c r="B234" s="105">
        <v>16.954020771254122</v>
      </c>
      <c r="C234" s="105">
        <v>15.562702200393408</v>
      </c>
      <c r="D234" s="105">
        <v>17.66666162208762</v>
      </c>
      <c r="E234" s="105">
        <v>19.606656220281671</v>
      </c>
      <c r="F234" s="105">
        <v>20.318355067906808</v>
      </c>
      <c r="G234" s="105">
        <v>22.763518707880667</v>
      </c>
      <c r="H234" s="105">
        <v>22.190583109776547</v>
      </c>
      <c r="I234" s="105">
        <v>24.05055225798522</v>
      </c>
      <c r="J234" s="105">
        <v>22.821397881257425</v>
      </c>
      <c r="K234" s="105">
        <v>22.655626995637903</v>
      </c>
      <c r="L234" s="105">
        <v>21.928265117866079</v>
      </c>
      <c r="M234" s="105">
        <v>21.937455652304038</v>
      </c>
      <c r="N234" s="105">
        <v>19.698485058336285</v>
      </c>
      <c r="O234" s="105">
        <v>16.390529598413384</v>
      </c>
      <c r="P234" s="105">
        <v>15.901253089925275</v>
      </c>
      <c r="Q234" s="105">
        <v>17.161192282613868</v>
      </c>
      <c r="R234" s="105">
        <v>18.064305767871279</v>
      </c>
      <c r="S234" s="105">
        <v>19.357387760697094</v>
      </c>
      <c r="T234" s="105">
        <v>18.391057741087891</v>
      </c>
      <c r="U234" s="105">
        <v>17.883958733793715</v>
      </c>
      <c r="V234" s="105">
        <v>18.306388710414865</v>
      </c>
      <c r="W234" s="105">
        <v>18.278491103164416</v>
      </c>
      <c r="DA234" s="132" t="s">
        <v>2891</v>
      </c>
    </row>
    <row r="235" spans="1:105" ht="12" customHeight="1" x14ac:dyDescent="0.25">
      <c r="A235" s="108" t="s">
        <v>53</v>
      </c>
      <c r="B235" s="99">
        <v>4.4452806647753356</v>
      </c>
      <c r="C235" s="99">
        <v>3.7240862227871574</v>
      </c>
      <c r="D235" s="99">
        <v>5.8895399839797147</v>
      </c>
      <c r="E235" s="99">
        <v>7.8587832986488131</v>
      </c>
      <c r="F235" s="99">
        <v>7.8276501981493238</v>
      </c>
      <c r="G235" s="99">
        <v>10.146092469884415</v>
      </c>
      <c r="H235" s="99">
        <v>9.1271108097074389</v>
      </c>
      <c r="I235" s="99">
        <v>8.4806170111243215</v>
      </c>
      <c r="J235" s="99">
        <v>7.7698589744847197</v>
      </c>
      <c r="K235" s="99">
        <v>7.6961025909209742</v>
      </c>
      <c r="L235" s="99">
        <v>6.7295686689710958</v>
      </c>
      <c r="M235" s="99">
        <v>6.7952650044258318</v>
      </c>
      <c r="N235" s="99">
        <v>4.5883224909528666</v>
      </c>
      <c r="O235" s="99">
        <v>1.0383069639991049</v>
      </c>
      <c r="P235" s="99">
        <v>0.39679833781173351</v>
      </c>
      <c r="Q235" s="99">
        <v>1.3165064542848193</v>
      </c>
      <c r="R235" s="99">
        <v>1.9612542662308954</v>
      </c>
      <c r="S235" s="99">
        <v>3.2660329742735028</v>
      </c>
      <c r="T235" s="99">
        <v>2.4115654957043282</v>
      </c>
      <c r="U235" s="99">
        <v>1.9020661085628132</v>
      </c>
      <c r="V235" s="99">
        <v>2.4091390459217288</v>
      </c>
      <c r="W235" s="99">
        <v>2.5098461955764813</v>
      </c>
      <c r="DA235" s="63" t="s">
        <v>2892</v>
      </c>
    </row>
    <row r="236" spans="1:105" ht="12" customHeight="1" x14ac:dyDescent="0.25">
      <c r="A236" s="108" t="s">
        <v>52</v>
      </c>
      <c r="B236" s="99">
        <v>12.508740106478788</v>
      </c>
      <c r="C236" s="99">
        <v>11.838615977606251</v>
      </c>
      <c r="D236" s="99">
        <v>11.777121638107907</v>
      </c>
      <c r="E236" s="99">
        <v>11.747872921632858</v>
      </c>
      <c r="F236" s="99">
        <v>12.490704869757487</v>
      </c>
      <c r="G236" s="99">
        <v>12.61742623799625</v>
      </c>
      <c r="H236" s="99">
        <v>13.063472300069106</v>
      </c>
      <c r="I236" s="99">
        <v>15.569935246860906</v>
      </c>
      <c r="J236" s="99">
        <v>15.051538906772706</v>
      </c>
      <c r="K236" s="99">
        <v>14.95952440471693</v>
      </c>
      <c r="L236" s="99">
        <v>15.198696448894983</v>
      </c>
      <c r="M236" s="99">
        <v>15.142190647878206</v>
      </c>
      <c r="N236" s="99">
        <v>15.110162567383423</v>
      </c>
      <c r="O236" s="99">
        <v>15.352222634414279</v>
      </c>
      <c r="P236" s="99">
        <v>15.504454752113544</v>
      </c>
      <c r="Q236" s="99">
        <v>15.844685828329052</v>
      </c>
      <c r="R236" s="99">
        <v>16.103051501640387</v>
      </c>
      <c r="S236" s="99">
        <v>16.091354786423594</v>
      </c>
      <c r="T236" s="99">
        <v>15.979492245383568</v>
      </c>
      <c r="U236" s="99">
        <v>15.9818926252309</v>
      </c>
      <c r="V236" s="99">
        <v>15.897249664493138</v>
      </c>
      <c r="W236" s="99">
        <v>15.768644907587934</v>
      </c>
      <c r="DA236" s="63" t="s">
        <v>2893</v>
      </c>
    </row>
    <row r="237" spans="1:105" ht="12" customHeight="1" x14ac:dyDescent="0.25">
      <c r="A237" s="121" t="s">
        <v>54</v>
      </c>
      <c r="B237" s="123">
        <v>8.3630929561506591</v>
      </c>
      <c r="C237" s="123">
        <v>8.6727235605552355</v>
      </c>
      <c r="D237" s="123">
        <v>8.6555639607424926</v>
      </c>
      <c r="E237" s="123">
        <v>8.7152506008942812</v>
      </c>
      <c r="F237" s="123">
        <v>8.9072107833553336</v>
      </c>
      <c r="G237" s="123">
        <v>8.5309733083120953</v>
      </c>
      <c r="H237" s="123">
        <v>7.8185313385776354</v>
      </c>
      <c r="I237" s="123">
        <v>7.6671788701683594</v>
      </c>
      <c r="J237" s="123">
        <v>6.9634179138670511</v>
      </c>
      <c r="K237" s="123">
        <v>6.8709766096517741</v>
      </c>
      <c r="L237" s="123">
        <v>6.6097423618800351</v>
      </c>
      <c r="M237" s="123">
        <v>6.938286667375718</v>
      </c>
      <c r="N237" s="123">
        <v>6.1468970945750128</v>
      </c>
      <c r="O237" s="123">
        <v>6.2532138634203998</v>
      </c>
      <c r="P237" s="123">
        <v>6.7003909438926765</v>
      </c>
      <c r="Q237" s="123">
        <v>6.5601007499497825</v>
      </c>
      <c r="R237" s="123">
        <v>6.489792023150744</v>
      </c>
      <c r="S237" s="123">
        <v>6.6830614319702777</v>
      </c>
      <c r="T237" s="123">
        <v>6.1755228359708658</v>
      </c>
      <c r="U237" s="123">
        <v>7.0405265606388214</v>
      </c>
      <c r="V237" s="123">
        <v>7.072211773576341</v>
      </c>
      <c r="W237" s="123">
        <v>6.9837806927752935</v>
      </c>
      <c r="DA237" s="130" t="s">
        <v>2894</v>
      </c>
    </row>
    <row r="238" spans="1:105" ht="12" customHeight="1" x14ac:dyDescent="0.25">
      <c r="A238" s="97" t="s">
        <v>50</v>
      </c>
      <c r="B238" s="99">
        <v>9.1707800425015016</v>
      </c>
      <c r="C238" s="99">
        <v>9.3088060456636583</v>
      </c>
      <c r="D238" s="99">
        <v>9.3086848555782069</v>
      </c>
      <c r="E238" s="99">
        <v>9.6611425656110992</v>
      </c>
      <c r="F238" s="99">
        <v>9.844283013790788</v>
      </c>
      <c r="G238" s="99">
        <v>9.4215699439881089</v>
      </c>
      <c r="H238" s="99">
        <v>8.442155026112907</v>
      </c>
      <c r="I238" s="99">
        <v>8.4979353932000272</v>
      </c>
      <c r="J238" s="99">
        <v>7.6390589579862791</v>
      </c>
      <c r="K238" s="99">
        <v>7.4931179714490304</v>
      </c>
      <c r="L238" s="99">
        <v>7.2719993154004658</v>
      </c>
      <c r="M238" s="99">
        <v>7.4227769147461498</v>
      </c>
      <c r="N238" s="99">
        <v>7.0188380082480561</v>
      </c>
      <c r="O238" s="99">
        <v>7.0267426451790982</v>
      </c>
      <c r="P238" s="99">
        <v>7.1107819782469672</v>
      </c>
      <c r="Q238" s="99">
        <v>7.3944717554955233</v>
      </c>
      <c r="R238" s="99">
        <v>7.4273410277859915</v>
      </c>
      <c r="S238" s="99">
        <v>7.4848874537922523</v>
      </c>
      <c r="T238" s="99">
        <v>7.5497358853025576</v>
      </c>
      <c r="U238" s="99">
        <v>8.1774408725730794</v>
      </c>
      <c r="V238" s="99">
        <v>7.7347424115077699</v>
      </c>
      <c r="W238" s="99">
        <v>8.2724276491871347</v>
      </c>
      <c r="DA238" s="63" t="s">
        <v>2895</v>
      </c>
    </row>
    <row r="239" spans="1:105" ht="12" customHeight="1" x14ac:dyDescent="0.25">
      <c r="A239" s="109" t="s">
        <v>120</v>
      </c>
      <c r="B239" s="110">
        <v>6.3241755552405943</v>
      </c>
      <c r="C239" s="110">
        <v>7.3388030092598999</v>
      </c>
      <c r="D239" s="110">
        <v>7.4737261510397737</v>
      </c>
      <c r="E239" s="110">
        <v>7.0864954530931259</v>
      </c>
      <c r="F239" s="110">
        <v>7.3854695544430564</v>
      </c>
      <c r="G239" s="110">
        <v>7.0907996347980369</v>
      </c>
      <c r="H239" s="110">
        <v>6.7198325272795385</v>
      </c>
      <c r="I239" s="110">
        <v>6.0978278758788491</v>
      </c>
      <c r="J239" s="110">
        <v>5.6374460000180768</v>
      </c>
      <c r="K239" s="110">
        <v>5.8063794423079704</v>
      </c>
      <c r="L239" s="110">
        <v>5.5070245188629574</v>
      </c>
      <c r="M239" s="110">
        <v>6.1174042506042188</v>
      </c>
      <c r="N239" s="110">
        <v>4.5796750801643151</v>
      </c>
      <c r="O239" s="110">
        <v>4.9748123121722276</v>
      </c>
      <c r="P239" s="110">
        <v>6.0860214476232599</v>
      </c>
      <c r="Q239" s="110">
        <v>5.3668562865778489</v>
      </c>
      <c r="R239" s="110">
        <v>5.215847468138211</v>
      </c>
      <c r="S239" s="110">
        <v>5.6686012995960233</v>
      </c>
      <c r="T239" s="110">
        <v>4.6508526100869858</v>
      </c>
      <c r="U239" s="110">
        <v>5.7384563294644826</v>
      </c>
      <c r="V239" s="110">
        <v>6.3394423974632348</v>
      </c>
      <c r="W239" s="110">
        <v>5.6347456801604494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89.021859842029073</v>
      </c>
      <c r="C241" s="118">
        <f t="shared" si="98"/>
        <v>77.594429386893125</v>
      </c>
      <c r="D241" s="118">
        <f t="shared" si="98"/>
        <v>79.471549495445515</v>
      </c>
      <c r="E241" s="118">
        <f t="shared" si="98"/>
        <v>86.585374267243168</v>
      </c>
      <c r="F241" s="118">
        <f t="shared" si="98"/>
        <v>77.361887560206171</v>
      </c>
      <c r="G241" s="118">
        <f t="shared" si="98"/>
        <v>73.88102082574899</v>
      </c>
      <c r="H241" s="118">
        <f t="shared" si="98"/>
        <v>74.253944547373194</v>
      </c>
      <c r="I241" s="118">
        <f t="shared" si="98"/>
        <v>87.574874236106723</v>
      </c>
      <c r="J241" s="118">
        <f t="shared" si="98"/>
        <v>87.11231779651105</v>
      </c>
      <c r="K241" s="118">
        <f t="shared" si="98"/>
        <v>76.384201346146398</v>
      </c>
      <c r="L241" s="118">
        <f t="shared" si="98"/>
        <v>82.363302414286977</v>
      </c>
      <c r="M241" s="118">
        <f t="shared" si="98"/>
        <v>75.841829830004812</v>
      </c>
      <c r="N241" s="118">
        <f t="shared" si="98"/>
        <v>83.761932349670616</v>
      </c>
      <c r="O241" s="118">
        <f t="shared" si="98"/>
        <v>72.052744324954631</v>
      </c>
      <c r="P241" s="118">
        <f t="shared" si="98"/>
        <v>68.693264966382586</v>
      </c>
      <c r="Q241" s="118">
        <f t="shared" si="98"/>
        <v>71.637882224903692</v>
      </c>
      <c r="R241" s="118">
        <f t="shared" ref="R241:V241" si="99">R242+R244+R246+R255</f>
        <v>75.476951298569574</v>
      </c>
      <c r="S241" s="118">
        <f t="shared" si="99"/>
        <v>70.048652707778601</v>
      </c>
      <c r="T241" s="118">
        <f t="shared" si="99"/>
        <v>89.867509621076863</v>
      </c>
      <c r="U241" s="118">
        <f t="shared" si="99"/>
        <v>91.214282366895858</v>
      </c>
      <c r="V241" s="118">
        <f t="shared" si="99"/>
        <v>87.663374500060101</v>
      </c>
      <c r="W241" s="118">
        <f t="shared" ref="W241" si="100">W242+W244+W246+W255</f>
        <v>86.455728931015997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23.451666446979594</v>
      </c>
      <c r="C242" s="123">
        <f t="shared" si="101"/>
        <v>22.411376147934224</v>
      </c>
      <c r="D242" s="123">
        <f t="shared" si="101"/>
        <v>23.309806419941829</v>
      </c>
      <c r="E242" s="123">
        <f t="shared" si="101"/>
        <v>27.035252281313198</v>
      </c>
      <c r="F242" s="123">
        <f t="shared" si="101"/>
        <v>21.584045822952177</v>
      </c>
      <c r="G242" s="123">
        <f t="shared" si="101"/>
        <v>15.43826832466682</v>
      </c>
      <c r="H242" s="123">
        <f t="shared" si="101"/>
        <v>15.777440480772809</v>
      </c>
      <c r="I242" s="123">
        <f t="shared" si="101"/>
        <v>19.505783296632664</v>
      </c>
      <c r="J242" s="123">
        <f t="shared" si="101"/>
        <v>14.385678100069214</v>
      </c>
      <c r="K242" s="123">
        <f t="shared" si="101"/>
        <v>12.453727005221348</v>
      </c>
      <c r="L242" s="123">
        <f t="shared" si="101"/>
        <v>15.812935622787645</v>
      </c>
      <c r="M242" s="123">
        <f t="shared" si="101"/>
        <v>15.50943585578951</v>
      </c>
      <c r="N242" s="123">
        <f t="shared" si="101"/>
        <v>16.111237696475325</v>
      </c>
      <c r="O242" s="123">
        <f t="shared" si="101"/>
        <v>13.637624674080664</v>
      </c>
      <c r="P242" s="123">
        <f t="shared" si="101"/>
        <v>13.329159083051167</v>
      </c>
      <c r="Q242" s="123">
        <f t="shared" si="101"/>
        <v>12.474060932105973</v>
      </c>
      <c r="R242" s="123">
        <f t="shared" si="101"/>
        <v>9.8744236785349386</v>
      </c>
      <c r="S242" s="123">
        <f t="shared" si="101"/>
        <v>5.7855373976808648</v>
      </c>
      <c r="T242" s="123">
        <f t="shared" si="101"/>
        <v>23.038792607556999</v>
      </c>
      <c r="U242" s="123">
        <f t="shared" si="101"/>
        <v>20.599383568628422</v>
      </c>
      <c r="V242" s="123">
        <f t="shared" si="101"/>
        <v>19.027387835138544</v>
      </c>
      <c r="W242" s="123">
        <f t="shared" si="101"/>
        <v>19.029067020851844</v>
      </c>
      <c r="DA242" s="130" t="s">
        <v>3049</v>
      </c>
    </row>
    <row r="243" spans="1:105" ht="12" customHeight="1" x14ac:dyDescent="0.25">
      <c r="A243" s="97" t="s">
        <v>53</v>
      </c>
      <c r="B243" s="99">
        <v>23.451666446979594</v>
      </c>
      <c r="C243" s="99">
        <v>22.411376147934224</v>
      </c>
      <c r="D243" s="99">
        <v>23.309806419941829</v>
      </c>
      <c r="E243" s="99">
        <v>27.035252281313198</v>
      </c>
      <c r="F243" s="99">
        <v>21.584045822952177</v>
      </c>
      <c r="G243" s="99">
        <v>15.43826832466682</v>
      </c>
      <c r="H243" s="99">
        <v>15.777440480772809</v>
      </c>
      <c r="I243" s="99">
        <v>19.505783296632664</v>
      </c>
      <c r="J243" s="99">
        <v>14.385678100069214</v>
      </c>
      <c r="K243" s="99">
        <v>12.453727005221348</v>
      </c>
      <c r="L243" s="99">
        <v>15.812935622787645</v>
      </c>
      <c r="M243" s="99">
        <v>15.50943585578951</v>
      </c>
      <c r="N243" s="99">
        <v>16.111237696475325</v>
      </c>
      <c r="O243" s="99">
        <v>13.637624674080664</v>
      </c>
      <c r="P243" s="99">
        <v>13.329159083051167</v>
      </c>
      <c r="Q243" s="99">
        <v>12.474060932105973</v>
      </c>
      <c r="R243" s="99">
        <v>9.8744236785349386</v>
      </c>
      <c r="S243" s="99">
        <v>5.7855373976808648</v>
      </c>
      <c r="T243" s="99">
        <v>23.038792607556999</v>
      </c>
      <c r="U243" s="99">
        <v>20.599383568628422</v>
      </c>
      <c r="V243" s="99">
        <v>19.027387835138544</v>
      </c>
      <c r="W243" s="99">
        <v>19.029067020851844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46.137588688935701</v>
      </c>
      <c r="C244" s="123">
        <f t="shared" si="102"/>
        <v>36.409472430774507</v>
      </c>
      <c r="D244" s="123">
        <f t="shared" si="102"/>
        <v>36.344137805744907</v>
      </c>
      <c r="E244" s="123">
        <f t="shared" si="102"/>
        <v>38.762457172325163</v>
      </c>
      <c r="F244" s="123">
        <f t="shared" si="102"/>
        <v>34.094750955339507</v>
      </c>
      <c r="G244" s="123">
        <f t="shared" si="102"/>
        <v>35.680270824577192</v>
      </c>
      <c r="H244" s="123">
        <f t="shared" si="102"/>
        <v>36.147333378547415</v>
      </c>
      <c r="I244" s="123">
        <f t="shared" si="102"/>
        <v>43.733403730345437</v>
      </c>
      <c r="J244" s="123">
        <f t="shared" si="102"/>
        <v>49.600072109103891</v>
      </c>
      <c r="K244" s="123">
        <f t="shared" si="102"/>
        <v>40.908949374163655</v>
      </c>
      <c r="L244" s="123">
        <f t="shared" si="102"/>
        <v>43.910199308586222</v>
      </c>
      <c r="M244" s="123">
        <f t="shared" si="102"/>
        <v>37.49160155851672</v>
      </c>
      <c r="N244" s="123">
        <f t="shared" si="102"/>
        <v>46.48344652295863</v>
      </c>
      <c r="O244" s="123">
        <f t="shared" si="102"/>
        <v>38.588623760390242</v>
      </c>
      <c r="P244" s="123">
        <f t="shared" si="102"/>
        <v>35.222832053998673</v>
      </c>
      <c r="Q244" s="123">
        <f t="shared" si="102"/>
        <v>38.438951398777931</v>
      </c>
      <c r="R244" s="123">
        <f t="shared" si="102"/>
        <v>44.280500758787831</v>
      </c>
      <c r="S244" s="123">
        <f t="shared" si="102"/>
        <v>41.942612216130755</v>
      </c>
      <c r="T244" s="123">
        <f t="shared" si="102"/>
        <v>45.338009499418767</v>
      </c>
      <c r="U244" s="123">
        <f t="shared" si="102"/>
        <v>48.775072601952012</v>
      </c>
      <c r="V244" s="123">
        <f t="shared" si="102"/>
        <v>46.46706248057496</v>
      </c>
      <c r="W244" s="123">
        <f t="shared" si="102"/>
        <v>45.259332919802624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46.137588688935701</v>
      </c>
      <c r="C245" s="99">
        <f>RES_hhdet_tess!C147</f>
        <v>36.409472430774507</v>
      </c>
      <c r="D245" s="99">
        <f>RES_hhdet_tess!D147</f>
        <v>36.344137805744907</v>
      </c>
      <c r="E245" s="99">
        <f>RES_hhdet_tess!E147</f>
        <v>38.762457172325163</v>
      </c>
      <c r="F245" s="99">
        <f>RES_hhdet_tess!F147</f>
        <v>34.094750955339507</v>
      </c>
      <c r="G245" s="99">
        <f>RES_hhdet_tess!G147</f>
        <v>35.680270824577192</v>
      </c>
      <c r="H245" s="99">
        <f>RES_hhdet_tess!H147</f>
        <v>36.147333378547415</v>
      </c>
      <c r="I245" s="99">
        <f>RES_hhdet_tess!I147</f>
        <v>43.733403730345437</v>
      </c>
      <c r="J245" s="99">
        <f>RES_hhdet_tess!J147</f>
        <v>49.600072109103891</v>
      </c>
      <c r="K245" s="99">
        <f>RES_hhdet_tess!K147</f>
        <v>40.908949374163655</v>
      </c>
      <c r="L245" s="99">
        <f>RES_hhdet_tess!L147</f>
        <v>43.910199308586222</v>
      </c>
      <c r="M245" s="99">
        <f>RES_hhdet_tess!M147</f>
        <v>37.49160155851672</v>
      </c>
      <c r="N245" s="99">
        <f>RES_hhdet_tess!N147</f>
        <v>46.48344652295863</v>
      </c>
      <c r="O245" s="99">
        <f>RES_hhdet_tess!O147</f>
        <v>38.588623760390242</v>
      </c>
      <c r="P245" s="99">
        <f>RES_hhdet_tess!P147</f>
        <v>35.222832053998673</v>
      </c>
      <c r="Q245" s="99">
        <f>RES_hhdet_tess!Q147</f>
        <v>38.438951398777931</v>
      </c>
      <c r="R245" s="99">
        <f>RES_hhdet_tess!R147</f>
        <v>44.280500758787831</v>
      </c>
      <c r="S245" s="99">
        <f>RES_hhdet_tess!S147</f>
        <v>41.942612216130755</v>
      </c>
      <c r="T245" s="99">
        <f>RES_hhdet_tess!T147</f>
        <v>45.338009499418767</v>
      </c>
      <c r="U245" s="99">
        <f>RES_hhdet_tess!U147</f>
        <v>48.775072601952012</v>
      </c>
      <c r="V245" s="99">
        <f>RES_hhdet_tess!V147</f>
        <v>46.46706248057496</v>
      </c>
      <c r="W245" s="99">
        <f>RES_hhdet_tess!W147</f>
        <v>45.259332919802624</v>
      </c>
      <c r="DA245" s="63" t="s">
        <v>3052</v>
      </c>
    </row>
    <row r="246" spans="1:105" ht="12" customHeight="1" x14ac:dyDescent="0.25">
      <c r="A246" s="121" t="s">
        <v>55</v>
      </c>
      <c r="B246" s="123">
        <v>14.554925396036044</v>
      </c>
      <c r="C246" s="123">
        <v>13.611877659668936</v>
      </c>
      <c r="D246" s="123">
        <v>14.590787060914248</v>
      </c>
      <c r="E246" s="123">
        <v>15.519688206699708</v>
      </c>
      <c r="F246" s="123">
        <v>16.255973506630507</v>
      </c>
      <c r="G246" s="123">
        <v>17.545291110941406</v>
      </c>
      <c r="H246" s="123">
        <v>17.541755829502915</v>
      </c>
      <c r="I246" s="123">
        <v>19.679359978154846</v>
      </c>
      <c r="J246" s="123">
        <v>18.891355266830477</v>
      </c>
      <c r="K246" s="123">
        <v>18.786298755168627</v>
      </c>
      <c r="L246" s="123">
        <v>18.555666016980528</v>
      </c>
      <c r="M246" s="123">
        <v>18.52767390672178</v>
      </c>
      <c r="N246" s="123">
        <v>17.409164849225448</v>
      </c>
      <c r="O246" s="123">
        <v>15.957923118785819</v>
      </c>
      <c r="P246" s="123">
        <v>15.9067816170447</v>
      </c>
      <c r="Q246" s="123">
        <v>16.60286415211759</v>
      </c>
      <c r="R246" s="123">
        <v>17.212176161905774</v>
      </c>
      <c r="S246" s="123">
        <v>17.980692055325669</v>
      </c>
      <c r="T246" s="123">
        <v>17.440826003862433</v>
      </c>
      <c r="U246" s="123">
        <v>17.149587170845955</v>
      </c>
      <c r="V246" s="123">
        <v>17.349108038191595</v>
      </c>
      <c r="W246" s="123">
        <v>17.43635374627884</v>
      </c>
      <c r="DA246" s="130" t="s">
        <v>3053</v>
      </c>
    </row>
    <row r="247" spans="1:105" ht="12" customHeight="1" x14ac:dyDescent="0.25">
      <c r="A247" s="97" t="s">
        <v>124</v>
      </c>
      <c r="B247" s="99">
        <v>14.307884628029173</v>
      </c>
      <c r="C247" s="99">
        <v>13.968411512283943</v>
      </c>
      <c r="D247" s="99">
        <v>14.903275381404221</v>
      </c>
      <c r="E247" s="99">
        <v>15.730754696389315</v>
      </c>
      <c r="F247" s="99">
        <v>16.11688873710397</v>
      </c>
      <c r="G247" s="99">
        <v>17.592357906488569</v>
      </c>
      <c r="H247" s="99">
        <v>17.845836779083786</v>
      </c>
      <c r="I247" s="99">
        <v>18.433686286212932</v>
      </c>
      <c r="J247" s="99">
        <v>18.952559896528836</v>
      </c>
      <c r="K247" s="99">
        <v>18.944981222404181</v>
      </c>
      <c r="L247" s="99">
        <v>18.413503014703753</v>
      </c>
      <c r="M247" s="99">
        <v>17.689830910106487</v>
      </c>
      <c r="N247" s="99">
        <v>16.656623469137113</v>
      </c>
      <c r="O247" s="99">
        <v>17.561224691855958</v>
      </c>
      <c r="P247" s="99">
        <v>20.511912412148153</v>
      </c>
      <c r="Q247" s="99">
        <v>17.967547634811616</v>
      </c>
      <c r="R247" s="99">
        <v>18.108892468708135</v>
      </c>
      <c r="S247" s="99">
        <v>18.38950883028388</v>
      </c>
      <c r="T247" s="99">
        <v>18.133459740470826</v>
      </c>
      <c r="U247" s="99">
        <v>17.624450538426245</v>
      </c>
      <c r="V247" s="99">
        <v>16.622235143991514</v>
      </c>
      <c r="W247" s="99">
        <v>20.996934975126472</v>
      </c>
      <c r="DA247" s="63" t="s">
        <v>3054</v>
      </c>
    </row>
    <row r="248" spans="1:105" ht="12" customHeight="1" x14ac:dyDescent="0.25">
      <c r="A248" s="97" t="s">
        <v>123</v>
      </c>
      <c r="B248" s="99">
        <v>14.307884628029173</v>
      </c>
      <c r="C248" s="99">
        <v>13.974526625916935</v>
      </c>
      <c r="D248" s="99">
        <v>14.909798173212389</v>
      </c>
      <c r="E248" s="99">
        <v>15.740211251983593</v>
      </c>
      <c r="F248" s="99">
        <v>0</v>
      </c>
      <c r="G248" s="99">
        <v>0</v>
      </c>
      <c r="H248" s="99">
        <v>17.780361519536733</v>
      </c>
      <c r="I248" s="99">
        <v>18.396325862199092</v>
      </c>
      <c r="J248" s="99">
        <v>18.93023991292127</v>
      </c>
      <c r="K248" s="99">
        <v>18.937548105341129</v>
      </c>
      <c r="L248" s="99">
        <v>18.412623510785593</v>
      </c>
      <c r="M248" s="99">
        <v>17.683569723354303</v>
      </c>
      <c r="N248" s="99">
        <v>16.647260319012297</v>
      </c>
      <c r="O248" s="99">
        <v>17.770984722161177</v>
      </c>
      <c r="P248" s="99">
        <v>20.882047215806701</v>
      </c>
      <c r="Q248" s="99">
        <v>18.025924519998096</v>
      </c>
      <c r="R248" s="99">
        <v>18.097637700001165</v>
      </c>
      <c r="S248" s="99">
        <v>18.363432523268784</v>
      </c>
      <c r="T248" s="99">
        <v>18.046474066113444</v>
      </c>
      <c r="U248" s="99">
        <v>17.421742853332631</v>
      </c>
      <c r="V248" s="99">
        <v>16.450466934640435</v>
      </c>
      <c r="W248" s="99">
        <v>21.044205486612778</v>
      </c>
      <c r="DA248" s="63" t="s">
        <v>3055</v>
      </c>
    </row>
    <row r="249" spans="1:105" ht="12" customHeight="1" x14ac:dyDescent="0.25">
      <c r="A249" s="100" t="s">
        <v>50</v>
      </c>
      <c r="B249" s="102">
        <v>1.9765568423855622</v>
      </c>
      <c r="C249" s="102">
        <v>1.8797865382708421</v>
      </c>
      <c r="D249" s="102">
        <v>3.527011946434099</v>
      </c>
      <c r="E249" s="102">
        <v>4.5197773283098002</v>
      </c>
      <c r="F249" s="102">
        <v>0</v>
      </c>
      <c r="G249" s="102">
        <v>0</v>
      </c>
      <c r="H249" s="102">
        <v>4.5205682773443163</v>
      </c>
      <c r="I249" s="102">
        <v>3.7212458086720619</v>
      </c>
      <c r="J249" s="102">
        <v>3.8573186709878633</v>
      </c>
      <c r="K249" s="102">
        <v>3.841515792931204</v>
      </c>
      <c r="L249" s="102">
        <v>3.248365893979686</v>
      </c>
      <c r="M249" s="102">
        <v>3.0870397305204267</v>
      </c>
      <c r="N249" s="102">
        <v>1.9532176458478725</v>
      </c>
      <c r="O249" s="102">
        <v>1.3807937465252789</v>
      </c>
      <c r="P249" s="102">
        <v>1.984265868672086</v>
      </c>
      <c r="Q249" s="102">
        <v>3.8729170447325258</v>
      </c>
      <c r="R249" s="102">
        <v>4.6994931045919577</v>
      </c>
      <c r="S249" s="102">
        <v>5.9105136976064578</v>
      </c>
      <c r="T249" s="102">
        <v>3.7205971599335221</v>
      </c>
      <c r="U249" s="102">
        <v>1.1730997145619984</v>
      </c>
      <c r="V249" s="102">
        <v>0.90195223841181271</v>
      </c>
      <c r="W249" s="102">
        <v>3.6230931355999605</v>
      </c>
      <c r="DA249" s="131" t="s">
        <v>3056</v>
      </c>
    </row>
    <row r="250" spans="1:105" ht="12" customHeight="1" x14ac:dyDescent="0.25">
      <c r="A250" s="103" t="s">
        <v>52</v>
      </c>
      <c r="B250" s="105">
        <v>12.331327785643607</v>
      </c>
      <c r="C250" s="105">
        <v>12.094740087646093</v>
      </c>
      <c r="D250" s="105">
        <v>11.382786226778292</v>
      </c>
      <c r="E250" s="105">
        <v>11.220433923673792</v>
      </c>
      <c r="F250" s="105">
        <v>0</v>
      </c>
      <c r="G250" s="105">
        <v>0</v>
      </c>
      <c r="H250" s="105">
        <v>13.259793242192419</v>
      </c>
      <c r="I250" s="105">
        <v>14.675080053527029</v>
      </c>
      <c r="J250" s="105">
        <v>15.072921241933406</v>
      </c>
      <c r="K250" s="105">
        <v>15.096032312409926</v>
      </c>
      <c r="L250" s="105">
        <v>15.164257616805905</v>
      </c>
      <c r="M250" s="105">
        <v>14.596529992833876</v>
      </c>
      <c r="N250" s="105">
        <v>14.694042673164427</v>
      </c>
      <c r="O250" s="105">
        <v>16.390190975635896</v>
      </c>
      <c r="P250" s="105">
        <v>18.897781347134611</v>
      </c>
      <c r="Q250" s="105">
        <v>14.15300747526557</v>
      </c>
      <c r="R250" s="105">
        <v>13.398144595409207</v>
      </c>
      <c r="S250" s="105">
        <v>12.452918825662328</v>
      </c>
      <c r="T250" s="105">
        <v>14.32587690617992</v>
      </c>
      <c r="U250" s="105">
        <v>16.248643138770632</v>
      </c>
      <c r="V250" s="105">
        <v>15.548514696228622</v>
      </c>
      <c r="W250" s="105">
        <v>17.421112351012816</v>
      </c>
      <c r="DA250" s="132" t="s">
        <v>3057</v>
      </c>
    </row>
    <row r="251" spans="1:105" ht="12" customHeight="1" x14ac:dyDescent="0.25">
      <c r="A251" s="106" t="s">
        <v>122</v>
      </c>
      <c r="B251" s="102">
        <v>14.574283068155999</v>
      </c>
      <c r="C251" s="102">
        <v>13.58859200989385</v>
      </c>
      <c r="D251" s="102">
        <v>14.581042667962343</v>
      </c>
      <c r="E251" s="102">
        <v>15.527424421879784</v>
      </c>
      <c r="F251" s="102">
        <v>0</v>
      </c>
      <c r="G251" s="102">
        <v>0</v>
      </c>
      <c r="H251" s="102">
        <v>17.511423504224421</v>
      </c>
      <c r="I251" s="102">
        <v>19.762952457607632</v>
      </c>
      <c r="J251" s="102">
        <v>18.963704418173062</v>
      </c>
      <c r="K251" s="102">
        <v>18.831144054951071</v>
      </c>
      <c r="L251" s="102">
        <v>18.635076914014586</v>
      </c>
      <c r="M251" s="102">
        <v>18.655586529038892</v>
      </c>
      <c r="N251" s="102">
        <v>17.514229701476829</v>
      </c>
      <c r="O251" s="102">
        <v>16.089085046036097</v>
      </c>
      <c r="P251" s="102">
        <v>16.197092594332521</v>
      </c>
      <c r="Q251" s="102">
        <v>16.700953531512507</v>
      </c>
      <c r="R251" s="102">
        <v>17.220910876218731</v>
      </c>
      <c r="S251" s="102">
        <v>17.990680567726038</v>
      </c>
      <c r="T251" s="102">
        <v>17.425284032834423</v>
      </c>
      <c r="U251" s="102">
        <v>16.986451604382015</v>
      </c>
      <c r="V251" s="102">
        <v>17.244987113140429</v>
      </c>
      <c r="W251" s="102">
        <v>17.246805188826624</v>
      </c>
      <c r="DA251" s="131" t="s">
        <v>3058</v>
      </c>
    </row>
    <row r="252" spans="1:105" ht="12" customHeight="1" x14ac:dyDescent="0.25">
      <c r="A252" s="107" t="s">
        <v>121</v>
      </c>
      <c r="B252" s="105">
        <v>14.574283068155985</v>
      </c>
      <c r="C252" s="105">
        <v>13.584138310265537</v>
      </c>
      <c r="D252" s="105">
        <v>14.570608801454027</v>
      </c>
      <c r="E252" s="105">
        <v>15.507804655779971</v>
      </c>
      <c r="F252" s="105">
        <v>16.26261919527683</v>
      </c>
      <c r="G252" s="105">
        <v>17.543211138915961</v>
      </c>
      <c r="H252" s="105">
        <v>17.525198830124051</v>
      </c>
      <c r="I252" s="105">
        <v>19.737207997994378</v>
      </c>
      <c r="J252" s="105">
        <v>18.888823888318399</v>
      </c>
      <c r="K252" s="105">
        <v>18.780318752031462</v>
      </c>
      <c r="L252" s="105">
        <v>18.560908630259068</v>
      </c>
      <c r="M252" s="105">
        <v>18.559344184162079</v>
      </c>
      <c r="N252" s="105">
        <v>17.439906799844195</v>
      </c>
      <c r="O252" s="105">
        <v>15.884725874508403</v>
      </c>
      <c r="P252" s="105">
        <v>15.71022544387997</v>
      </c>
      <c r="Q252" s="105">
        <v>16.53916743969484</v>
      </c>
      <c r="R252" s="105">
        <v>17.174228333955082</v>
      </c>
      <c r="S252" s="105">
        <v>17.965663343539415</v>
      </c>
      <c r="T252" s="105">
        <v>17.418984218312222</v>
      </c>
      <c r="U252" s="105">
        <v>17.135285144067392</v>
      </c>
      <c r="V252" s="105">
        <v>17.374092776143574</v>
      </c>
      <c r="W252" s="105">
        <v>17.319775879371232</v>
      </c>
      <c r="DA252" s="132" t="s">
        <v>3059</v>
      </c>
    </row>
    <row r="253" spans="1:105" ht="12" customHeight="1" x14ac:dyDescent="0.25">
      <c r="A253" s="108" t="s">
        <v>53</v>
      </c>
      <c r="B253" s="99">
        <v>2.0655429616771972</v>
      </c>
      <c r="C253" s="99">
        <v>1.7455223326592884</v>
      </c>
      <c r="D253" s="99">
        <v>2.7934871633461187</v>
      </c>
      <c r="E253" s="99">
        <v>3.7599317341471123</v>
      </c>
      <c r="F253" s="99">
        <v>3.771914325519341</v>
      </c>
      <c r="G253" s="99">
        <v>4.9257849009197106</v>
      </c>
      <c r="H253" s="99">
        <v>4.4617265300549418</v>
      </c>
      <c r="I253" s="99">
        <v>4.1672727511334768</v>
      </c>
      <c r="J253" s="99">
        <v>3.8372849815456958</v>
      </c>
      <c r="K253" s="99">
        <v>3.8207943473145343</v>
      </c>
      <c r="L253" s="99">
        <v>3.3622121813640806</v>
      </c>
      <c r="M253" s="99">
        <v>3.4171535362838732</v>
      </c>
      <c r="N253" s="99">
        <v>2.3297442324607776</v>
      </c>
      <c r="O253" s="99">
        <v>0.53250324009412575</v>
      </c>
      <c r="P253" s="99">
        <v>0.2057706917664287</v>
      </c>
      <c r="Q253" s="99">
        <v>0.6944816113657869</v>
      </c>
      <c r="R253" s="99">
        <v>1.0711768323146953</v>
      </c>
      <c r="S253" s="99">
        <v>1.8743085571158191</v>
      </c>
      <c r="T253" s="99">
        <v>1.4394919729286575</v>
      </c>
      <c r="U253" s="99">
        <v>1.1533925188364944</v>
      </c>
      <c r="V253" s="99">
        <v>1.4768431116504381</v>
      </c>
      <c r="W253" s="99">
        <v>1.5511309717832986</v>
      </c>
      <c r="DA253" s="63" t="s">
        <v>3060</v>
      </c>
    </row>
    <row r="254" spans="1:105" ht="12" customHeight="1" x14ac:dyDescent="0.25">
      <c r="A254" s="108" t="s">
        <v>52</v>
      </c>
      <c r="B254" s="99">
        <v>12.508740106478788</v>
      </c>
      <c r="C254" s="99">
        <v>11.838615977606251</v>
      </c>
      <c r="D254" s="99">
        <v>11.777121638107907</v>
      </c>
      <c r="E254" s="99">
        <v>11.747872921632858</v>
      </c>
      <c r="F254" s="99">
        <v>12.490704869757487</v>
      </c>
      <c r="G254" s="99">
        <v>12.61742623799625</v>
      </c>
      <c r="H254" s="99">
        <v>13.063472300069106</v>
      </c>
      <c r="I254" s="99">
        <v>15.569935246860906</v>
      </c>
      <c r="J254" s="99">
        <v>15.051538906772706</v>
      </c>
      <c r="K254" s="99">
        <v>14.95952440471693</v>
      </c>
      <c r="L254" s="99">
        <v>15.198696448894983</v>
      </c>
      <c r="M254" s="99">
        <v>15.142190647878206</v>
      </c>
      <c r="N254" s="99">
        <v>15.110162567383423</v>
      </c>
      <c r="O254" s="99">
        <v>15.352222634414279</v>
      </c>
      <c r="P254" s="99">
        <v>15.504454752113544</v>
      </c>
      <c r="Q254" s="99">
        <v>15.844685828329052</v>
      </c>
      <c r="R254" s="99">
        <v>16.103051501640387</v>
      </c>
      <c r="S254" s="99">
        <v>16.091354786423594</v>
      </c>
      <c r="T254" s="99">
        <v>15.979492245383568</v>
      </c>
      <c r="U254" s="99">
        <v>15.9818926252309</v>
      </c>
      <c r="V254" s="99">
        <v>15.897249664493138</v>
      </c>
      <c r="W254" s="99">
        <v>15.768644907587934</v>
      </c>
      <c r="DA254" s="63" t="s">
        <v>3061</v>
      </c>
    </row>
    <row r="255" spans="1:105" ht="12" customHeight="1" x14ac:dyDescent="0.25">
      <c r="A255" s="121" t="s">
        <v>54</v>
      </c>
      <c r="B255" s="123">
        <v>4.8776793100777347</v>
      </c>
      <c r="C255" s="123">
        <v>5.1617031485154516</v>
      </c>
      <c r="D255" s="123">
        <v>5.2268182088445334</v>
      </c>
      <c r="E255" s="123">
        <v>5.2679766069050995</v>
      </c>
      <c r="F255" s="123">
        <v>5.4271172752839716</v>
      </c>
      <c r="G255" s="123">
        <v>5.2171905655635644</v>
      </c>
      <c r="H255" s="123">
        <v>4.7874148585500489</v>
      </c>
      <c r="I255" s="123">
        <v>4.6563272309737727</v>
      </c>
      <c r="J255" s="123">
        <v>4.2352123205074781</v>
      </c>
      <c r="K255" s="123">
        <v>4.2352262115927708</v>
      </c>
      <c r="L255" s="123">
        <v>4.0845014659325933</v>
      </c>
      <c r="M255" s="123">
        <v>4.3131185089767969</v>
      </c>
      <c r="N255" s="123">
        <v>3.7580832810112108</v>
      </c>
      <c r="O255" s="123">
        <v>3.8685727716979099</v>
      </c>
      <c r="P255" s="123">
        <v>4.2344922122880462</v>
      </c>
      <c r="Q255" s="123">
        <v>4.1220057419021998</v>
      </c>
      <c r="R255" s="123">
        <v>4.10985069934104</v>
      </c>
      <c r="S255" s="123">
        <v>4.3398110386413187</v>
      </c>
      <c r="T255" s="123">
        <v>4.0498815102386674</v>
      </c>
      <c r="U255" s="123">
        <v>4.6902390254694613</v>
      </c>
      <c r="V255" s="123">
        <v>4.8198161461549915</v>
      </c>
      <c r="W255" s="123">
        <v>4.7309752440826855</v>
      </c>
      <c r="DA255" s="130" t="s">
        <v>3062</v>
      </c>
    </row>
    <row r="256" spans="1:105" ht="12" customHeight="1" x14ac:dyDescent="0.25">
      <c r="A256" s="97" t="s">
        <v>50</v>
      </c>
      <c r="B256" s="99">
        <v>5.0205904417525122</v>
      </c>
      <c r="C256" s="99">
        <v>5.1075416896430363</v>
      </c>
      <c r="D256" s="99">
        <v>5.1269459912269175</v>
      </c>
      <c r="E256" s="99">
        <v>5.3377510843108027</v>
      </c>
      <c r="F256" s="99">
        <v>5.4536192694337799</v>
      </c>
      <c r="G256" s="99">
        <v>5.2353682757097477</v>
      </c>
      <c r="H256" s="99">
        <v>4.7046721333070556</v>
      </c>
      <c r="I256" s="99">
        <v>4.7448794513734498</v>
      </c>
      <c r="J256" s="99">
        <v>4.2725293020394952</v>
      </c>
      <c r="K256" s="99">
        <v>4.1968206219923552</v>
      </c>
      <c r="L256" s="99">
        <v>4.079904541453117</v>
      </c>
      <c r="M256" s="99">
        <v>4.1688452746590299</v>
      </c>
      <c r="N256" s="99">
        <v>3.9448078376166356</v>
      </c>
      <c r="O256" s="99">
        <v>3.9506934070240018</v>
      </c>
      <c r="P256" s="99">
        <v>3.9989955884873951</v>
      </c>
      <c r="Q256" s="99">
        <v>4.1595417781647992</v>
      </c>
      <c r="R256" s="99">
        <v>4.1846721846263621</v>
      </c>
      <c r="S256" s="99">
        <v>4.2403252565005314</v>
      </c>
      <c r="T256" s="99">
        <v>4.3106932610666497</v>
      </c>
      <c r="U256" s="99">
        <v>4.6919521991935564</v>
      </c>
      <c r="V256" s="99">
        <v>4.4530738552341278</v>
      </c>
      <c r="W256" s="99">
        <v>4.7757494650076939</v>
      </c>
      <c r="DA256" s="63" t="s">
        <v>3063</v>
      </c>
    </row>
    <row r="257" spans="1:105" ht="12" customHeight="1" x14ac:dyDescent="0.25">
      <c r="A257" s="109" t="s">
        <v>120</v>
      </c>
      <c r="B257" s="110">
        <v>4.5169158435328738</v>
      </c>
      <c r="C257" s="110">
        <v>5.2752844603255653</v>
      </c>
      <c r="D257" s="110">
        <v>5.4075393645335517</v>
      </c>
      <c r="E257" s="110">
        <v>5.1478301805701472</v>
      </c>
      <c r="F257" s="110">
        <v>5.3840798488868487</v>
      </c>
      <c r="G257" s="110">
        <v>5.1877955975740093</v>
      </c>
      <c r="H257" s="110">
        <v>4.9331908059444434</v>
      </c>
      <c r="I257" s="110">
        <v>4.4890465521250054</v>
      </c>
      <c r="J257" s="110">
        <v>4.1619762880731539</v>
      </c>
      <c r="K257" s="110">
        <v>4.3009451693882452</v>
      </c>
      <c r="L257" s="110">
        <v>4.0921557617758815</v>
      </c>
      <c r="M257" s="110">
        <v>4.5575638036034585</v>
      </c>
      <c r="N257" s="110">
        <v>3.422465544586434</v>
      </c>
      <c r="O257" s="110">
        <v>3.7328530026782345</v>
      </c>
      <c r="P257" s="110">
        <v>4.5870387594249618</v>
      </c>
      <c r="Q257" s="110">
        <v>4.0683249846017002</v>
      </c>
      <c r="R257" s="110">
        <v>4.0081830283116489</v>
      </c>
      <c r="S257" s="110">
        <v>4.4656791908005244</v>
      </c>
      <c r="T257" s="110">
        <v>3.760514507617454</v>
      </c>
      <c r="U257" s="110">
        <v>4.6882769844576133</v>
      </c>
      <c r="V257" s="110">
        <v>5.225438926939038</v>
      </c>
      <c r="W257" s="110">
        <v>4.6841028315962001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2.0382026393331794</v>
      </c>
      <c r="C259" s="118">
        <f t="shared" si="103"/>
        <v>1.9585035547486864</v>
      </c>
      <c r="D259" s="118">
        <f t="shared" si="103"/>
        <v>1.833633779243349</v>
      </c>
      <c r="E259" s="118">
        <f t="shared" si="103"/>
        <v>1.8233159486330763</v>
      </c>
      <c r="F259" s="118">
        <f t="shared" si="103"/>
        <v>1.7744966052278255</v>
      </c>
      <c r="G259" s="118">
        <f t="shared" si="103"/>
        <v>1.7134027310340851</v>
      </c>
      <c r="H259" s="118">
        <f t="shared" si="103"/>
        <v>1.6941218053042031</v>
      </c>
      <c r="I259" s="118">
        <f t="shared" si="103"/>
        <v>1.6676547815866574</v>
      </c>
      <c r="J259" s="118">
        <f t="shared" si="103"/>
        <v>1.5128968672730259</v>
      </c>
      <c r="K259" s="118">
        <f t="shared" si="103"/>
        <v>1.4035313910734986</v>
      </c>
      <c r="L259" s="118">
        <f t="shared" si="103"/>
        <v>1.3487638303640712</v>
      </c>
      <c r="M259" s="118">
        <f t="shared" si="103"/>
        <v>1.3676490717979173</v>
      </c>
      <c r="N259" s="118">
        <f t="shared" si="103"/>
        <v>1.3229817501843988</v>
      </c>
      <c r="O259" s="118">
        <f t="shared" si="103"/>
        <v>1.2752274249508968</v>
      </c>
      <c r="P259" s="118">
        <f t="shared" si="103"/>
        <v>1.2562600531053061</v>
      </c>
      <c r="Q259" s="118">
        <f t="shared" si="103"/>
        <v>1.2719448011115959</v>
      </c>
      <c r="R259" s="118">
        <f t="shared" ref="R259:V259" si="104">R260+R262+R264+R273</f>
        <v>1.2428376791206186</v>
      </c>
      <c r="S259" s="118">
        <f t="shared" si="104"/>
        <v>1.1869489240677196</v>
      </c>
      <c r="T259" s="118">
        <f t="shared" si="104"/>
        <v>1.0994266524455616</v>
      </c>
      <c r="U259" s="118">
        <f t="shared" si="104"/>
        <v>1.1855733869390415</v>
      </c>
      <c r="V259" s="118">
        <f t="shared" si="104"/>
        <v>1.1023171687804276</v>
      </c>
      <c r="W259" s="118">
        <f t="shared" ref="W259" si="105">W260+W262+W264+W273</f>
        <v>1.1787665266213772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0.54605897271687898</v>
      </c>
      <c r="C264" s="123">
        <v>0.52668195484925473</v>
      </c>
      <c r="D264" s="123">
        <v>0.4717132306308145</v>
      </c>
      <c r="E264" s="123">
        <v>0.43496762494789326</v>
      </c>
      <c r="F264" s="123">
        <v>0.39051226454894583</v>
      </c>
      <c r="G264" s="123">
        <v>0.39097932553056713</v>
      </c>
      <c r="H264" s="123">
        <v>0.47077564613924183</v>
      </c>
      <c r="I264" s="123">
        <v>0.40543589368051569</v>
      </c>
      <c r="J264" s="123">
        <v>0.36335195626418726</v>
      </c>
      <c r="K264" s="123">
        <v>0.3292155709603472</v>
      </c>
      <c r="L264" s="123">
        <v>0.31668805828846536</v>
      </c>
      <c r="M264" s="123">
        <v>0.30731013919586853</v>
      </c>
      <c r="N264" s="123">
        <v>0.29854112632146118</v>
      </c>
      <c r="O264" s="123">
        <v>0.28075994651255792</v>
      </c>
      <c r="P264" s="123">
        <v>0.28785626900394268</v>
      </c>
      <c r="Q264" s="123">
        <v>0.28343075094173892</v>
      </c>
      <c r="R264" s="123">
        <v>0.27091867719631796</v>
      </c>
      <c r="S264" s="123">
        <v>0.23728957859413788</v>
      </c>
      <c r="T264" s="123">
        <v>0.19742193357485777</v>
      </c>
      <c r="U264" s="123">
        <v>0.19388635410461233</v>
      </c>
      <c r="V264" s="123">
        <v>0.17958124783174914</v>
      </c>
      <c r="W264" s="123">
        <v>0.21767305248851349</v>
      </c>
      <c r="DA264" s="130" t="s">
        <v>3221</v>
      </c>
    </row>
    <row r="265" spans="1:105" ht="12" customHeight="1" x14ac:dyDescent="0.25">
      <c r="A265" s="97" t="s">
        <v>124</v>
      </c>
      <c r="B265" s="99">
        <v>7.836424175881529</v>
      </c>
      <c r="C265" s="99">
        <v>7.5900902302857318</v>
      </c>
      <c r="D265" s="99">
        <v>8.0369092021416613</v>
      </c>
      <c r="E265" s="99">
        <v>8.4201169382130558</v>
      </c>
      <c r="F265" s="99">
        <v>8.5633760868947402</v>
      </c>
      <c r="G265" s="99">
        <v>9.2382829203936865</v>
      </c>
      <c r="H265" s="99">
        <v>9.257013646693478</v>
      </c>
      <c r="I265" s="99">
        <v>9.5131510487302595</v>
      </c>
      <c r="J265" s="99">
        <v>9.7209785382532878</v>
      </c>
      <c r="K265" s="99">
        <v>9.6320625245016878</v>
      </c>
      <c r="L265" s="99">
        <v>9.2540533388461323</v>
      </c>
      <c r="M265" s="99">
        <v>8.7723367892870776</v>
      </c>
      <c r="N265" s="99">
        <v>8.0748555960723447</v>
      </c>
      <c r="O265" s="99">
        <v>8.4170526644425188</v>
      </c>
      <c r="P265" s="99">
        <v>9.7928006575182138</v>
      </c>
      <c r="Q265" s="99">
        <v>8.1272463230221312</v>
      </c>
      <c r="R265" s="99">
        <v>7.747478730511844</v>
      </c>
      <c r="S265" s="99">
        <v>7.2681175187304312</v>
      </c>
      <c r="T265" s="99">
        <v>6.7254153473336657</v>
      </c>
      <c r="U265" s="99">
        <v>6.3432894869032665</v>
      </c>
      <c r="V265" s="99">
        <v>5.8843979418622281</v>
      </c>
      <c r="W265" s="99">
        <v>7.3959549319190874</v>
      </c>
      <c r="DA265" s="63" t="s">
        <v>3222</v>
      </c>
    </row>
    <row r="266" spans="1:105" ht="12" customHeight="1" x14ac:dyDescent="0.25">
      <c r="A266" s="97" t="s">
        <v>123</v>
      </c>
      <c r="B266" s="99">
        <v>1.0825595975474269</v>
      </c>
      <c r="C266" s="99">
        <v>1.0295585306261559</v>
      </c>
      <c r="D266" s="99">
        <v>1.9317433991265189</v>
      </c>
      <c r="E266" s="99">
        <v>2.4754807049382044</v>
      </c>
      <c r="F266" s="99">
        <v>0</v>
      </c>
      <c r="G266" s="99">
        <v>0</v>
      </c>
      <c r="H266" s="99">
        <v>2.3242115050662147</v>
      </c>
      <c r="I266" s="99">
        <v>1.9062964035783243</v>
      </c>
      <c r="J266" s="99">
        <v>1.965753281077999</v>
      </c>
      <c r="K266" s="99">
        <v>1.9476726581011743</v>
      </c>
      <c r="L266" s="99">
        <v>1.6357008333868004</v>
      </c>
      <c r="M266" s="99">
        <v>1.5464472351545597</v>
      </c>
      <c r="N266" s="99">
        <v>0.94336346045117636</v>
      </c>
      <c r="O266" s="99">
        <v>0.62053514128799581</v>
      </c>
      <c r="P266" s="99">
        <v>0.87347828645534431</v>
      </c>
      <c r="Q266" s="99">
        <v>1.701190685478152</v>
      </c>
      <c r="R266" s="99">
        <v>2.0534800672547608</v>
      </c>
      <c r="S266" s="99">
        <v>2.5777474253530763</v>
      </c>
      <c r="T266" s="99">
        <v>1.6125877738207941</v>
      </c>
      <c r="U266" s="99">
        <v>0.49104232530632946</v>
      </c>
      <c r="V266" s="99">
        <v>0.33854089126219677</v>
      </c>
      <c r="W266" s="99">
        <v>1.2262734365786738</v>
      </c>
      <c r="DA266" s="63" t="s">
        <v>3223</v>
      </c>
    </row>
    <row r="267" spans="1:105" ht="12" customHeight="1" x14ac:dyDescent="0.25">
      <c r="A267" s="100" t="s">
        <v>50</v>
      </c>
      <c r="B267" s="102">
        <v>1.0825595975474269</v>
      </c>
      <c r="C267" s="102">
        <v>1.0295585306261559</v>
      </c>
      <c r="D267" s="102">
        <v>1.9317433991265189</v>
      </c>
      <c r="E267" s="102">
        <v>2.4754807049382044</v>
      </c>
      <c r="F267" s="102">
        <v>0</v>
      </c>
      <c r="G267" s="102">
        <v>0</v>
      </c>
      <c r="H267" s="102">
        <v>2.3242115050662147</v>
      </c>
      <c r="I267" s="102">
        <v>1.9062964035783243</v>
      </c>
      <c r="J267" s="102">
        <v>1.965753281077999</v>
      </c>
      <c r="K267" s="102">
        <v>1.9476726581011743</v>
      </c>
      <c r="L267" s="102">
        <v>1.6357008333868004</v>
      </c>
      <c r="M267" s="102">
        <v>1.5464472351545597</v>
      </c>
      <c r="N267" s="102">
        <v>0.94336346045117636</v>
      </c>
      <c r="O267" s="102">
        <v>0.62053514128799581</v>
      </c>
      <c r="P267" s="102">
        <v>0.87347828645534431</v>
      </c>
      <c r="Q267" s="102">
        <v>1.701190685478152</v>
      </c>
      <c r="R267" s="102">
        <v>2.0534800672547608</v>
      </c>
      <c r="S267" s="102">
        <v>2.5777474253530763</v>
      </c>
      <c r="T267" s="102">
        <v>1.6125877738207941</v>
      </c>
      <c r="U267" s="102">
        <v>0.49104232530632946</v>
      </c>
      <c r="V267" s="102">
        <v>0.33854089126219677</v>
      </c>
      <c r="W267" s="102">
        <v>1.2262734365786738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1.4921436666163004</v>
      </c>
      <c r="C273" s="123">
        <v>1.4318215998994317</v>
      </c>
      <c r="D273" s="123">
        <v>1.3619205486125345</v>
      </c>
      <c r="E273" s="123">
        <v>1.388348323685183</v>
      </c>
      <c r="F273" s="123">
        <v>1.3839843406788797</v>
      </c>
      <c r="G273" s="123">
        <v>1.322423405503518</v>
      </c>
      <c r="H273" s="123">
        <v>1.2233461591649613</v>
      </c>
      <c r="I273" s="123">
        <v>1.2622188879061418</v>
      </c>
      <c r="J273" s="123">
        <v>1.1495449110088387</v>
      </c>
      <c r="K273" s="123">
        <v>1.0743158201131513</v>
      </c>
      <c r="L273" s="123">
        <v>1.032075772075606</v>
      </c>
      <c r="M273" s="123">
        <v>1.0603389326020487</v>
      </c>
      <c r="N273" s="123">
        <v>1.0244406238629375</v>
      </c>
      <c r="O273" s="123">
        <v>0.99446747843833894</v>
      </c>
      <c r="P273" s="123">
        <v>0.9684037841013633</v>
      </c>
      <c r="Q273" s="123">
        <v>0.98851405016985705</v>
      </c>
      <c r="R273" s="123">
        <v>0.9719190019243007</v>
      </c>
      <c r="S273" s="123">
        <v>0.94965934547358166</v>
      </c>
      <c r="T273" s="123">
        <v>0.90200471887070377</v>
      </c>
      <c r="U273" s="123">
        <v>0.99168703283442916</v>
      </c>
      <c r="V273" s="123">
        <v>0.92273592094867851</v>
      </c>
      <c r="W273" s="123">
        <v>0.96109347413286372</v>
      </c>
      <c r="DA273" s="130" t="s">
        <v>3230</v>
      </c>
    </row>
    <row r="274" spans="1:105" ht="12" customHeight="1" x14ac:dyDescent="0.25">
      <c r="A274" s="97" t="s">
        <v>50</v>
      </c>
      <c r="B274" s="99">
        <v>2.0832343944546419</v>
      </c>
      <c r="C274" s="99">
        <v>2.1145883813329571</v>
      </c>
      <c r="D274" s="99">
        <v>2.1145608517931458</v>
      </c>
      <c r="E274" s="99">
        <v>2.1946251452042178</v>
      </c>
      <c r="F274" s="99">
        <v>2.2362273294127157</v>
      </c>
      <c r="G274" s="99">
        <v>2.1402038284763392</v>
      </c>
      <c r="H274" s="99">
        <v>1.9177199357318082</v>
      </c>
      <c r="I274" s="99">
        <v>1.9303910039193186</v>
      </c>
      <c r="J274" s="99">
        <v>1.7352886328961634</v>
      </c>
      <c r="K274" s="99">
        <v>1.7021366783943621</v>
      </c>
      <c r="L274" s="99">
        <v>1.65190736448637</v>
      </c>
      <c r="M274" s="99">
        <v>1.6861580039537356</v>
      </c>
      <c r="N274" s="99">
        <v>1.5943992419536286</v>
      </c>
      <c r="O274" s="99">
        <v>1.5961948592788842</v>
      </c>
      <c r="P274" s="99">
        <v>1.6152852341785815</v>
      </c>
      <c r="Q274" s="99">
        <v>1.6797282039783632</v>
      </c>
      <c r="R274" s="99">
        <v>1.6871947878718661</v>
      </c>
      <c r="S274" s="99">
        <v>1.7002670340034485</v>
      </c>
      <c r="T274" s="99">
        <v>1.7149980037053292</v>
      </c>
      <c r="U274" s="99">
        <v>1.8575874686137011</v>
      </c>
      <c r="V274" s="99">
        <v>1.7570240861981052</v>
      </c>
      <c r="W274" s="99">
        <v>1.8791646647893496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1.1036868484498634E-2</v>
      </c>
      <c r="D279" s="117">
        <f t="shared" si="108"/>
        <v>3.4262997756307159E-2</v>
      </c>
      <c r="E279" s="117">
        <f t="shared" si="108"/>
        <v>3.8161757336947821E-2</v>
      </c>
      <c r="F279" s="117">
        <f t="shared" si="108"/>
        <v>3.8838008191455567E-2</v>
      </c>
      <c r="G279" s="117">
        <f t="shared" si="108"/>
        <v>7.0778817016307269E-2</v>
      </c>
      <c r="H279" s="117">
        <f t="shared" si="108"/>
        <v>8.8580900517388692E-2</v>
      </c>
      <c r="I279" s="117">
        <f t="shared" si="108"/>
        <v>0.23413354082329046</v>
      </c>
      <c r="J279" s="117">
        <f t="shared" si="108"/>
        <v>0.40077268513909514</v>
      </c>
      <c r="K279" s="117">
        <f t="shared" si="108"/>
        <v>0.4404839005762255</v>
      </c>
      <c r="L279" s="117">
        <f t="shared" si="108"/>
        <v>0.71637370524468513</v>
      </c>
      <c r="M279" s="117">
        <f t="shared" si="108"/>
        <v>0.68132577147882611</v>
      </c>
      <c r="N279" s="117">
        <f t="shared" si="108"/>
        <v>0.72934091500801634</v>
      </c>
      <c r="O279" s="117">
        <f t="shared" si="108"/>
        <v>0.33876098336967536</v>
      </c>
      <c r="P279" s="117">
        <f t="shared" si="108"/>
        <v>0.261391494839605</v>
      </c>
      <c r="Q279" s="117">
        <f t="shared" si="108"/>
        <v>0.21233488670613021</v>
      </c>
      <c r="R279" s="117">
        <f t="shared" ref="R279:V279" si="109">R280+R282+R284+R293</f>
        <v>0.63530233962044458</v>
      </c>
      <c r="S279" s="117">
        <f t="shared" si="109"/>
        <v>2.0550446392477717</v>
      </c>
      <c r="T279" s="117">
        <f t="shared" si="109"/>
        <v>5.1127924523116919</v>
      </c>
      <c r="U279" s="117">
        <f t="shared" si="109"/>
        <v>2.8378232535364853</v>
      </c>
      <c r="V279" s="117">
        <f t="shared" si="109"/>
        <v>1.4858019494127022</v>
      </c>
      <c r="W279" s="117">
        <f t="shared" ref="W279" si="110">W280+W282+W284+W293</f>
        <v>0.91611439507759773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3.9866758103300915E-3</v>
      </c>
      <c r="D280" s="122">
        <f t="shared" si="111"/>
        <v>8.8469481904229832E-3</v>
      </c>
      <c r="E280" s="122">
        <f t="shared" si="111"/>
        <v>9.8741557349164167E-3</v>
      </c>
      <c r="F280" s="122">
        <f t="shared" si="111"/>
        <v>8.1466869680173644E-3</v>
      </c>
      <c r="G280" s="122">
        <f t="shared" si="111"/>
        <v>1.0446664144636388E-2</v>
      </c>
      <c r="H280" s="122">
        <f t="shared" si="111"/>
        <v>1.246795676077477E-2</v>
      </c>
      <c r="I280" s="122">
        <f t="shared" si="111"/>
        <v>3.6238023779682708E-2</v>
      </c>
      <c r="J280" s="122">
        <f t="shared" si="111"/>
        <v>4.6761118705401818E-2</v>
      </c>
      <c r="K280" s="122">
        <f t="shared" si="111"/>
        <v>4.3989526063623233E-2</v>
      </c>
      <c r="L280" s="122">
        <f t="shared" si="111"/>
        <v>8.5221483965203876E-2</v>
      </c>
      <c r="M280" s="122">
        <f t="shared" si="111"/>
        <v>7.8615986918450384E-2</v>
      </c>
      <c r="N280" s="122">
        <f t="shared" si="111"/>
        <v>8.4257835781040347E-2</v>
      </c>
      <c r="O280" s="122">
        <f t="shared" si="111"/>
        <v>3.5756958977373916E-2</v>
      </c>
      <c r="P280" s="122">
        <f t="shared" si="111"/>
        <v>2.6753657145887118E-2</v>
      </c>
      <c r="Q280" s="122">
        <f t="shared" si="111"/>
        <v>1.8792638787130968E-2</v>
      </c>
      <c r="R280" s="122">
        <f t="shared" si="111"/>
        <v>4.2607260567070065E-2</v>
      </c>
      <c r="S280" s="122">
        <f t="shared" si="111"/>
        <v>7.9669838640220481E-2</v>
      </c>
      <c r="T280" s="122">
        <f t="shared" si="111"/>
        <v>0.70820678377965562</v>
      </c>
      <c r="U280" s="122">
        <f t="shared" si="111"/>
        <v>0.34258242290238156</v>
      </c>
      <c r="V280" s="122">
        <f t="shared" si="111"/>
        <v>0.16430271705270533</v>
      </c>
      <c r="W280" s="122">
        <f t="shared" si="111"/>
        <v>9.9238384998416418E-2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3.9866758103300915E-3</v>
      </c>
      <c r="D281" s="98">
        <v>8.8469481904229832E-3</v>
      </c>
      <c r="E281" s="98">
        <v>9.8741557349164167E-3</v>
      </c>
      <c r="F281" s="98">
        <v>8.1466869680173644E-3</v>
      </c>
      <c r="G281" s="98">
        <v>1.0446664144636388E-2</v>
      </c>
      <c r="H281" s="98">
        <v>1.246795676077477E-2</v>
      </c>
      <c r="I281" s="98">
        <v>3.6238023779682708E-2</v>
      </c>
      <c r="J281" s="98">
        <v>4.6761118705401818E-2</v>
      </c>
      <c r="K281" s="98">
        <v>4.3989526063623233E-2</v>
      </c>
      <c r="L281" s="98">
        <v>8.5221483965203876E-2</v>
      </c>
      <c r="M281" s="98">
        <v>7.8615986918450384E-2</v>
      </c>
      <c r="N281" s="98">
        <v>8.4257835781040347E-2</v>
      </c>
      <c r="O281" s="98">
        <v>3.5756958977373916E-2</v>
      </c>
      <c r="P281" s="98">
        <v>2.6753657145887118E-2</v>
      </c>
      <c r="Q281" s="98">
        <v>1.8792638787130968E-2</v>
      </c>
      <c r="R281" s="98">
        <v>4.2607260567070065E-2</v>
      </c>
      <c r="S281" s="98">
        <v>7.9669838640220481E-2</v>
      </c>
      <c r="T281" s="98">
        <v>0.70820678377965562</v>
      </c>
      <c r="U281" s="98">
        <v>0.34258242290238156</v>
      </c>
      <c r="V281" s="98">
        <v>0.16430271705270533</v>
      </c>
      <c r="W281" s="98">
        <v>9.9238384998416418E-2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8.3123283544389061E-3</v>
      </c>
      <c r="E282" s="122">
        <f t="shared" si="112"/>
        <v>9.1945266592776045E-3</v>
      </c>
      <c r="F282" s="122">
        <f t="shared" si="112"/>
        <v>8.9587309614770627E-3</v>
      </c>
      <c r="G282" s="122">
        <f t="shared" si="112"/>
        <v>1.5587637372804905E-2</v>
      </c>
      <c r="H282" s="122">
        <f t="shared" si="112"/>
        <v>2.15777723223411E-2</v>
      </c>
      <c r="I282" s="122">
        <f t="shared" si="112"/>
        <v>5.8815337995652771E-2</v>
      </c>
      <c r="J282" s="122">
        <f t="shared" si="112"/>
        <v>0.10991129884703607</v>
      </c>
      <c r="K282" s="122">
        <f t="shared" si="112"/>
        <v>0.11737892701641908</v>
      </c>
      <c r="L282" s="122">
        <f t="shared" si="112"/>
        <v>0.19240457215048323</v>
      </c>
      <c r="M282" s="122">
        <f t="shared" si="112"/>
        <v>0.15959205818812994</v>
      </c>
      <c r="N282" s="122">
        <f t="shared" si="112"/>
        <v>0.2054337126060243</v>
      </c>
      <c r="O282" s="122">
        <f t="shared" si="112"/>
        <v>8.8602198361034251E-2</v>
      </c>
      <c r="P282" s="122">
        <f t="shared" si="112"/>
        <v>6.1472538669869757E-2</v>
      </c>
      <c r="Q282" s="122">
        <f t="shared" si="112"/>
        <v>5.0162010258957682E-2</v>
      </c>
      <c r="R282" s="122">
        <f t="shared" si="112"/>
        <v>0.16278931319171841</v>
      </c>
      <c r="S282" s="122">
        <f t="shared" si="112"/>
        <v>0.49371554624198433</v>
      </c>
      <c r="T282" s="122">
        <f t="shared" si="112"/>
        <v>1.2300070541756274</v>
      </c>
      <c r="U282" s="122">
        <f t="shared" si="112"/>
        <v>0.67840009761891118</v>
      </c>
      <c r="V282" s="122">
        <f t="shared" si="112"/>
        <v>0.34624411605828648</v>
      </c>
      <c r="W282" s="122">
        <f t="shared" si="112"/>
        <v>0.21003781338799471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8.3123283544389061E-3</v>
      </c>
      <c r="E283" s="98">
        <v>9.1945266592776045E-3</v>
      </c>
      <c r="F283" s="98">
        <v>8.9587309614770627E-3</v>
      </c>
      <c r="G283" s="98">
        <v>1.5587637372804905E-2</v>
      </c>
      <c r="H283" s="98">
        <v>2.15777723223411E-2</v>
      </c>
      <c r="I283" s="98">
        <v>5.8815337995652771E-2</v>
      </c>
      <c r="J283" s="98">
        <v>0.10991129884703607</v>
      </c>
      <c r="K283" s="98">
        <v>0.11737892701641908</v>
      </c>
      <c r="L283" s="98">
        <v>0.19240457215048323</v>
      </c>
      <c r="M283" s="98">
        <v>0.15959205818812994</v>
      </c>
      <c r="N283" s="98">
        <v>0.2054337126060243</v>
      </c>
      <c r="O283" s="98">
        <v>8.8602198361034251E-2</v>
      </c>
      <c r="P283" s="98">
        <v>6.1472538669869757E-2</v>
      </c>
      <c r="Q283" s="98">
        <v>5.0162010258957682E-2</v>
      </c>
      <c r="R283" s="98">
        <v>0.16278931319171841</v>
      </c>
      <c r="S283" s="98">
        <v>0.49371554624198433</v>
      </c>
      <c r="T283" s="98">
        <v>1.2300070541756274</v>
      </c>
      <c r="U283" s="98">
        <v>0.67840009761891118</v>
      </c>
      <c r="V283" s="98">
        <v>0.34624411605828648</v>
      </c>
      <c r="W283" s="98">
        <v>0.21003781338799471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4.7206842200491943E-3</v>
      </c>
      <c r="D284" s="122">
        <v>1.1636099211075638E-2</v>
      </c>
      <c r="E284" s="122">
        <v>1.3319561952037359E-2</v>
      </c>
      <c r="F284" s="122">
        <v>1.5219488866100578E-2</v>
      </c>
      <c r="G284" s="122">
        <v>3.2715564747170779E-2</v>
      </c>
      <c r="H284" s="122">
        <v>4.0737396502550489E-2</v>
      </c>
      <c r="I284" s="122">
        <v>0.10553608679625569</v>
      </c>
      <c r="J284" s="122">
        <v>0.1875109880104201</v>
      </c>
      <c r="K284" s="122">
        <v>0.21571028862142275</v>
      </c>
      <c r="L284" s="122">
        <v>0.33840659466884854</v>
      </c>
      <c r="M284" s="122">
        <v>0.33706460178732178</v>
      </c>
      <c r="N284" s="122">
        <v>0.3344703648462734</v>
      </c>
      <c r="O284" s="122">
        <v>0.15919392800979681</v>
      </c>
      <c r="P284" s="122">
        <v>0.12431863509938389</v>
      </c>
      <c r="Q284" s="122">
        <v>0.10480622362207004</v>
      </c>
      <c r="R284" s="122">
        <v>0.31637041884984768</v>
      </c>
      <c r="S284" s="122">
        <v>1.0989861732825497</v>
      </c>
      <c r="T284" s="122">
        <v>2.3773950475081995</v>
      </c>
      <c r="U284" s="122">
        <v>1.2997022450487765</v>
      </c>
      <c r="V284" s="122">
        <v>0.7036425639473054</v>
      </c>
      <c r="W284" s="122">
        <v>0.44544607382217372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7.5766815331332826E-4</v>
      </c>
      <c r="D285" s="98">
        <v>8.0408972283267232E-4</v>
      </c>
      <c r="E285" s="98">
        <v>8.4378665703544614E-4</v>
      </c>
      <c r="F285" s="98">
        <v>8.5977787447863278E-4</v>
      </c>
      <c r="G285" s="98">
        <v>2.3349983153074178E-3</v>
      </c>
      <c r="H285" s="98">
        <v>4.7089213725078358E-3</v>
      </c>
      <c r="I285" s="98">
        <v>5.3276359312742971E-3</v>
      </c>
      <c r="J285" s="98">
        <v>9.9387257621720258E-3</v>
      </c>
      <c r="K285" s="98">
        <v>1.2829782639158932E-2</v>
      </c>
      <c r="L285" s="98">
        <v>2.1387739762126372E-2</v>
      </c>
      <c r="M285" s="98">
        <v>2.0552882074972682E-2</v>
      </c>
      <c r="N285" s="98">
        <v>2.350812010133517E-2</v>
      </c>
      <c r="O285" s="98">
        <v>4.4440983448218833E-3</v>
      </c>
      <c r="P285" s="98">
        <v>0</v>
      </c>
      <c r="Q285" s="98">
        <v>1.1377127958999676E-2</v>
      </c>
      <c r="R285" s="98">
        <v>1.678892942676969E-2</v>
      </c>
      <c r="S285" s="98">
        <v>4.9307571669398677E-2</v>
      </c>
      <c r="T285" s="98">
        <v>9.7312655455330799E-2</v>
      </c>
      <c r="U285" s="98">
        <v>7.066391426016802E-2</v>
      </c>
      <c r="V285" s="98">
        <v>2.905363012513066E-2</v>
      </c>
      <c r="W285" s="98">
        <v>1.2392256907426704E-2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2.7472693527064726E-4</v>
      </c>
      <c r="I286" s="98">
        <v>2.6999280891995347E-4</v>
      </c>
      <c r="J286" s="98">
        <v>5.5837043284513797E-4</v>
      </c>
      <c r="K286" s="98">
        <v>5.5787180959511408E-4</v>
      </c>
      <c r="L286" s="98">
        <v>5.2746862706596113E-4</v>
      </c>
      <c r="M286" s="98">
        <v>2.5142956075170674E-4</v>
      </c>
      <c r="N286" s="98">
        <v>1.7837782637328227E-3</v>
      </c>
      <c r="O286" s="98">
        <v>5.4560445834706643E-3</v>
      </c>
      <c r="P286" s="98">
        <v>2.6868325888000097E-3</v>
      </c>
      <c r="Q286" s="98">
        <v>0</v>
      </c>
      <c r="R286" s="98">
        <v>0</v>
      </c>
      <c r="S286" s="98">
        <v>0</v>
      </c>
      <c r="T286" s="98">
        <v>0</v>
      </c>
      <c r="U286" s="98">
        <v>1.5106717521093749E-3</v>
      </c>
      <c r="V286" s="98">
        <v>3.8771922432266344E-3</v>
      </c>
      <c r="W286" s="98">
        <v>9.12579387578147E-3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1.1965646033032924E-4</v>
      </c>
      <c r="I287" s="101">
        <v>9.7996227872741267E-5</v>
      </c>
      <c r="J287" s="101">
        <v>2.0274376446188444E-4</v>
      </c>
      <c r="K287" s="101">
        <v>2.0051507070047687E-4</v>
      </c>
      <c r="L287" s="101">
        <v>1.6783266750336717E-4</v>
      </c>
      <c r="M287" s="101">
        <v>7.7960450592719745E-5</v>
      </c>
      <c r="N287" s="101">
        <v>3.8071560344480682E-4</v>
      </c>
      <c r="O287" s="101">
        <v>7.6288902692486598E-4</v>
      </c>
      <c r="P287" s="101">
        <v>4.2884936355853357E-4</v>
      </c>
      <c r="Q287" s="101">
        <v>0</v>
      </c>
      <c r="R287" s="101">
        <v>0</v>
      </c>
      <c r="S287" s="101">
        <v>0</v>
      </c>
      <c r="T287" s="101">
        <v>0</v>
      </c>
      <c r="U287" s="101">
        <v>1.4900281289571303E-4</v>
      </c>
      <c r="V287" s="101">
        <v>3.0853903904402245E-4</v>
      </c>
      <c r="W287" s="101">
        <v>2.1465236969123581E-3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1.5507047494031805E-4</v>
      </c>
      <c r="I288" s="104">
        <v>1.7199658104721221E-4</v>
      </c>
      <c r="J288" s="104">
        <v>3.5562666838325353E-4</v>
      </c>
      <c r="K288" s="104">
        <v>3.5735673889463718E-4</v>
      </c>
      <c r="L288" s="104">
        <v>3.596359595625939E-4</v>
      </c>
      <c r="M288" s="104">
        <v>1.7346911015898701E-4</v>
      </c>
      <c r="N288" s="104">
        <v>1.4030626602880159E-3</v>
      </c>
      <c r="O288" s="104">
        <v>4.6931555565457982E-3</v>
      </c>
      <c r="P288" s="104">
        <v>2.2579832252414759E-3</v>
      </c>
      <c r="Q288" s="104">
        <v>0</v>
      </c>
      <c r="R288" s="104">
        <v>0</v>
      </c>
      <c r="S288" s="104">
        <v>0</v>
      </c>
      <c r="T288" s="104">
        <v>0</v>
      </c>
      <c r="U288" s="104">
        <v>1.3616689392136618E-3</v>
      </c>
      <c r="V288" s="104">
        <v>3.568653204182612E-3</v>
      </c>
      <c r="W288" s="104">
        <v>6.9792701788691123E-3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4.1498663434442746E-4</v>
      </c>
      <c r="I289" s="101">
        <v>0</v>
      </c>
      <c r="J289" s="101">
        <v>0</v>
      </c>
      <c r="K289" s="101">
        <v>4.4356785360904241E-4</v>
      </c>
      <c r="L289" s="101">
        <v>0</v>
      </c>
      <c r="M289" s="101">
        <v>0</v>
      </c>
      <c r="N289" s="101">
        <v>0</v>
      </c>
      <c r="O289" s="101">
        <v>2.2595102559500278E-2</v>
      </c>
      <c r="P289" s="101">
        <v>1.5713955733541552E-2</v>
      </c>
      <c r="Q289" s="101">
        <v>0</v>
      </c>
      <c r="R289" s="101">
        <v>0</v>
      </c>
      <c r="S289" s="101">
        <v>0</v>
      </c>
      <c r="T289" s="101">
        <v>0</v>
      </c>
      <c r="U289" s="101">
        <v>3.0353849541802772E-2</v>
      </c>
      <c r="V289" s="101">
        <v>3.5905543415412616E-3</v>
      </c>
      <c r="W289" s="101">
        <v>1.2940652375638071E-2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3.9630160667358657E-3</v>
      </c>
      <c r="D290" s="104">
        <v>1.0832009488242965E-2</v>
      </c>
      <c r="E290" s="104">
        <v>1.2475775295001913E-2</v>
      </c>
      <c r="F290" s="104">
        <v>1.4359710991621946E-2</v>
      </c>
      <c r="G290" s="104">
        <v>3.0380566431863362E-2</v>
      </c>
      <c r="H290" s="104">
        <v>3.5338761560427576E-2</v>
      </c>
      <c r="I290" s="104">
        <v>9.9938458056061441E-2</v>
      </c>
      <c r="J290" s="104">
        <v>0.17701389181540295</v>
      </c>
      <c r="K290" s="104">
        <v>0.20187906631905966</v>
      </c>
      <c r="L290" s="104">
        <v>0.31649138627965623</v>
      </c>
      <c r="M290" s="104">
        <v>0.3162602901515974</v>
      </c>
      <c r="N290" s="104">
        <v>0.30917846648120539</v>
      </c>
      <c r="O290" s="104">
        <v>0.126698682522004</v>
      </c>
      <c r="P290" s="104">
        <v>0.10591784677704233</v>
      </c>
      <c r="Q290" s="104">
        <v>9.3429095663070366E-2</v>
      </c>
      <c r="R290" s="104">
        <v>0.299581489423078</v>
      </c>
      <c r="S290" s="104">
        <v>1.049678601613151</v>
      </c>
      <c r="T290" s="104">
        <v>2.2800823920528686</v>
      </c>
      <c r="U290" s="104">
        <v>1.1971738094946964</v>
      </c>
      <c r="V290" s="104">
        <v>0.66712118723740688</v>
      </c>
      <c r="W290" s="104">
        <v>0.41098737066332747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9.279630487611316E-4</v>
      </c>
      <c r="D291" s="98">
        <v>3.5622770163153076E-3</v>
      </c>
      <c r="E291" s="98">
        <v>4.9535152393303606E-3</v>
      </c>
      <c r="F291" s="98">
        <v>5.4891367552716069E-3</v>
      </c>
      <c r="G291" s="98">
        <v>1.3469955719562983E-2</v>
      </c>
      <c r="H291" s="98">
        <v>1.4474006824340354E-2</v>
      </c>
      <c r="I291" s="98">
        <v>3.5085890306056862E-2</v>
      </c>
      <c r="J291" s="98">
        <v>5.9987125059567506E-2</v>
      </c>
      <c r="K291" s="98">
        <v>6.8223790945331486E-2</v>
      </c>
      <c r="L291" s="98">
        <v>9.6571738247303196E-2</v>
      </c>
      <c r="M291" s="98">
        <v>9.7022570736822647E-2</v>
      </c>
      <c r="N291" s="98">
        <v>7.071800481833887E-2</v>
      </c>
      <c r="O291" s="98">
        <v>7.7140941167134214E-3</v>
      </c>
      <c r="P291" s="98">
        <v>2.4752164779725003E-3</v>
      </c>
      <c r="Q291" s="98">
        <v>6.6290404542503432E-3</v>
      </c>
      <c r="R291" s="98">
        <v>3.0459698499186574E-2</v>
      </c>
      <c r="S291" s="98">
        <v>0.17031379844182157</v>
      </c>
      <c r="T291" s="98">
        <v>0.29145058796651835</v>
      </c>
      <c r="U291" s="98">
        <v>0.12355326404625606</v>
      </c>
      <c r="V291" s="98">
        <v>8.4772448710817905E-2</v>
      </c>
      <c r="W291" s="98">
        <v>5.4247321794267972E-2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3.0350530179747343E-3</v>
      </c>
      <c r="D292" s="98">
        <v>7.2697324719276576E-3</v>
      </c>
      <c r="E292" s="98">
        <v>7.5222600556715535E-3</v>
      </c>
      <c r="F292" s="98">
        <v>8.8705742363503377E-3</v>
      </c>
      <c r="G292" s="98">
        <v>1.6910610712300378E-2</v>
      </c>
      <c r="H292" s="98">
        <v>2.0864754736087222E-2</v>
      </c>
      <c r="I292" s="98">
        <v>6.4852567750004572E-2</v>
      </c>
      <c r="J292" s="98">
        <v>0.11702676675583544</v>
      </c>
      <c r="K292" s="98">
        <v>0.13365527537372818</v>
      </c>
      <c r="L292" s="98">
        <v>0.21991964803235303</v>
      </c>
      <c r="M292" s="98">
        <v>0.21923771941477474</v>
      </c>
      <c r="N292" s="98">
        <v>0.2384604616628665</v>
      </c>
      <c r="O292" s="98">
        <v>0.11898458840529058</v>
      </c>
      <c r="P292" s="98">
        <v>0.10344263029906983</v>
      </c>
      <c r="Q292" s="98">
        <v>8.6800055208820018E-2</v>
      </c>
      <c r="R292" s="98">
        <v>0.26912179092389144</v>
      </c>
      <c r="S292" s="98">
        <v>0.87936480317132937</v>
      </c>
      <c r="T292" s="98">
        <v>1.9886318040863502</v>
      </c>
      <c r="U292" s="98">
        <v>1.0736205454484404</v>
      </c>
      <c r="V292" s="98">
        <v>0.58234873852658897</v>
      </c>
      <c r="W292" s="98">
        <v>0.35674004886905947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2.3295084541193477E-3</v>
      </c>
      <c r="D293" s="122">
        <v>5.4676220003696298E-3</v>
      </c>
      <c r="E293" s="122">
        <v>5.7735129907164409E-3</v>
      </c>
      <c r="F293" s="122">
        <v>6.5131013958605634E-3</v>
      </c>
      <c r="G293" s="122">
        <v>1.2028950751695199E-2</v>
      </c>
      <c r="H293" s="122">
        <v>1.3797774931722333E-2</v>
      </c>
      <c r="I293" s="122">
        <v>3.3544092251699305E-2</v>
      </c>
      <c r="J293" s="122">
        <v>5.6589279576237175E-2</v>
      </c>
      <c r="K293" s="122">
        <v>6.3405158874760448E-2</v>
      </c>
      <c r="L293" s="122">
        <v>0.10034105446014938</v>
      </c>
      <c r="M293" s="122">
        <v>0.10605312458492398</v>
      </c>
      <c r="N293" s="122">
        <v>0.10517900177467834</v>
      </c>
      <c r="O293" s="122">
        <v>5.5207898021470345E-2</v>
      </c>
      <c r="P293" s="122">
        <v>4.8846663924464268E-2</v>
      </c>
      <c r="Q293" s="122">
        <v>3.8574014037971491E-2</v>
      </c>
      <c r="R293" s="122">
        <v>0.11353534701180849</v>
      </c>
      <c r="S293" s="122">
        <v>0.38267308108301706</v>
      </c>
      <c r="T293" s="122">
        <v>0.79718356684820879</v>
      </c>
      <c r="U293" s="122">
        <v>0.51713848796641559</v>
      </c>
      <c r="V293" s="122">
        <v>0.27161255235440507</v>
      </c>
      <c r="W293" s="122">
        <v>0.16139212286901281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1.3993372798002885E-3</v>
      </c>
      <c r="D294" s="98">
        <v>3.5631095218903916E-3</v>
      </c>
      <c r="E294" s="98">
        <v>4.0449049703555383E-3</v>
      </c>
      <c r="F294" s="98">
        <v>4.3623031672264615E-3</v>
      </c>
      <c r="G294" s="98">
        <v>8.3817341169735091E-3</v>
      </c>
      <c r="H294" s="98">
        <v>1.0015467836586989E-2</v>
      </c>
      <c r="I294" s="98">
        <v>2.5069033049015303E-2</v>
      </c>
      <c r="J294" s="98">
        <v>4.1675078295523686E-2</v>
      </c>
      <c r="K294" s="98">
        <v>4.0000521719181975E-2</v>
      </c>
      <c r="L294" s="98">
        <v>6.8339014570250725E-2</v>
      </c>
      <c r="M294" s="98">
        <v>7.2656408154520513E-2</v>
      </c>
      <c r="N294" s="98">
        <v>8.0716067580324652E-2</v>
      </c>
      <c r="O294" s="98">
        <v>3.444876185636709E-2</v>
      </c>
      <c r="P294" s="98">
        <v>2.4297166999600637E-2</v>
      </c>
      <c r="Q294" s="98">
        <v>2.4086408014396786E-2</v>
      </c>
      <c r="R294" s="98">
        <v>7.3231547832080648E-2</v>
      </c>
      <c r="S294" s="98">
        <v>0.23563586589102448</v>
      </c>
      <c r="T294" s="98">
        <v>0.49539615419533323</v>
      </c>
      <c r="U294" s="98">
        <v>0.34345750004362657</v>
      </c>
      <c r="V294" s="98">
        <v>0.14654240681494016</v>
      </c>
      <c r="W294" s="98">
        <v>7.8728214542365949E-2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9.3017117431905933E-4</v>
      </c>
      <c r="D295" s="33">
        <v>1.9045124784792381E-3</v>
      </c>
      <c r="E295" s="33">
        <v>1.7286080203609026E-3</v>
      </c>
      <c r="F295" s="33">
        <v>2.1507982286341019E-3</v>
      </c>
      <c r="G295" s="33">
        <v>3.6472166347216897E-3</v>
      </c>
      <c r="H295" s="33">
        <v>3.7823070951353436E-3</v>
      </c>
      <c r="I295" s="33">
        <v>8.4750592026840016E-3</v>
      </c>
      <c r="J295" s="33">
        <v>1.4914201280713487E-2</v>
      </c>
      <c r="K295" s="33">
        <v>2.3404637155578476E-2</v>
      </c>
      <c r="L295" s="33">
        <v>3.2002039889898644E-2</v>
      </c>
      <c r="M295" s="33">
        <v>3.339671643040347E-2</v>
      </c>
      <c r="N295" s="33">
        <v>2.4462934194353692E-2</v>
      </c>
      <c r="O295" s="33">
        <v>2.0759136165103251E-2</v>
      </c>
      <c r="P295" s="33">
        <v>2.4549496924863631E-2</v>
      </c>
      <c r="Q295" s="33">
        <v>1.4487606023574705E-2</v>
      </c>
      <c r="R295" s="33">
        <v>4.0303799179727845E-2</v>
      </c>
      <c r="S295" s="33">
        <v>0.14703721519199259</v>
      </c>
      <c r="T295" s="33">
        <v>0.30178741265287562</v>
      </c>
      <c r="U295" s="33">
        <v>0.17368098792278897</v>
      </c>
      <c r="V295" s="33">
        <v>0.12507014553946494</v>
      </c>
      <c r="W295" s="33">
        <v>8.2663908326646857E-2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1.1535864081774249E-2</v>
      </c>
      <c r="D297" s="117">
        <f t="shared" si="113"/>
        <v>4.9076744906196526E-2</v>
      </c>
      <c r="E297" s="117">
        <f t="shared" si="113"/>
        <v>5.6187426796546078E-2</v>
      </c>
      <c r="F297" s="117">
        <f t="shared" si="113"/>
        <v>5.6347563469181704E-2</v>
      </c>
      <c r="G297" s="117">
        <f t="shared" si="113"/>
        <v>9.7714316993881778E-2</v>
      </c>
      <c r="H297" s="117">
        <f t="shared" si="113"/>
        <v>0.12942946443387332</v>
      </c>
      <c r="I297" s="117">
        <f t="shared" si="113"/>
        <v>0.36704002016507475</v>
      </c>
      <c r="J297" s="117">
        <f t="shared" si="113"/>
        <v>0.64353016417030551</v>
      </c>
      <c r="K297" s="117">
        <f t="shared" si="113"/>
        <v>0.70521774933928649</v>
      </c>
      <c r="L297" s="117">
        <f t="shared" si="113"/>
        <v>1.2112228901428119</v>
      </c>
      <c r="M297" s="117">
        <f t="shared" si="113"/>
        <v>1.1190112378538513</v>
      </c>
      <c r="N297" s="117">
        <f t="shared" si="113"/>
        <v>1.3435986713789547</v>
      </c>
      <c r="O297" s="117">
        <f t="shared" si="113"/>
        <v>0.62522022508302877</v>
      </c>
      <c r="P297" s="117">
        <f t="shared" si="113"/>
        <v>0.48166685605032328</v>
      </c>
      <c r="Q297" s="117">
        <f t="shared" si="113"/>
        <v>0.39416539266808837</v>
      </c>
      <c r="R297" s="117">
        <f t="shared" ref="R297:V297" si="114">R298+R300+R302+R311</f>
        <v>1.2055478560596153</v>
      </c>
      <c r="S297" s="117">
        <f t="shared" si="114"/>
        <v>3.6574120582470537</v>
      </c>
      <c r="T297" s="117">
        <f t="shared" si="114"/>
        <v>10.720281413257098</v>
      </c>
      <c r="U297" s="117">
        <f t="shared" si="114"/>
        <v>5.8190402611517085</v>
      </c>
      <c r="V297" s="117">
        <f t="shared" si="114"/>
        <v>3.0119081592840682</v>
      </c>
      <c r="W297" s="117">
        <f t="shared" ref="W297" si="115">W298+W300+W302+W311</f>
        <v>1.8572061099939972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6.2751076648035475E-3</v>
      </c>
      <c r="D298" s="122">
        <f t="shared" si="116"/>
        <v>1.496209641541091E-2</v>
      </c>
      <c r="E298" s="122">
        <f t="shared" si="116"/>
        <v>1.7889675063132968E-2</v>
      </c>
      <c r="F298" s="122">
        <f t="shared" si="116"/>
        <v>1.5765264539691612E-2</v>
      </c>
      <c r="G298" s="122">
        <f t="shared" si="116"/>
        <v>2.1539496679543604E-2</v>
      </c>
      <c r="H298" s="122">
        <f t="shared" si="116"/>
        <v>2.7326348503700318E-2</v>
      </c>
      <c r="I298" s="122">
        <f t="shared" si="116"/>
        <v>8.4248531288855483E-2</v>
      </c>
      <c r="J298" s="122">
        <f t="shared" si="116"/>
        <v>0.115108955672865</v>
      </c>
      <c r="K298" s="122">
        <f t="shared" si="116"/>
        <v>0.11447462930079888</v>
      </c>
      <c r="L298" s="122">
        <f t="shared" si="116"/>
        <v>0.23409464765828875</v>
      </c>
      <c r="M298" s="122">
        <f t="shared" si="116"/>
        <v>0.22844830001247179</v>
      </c>
      <c r="N298" s="122">
        <f t="shared" si="116"/>
        <v>0.25967569764864606</v>
      </c>
      <c r="O298" s="122">
        <f t="shared" si="116"/>
        <v>0.11704121941485529</v>
      </c>
      <c r="P298" s="122">
        <f t="shared" si="116"/>
        <v>9.270907874994623E-2</v>
      </c>
      <c r="Q298" s="122">
        <f t="shared" si="116"/>
        <v>6.8080300784038192E-2</v>
      </c>
      <c r="R298" s="122">
        <f t="shared" si="116"/>
        <v>0.15703102571963512</v>
      </c>
      <c r="S298" s="122">
        <f t="shared" si="116"/>
        <v>0.29679550817982236</v>
      </c>
      <c r="T298" s="122">
        <f t="shared" si="116"/>
        <v>2.6563609856906631</v>
      </c>
      <c r="U298" s="122">
        <f t="shared" si="116"/>
        <v>1.2919221902399274</v>
      </c>
      <c r="V298" s="122">
        <f t="shared" si="116"/>
        <v>0.62363302018387157</v>
      </c>
      <c r="W298" s="122">
        <f t="shared" si="116"/>
        <v>0.37945283380888178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6.2751076648035475E-3</v>
      </c>
      <c r="D299" s="98">
        <v>1.496209641541091E-2</v>
      </c>
      <c r="E299" s="98">
        <v>1.7889675063132968E-2</v>
      </c>
      <c r="F299" s="98">
        <v>1.5765264539691612E-2</v>
      </c>
      <c r="G299" s="98">
        <v>2.1539496679543604E-2</v>
      </c>
      <c r="H299" s="98">
        <v>2.7326348503700318E-2</v>
      </c>
      <c r="I299" s="98">
        <v>8.4248531288855483E-2</v>
      </c>
      <c r="J299" s="98">
        <v>0.115108955672865</v>
      </c>
      <c r="K299" s="98">
        <v>0.11447462930079888</v>
      </c>
      <c r="L299" s="98">
        <v>0.23409464765828875</v>
      </c>
      <c r="M299" s="98">
        <v>0.22844830001247179</v>
      </c>
      <c r="N299" s="98">
        <v>0.25967569764864606</v>
      </c>
      <c r="O299" s="98">
        <v>0.11704121941485529</v>
      </c>
      <c r="P299" s="98">
        <v>9.270907874994623E-2</v>
      </c>
      <c r="Q299" s="98">
        <v>6.8080300784038192E-2</v>
      </c>
      <c r="R299" s="98">
        <v>0.15703102571963512</v>
      </c>
      <c r="S299" s="98">
        <v>0.29679550817982236</v>
      </c>
      <c r="T299" s="98">
        <v>2.6563609856906631</v>
      </c>
      <c r="U299" s="98">
        <v>1.2919221902399274</v>
      </c>
      <c r="V299" s="98">
        <v>0.62363302018387157</v>
      </c>
      <c r="W299" s="98">
        <v>0.37945283380888178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2.140581166257283E-2</v>
      </c>
      <c r="E300" s="122">
        <f t="shared" si="117"/>
        <v>2.4488242527587734E-2</v>
      </c>
      <c r="F300" s="122">
        <f t="shared" si="117"/>
        <v>2.4650900187581391E-2</v>
      </c>
      <c r="G300" s="122">
        <f t="shared" si="117"/>
        <v>4.427981982674864E-2</v>
      </c>
      <c r="H300" s="122">
        <f t="shared" si="117"/>
        <v>6.3234500299115856E-2</v>
      </c>
      <c r="I300" s="122">
        <f t="shared" si="117"/>
        <v>0.17769863937306205</v>
      </c>
      <c r="J300" s="122">
        <f t="shared" si="117"/>
        <v>0.34223289842943327</v>
      </c>
      <c r="K300" s="122">
        <f t="shared" si="117"/>
        <v>0.37660167070375555</v>
      </c>
      <c r="L300" s="122">
        <f t="shared" si="117"/>
        <v>0.63600766115391449</v>
      </c>
      <c r="M300" s="122">
        <f t="shared" si="117"/>
        <v>0.5460615715230378</v>
      </c>
      <c r="N300" s="122">
        <f t="shared" si="117"/>
        <v>0.73173659096941557</v>
      </c>
      <c r="O300" s="122">
        <f t="shared" si="117"/>
        <v>0.33043807446797085</v>
      </c>
      <c r="P300" s="122">
        <f t="shared" si="117"/>
        <v>0.24042873401919329</v>
      </c>
      <c r="Q300" s="122">
        <f t="shared" si="117"/>
        <v>0.204024278222978</v>
      </c>
      <c r="R300" s="122">
        <f t="shared" si="117"/>
        <v>0.67806121280201914</v>
      </c>
      <c r="S300" s="122">
        <f t="shared" si="117"/>
        <v>2.0949542835739035</v>
      </c>
      <c r="T300" s="122">
        <f t="shared" si="117"/>
        <v>5.299351067710651</v>
      </c>
      <c r="U300" s="122">
        <f t="shared" si="117"/>
        <v>2.9630487084816184</v>
      </c>
      <c r="V300" s="122">
        <f t="shared" si="117"/>
        <v>1.5332291982248145</v>
      </c>
      <c r="W300" s="122">
        <f t="shared" si="117"/>
        <v>0.94251907456128803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2.140581166257283E-2</v>
      </c>
      <c r="E301" s="98">
        <v>2.4488242527587734E-2</v>
      </c>
      <c r="F301" s="98">
        <v>2.4650900187581391E-2</v>
      </c>
      <c r="G301" s="98">
        <v>4.427981982674864E-2</v>
      </c>
      <c r="H301" s="98">
        <v>6.3234500299115856E-2</v>
      </c>
      <c r="I301" s="98">
        <v>0.17769863937306205</v>
      </c>
      <c r="J301" s="98">
        <v>0.34223289842943327</v>
      </c>
      <c r="K301" s="98">
        <v>0.37660167070375555</v>
      </c>
      <c r="L301" s="98">
        <v>0.63600766115391449</v>
      </c>
      <c r="M301" s="98">
        <v>0.5460615715230378</v>
      </c>
      <c r="N301" s="98">
        <v>0.73173659096941557</v>
      </c>
      <c r="O301" s="98">
        <v>0.33043807446797085</v>
      </c>
      <c r="P301" s="98">
        <v>0.24042873401919329</v>
      </c>
      <c r="Q301" s="98">
        <v>0.204024278222978</v>
      </c>
      <c r="R301" s="98">
        <v>0.67806121280201914</v>
      </c>
      <c r="S301" s="98">
        <v>2.0949542835739035</v>
      </c>
      <c r="T301" s="98">
        <v>5.299351067710651</v>
      </c>
      <c r="U301" s="98">
        <v>2.9630487084816184</v>
      </c>
      <c r="V301" s="98">
        <v>1.5332291982248145</v>
      </c>
      <c r="W301" s="98">
        <v>0.94251907456128803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3.8081127917534005E-3</v>
      </c>
      <c r="D302" s="122">
        <v>9.3411745808749148E-3</v>
      </c>
      <c r="E302" s="122">
        <v>1.0295934557739183E-2</v>
      </c>
      <c r="F302" s="122">
        <v>1.1924396890168099E-2</v>
      </c>
      <c r="G302" s="122">
        <v>2.4537311412296234E-2</v>
      </c>
      <c r="H302" s="122">
        <v>3.0483716143320735E-2</v>
      </c>
      <c r="I302" s="122">
        <v>8.4796999620456795E-2</v>
      </c>
      <c r="J302" s="122">
        <v>0.15176990386584754</v>
      </c>
      <c r="K302" s="122">
        <v>0.17428079029901383</v>
      </c>
      <c r="L302" s="122">
        <v>0.27882369120479311</v>
      </c>
      <c r="M302" s="122">
        <v>0.27859540425177137</v>
      </c>
      <c r="N302" s="122">
        <v>0.28833285089947175</v>
      </c>
      <c r="O302" s="122">
        <v>0.14259185345535472</v>
      </c>
      <c r="P302" s="122">
        <v>0.11602619520381593</v>
      </c>
      <c r="Q302" s="122">
        <v>9.7251634169038356E-2</v>
      </c>
      <c r="R302" s="122">
        <v>0.2971885360579492</v>
      </c>
      <c r="S302" s="122">
        <v>1.0126524113273654</v>
      </c>
      <c r="T302" s="122">
        <v>2.2304795695252144</v>
      </c>
      <c r="U302" s="122">
        <v>1.218219790103805</v>
      </c>
      <c r="V302" s="122">
        <v>0.66200906818971117</v>
      </c>
      <c r="W302" s="122">
        <v>0.4170134560965969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3.2556212424758699E-4</v>
      </c>
      <c r="D303" s="98">
        <v>3.4709001636302908E-4</v>
      </c>
      <c r="E303" s="98">
        <v>3.661591599715086E-4</v>
      </c>
      <c r="F303" s="98">
        <v>3.751070499703188E-4</v>
      </c>
      <c r="G303" s="98">
        <v>1.024876418183474E-3</v>
      </c>
      <c r="H303" s="98">
        <v>2.0805142047297933E-3</v>
      </c>
      <c r="I303" s="98">
        <v>2.371116397572402E-3</v>
      </c>
      <c r="J303" s="98">
        <v>4.4613429771240675E-3</v>
      </c>
      <c r="K303" s="98">
        <v>5.8185404979630923E-3</v>
      </c>
      <c r="L303" s="98">
        <v>9.8173730016534698E-3</v>
      </c>
      <c r="M303" s="98">
        <v>9.6719297951486163E-3</v>
      </c>
      <c r="N303" s="98">
        <v>1.1516052433909098E-2</v>
      </c>
      <c r="O303" s="98">
        <v>2.3032020566538178E-3</v>
      </c>
      <c r="P303" s="98">
        <v>0</v>
      </c>
      <c r="Q303" s="98">
        <v>6.6470830641695323E-3</v>
      </c>
      <c r="R303" s="98">
        <v>1.0164732743465507E-2</v>
      </c>
      <c r="S303" s="98">
        <v>3.0859876166614307E-2</v>
      </c>
      <c r="T303" s="98">
        <v>6.270443127441748E-2</v>
      </c>
      <c r="U303" s="98">
        <v>4.6622180648824438E-2</v>
      </c>
      <c r="V303" s="98">
        <v>1.94934747109663E-2</v>
      </c>
      <c r="W303" s="98">
        <v>8.3796976404028889E-3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2.0793756396379754E-4</v>
      </c>
      <c r="I304" s="98">
        <v>2.1561075923181672E-4</v>
      </c>
      <c r="J304" s="98">
        <v>4.4663526358772079E-4</v>
      </c>
      <c r="K304" s="98">
        <v>4.4829398172536544E-4</v>
      </c>
      <c r="L304" s="98">
        <v>4.3667429634190903E-4</v>
      </c>
      <c r="M304" s="98">
        <v>2.1015632522597367E-4</v>
      </c>
      <c r="N304" s="98">
        <v>1.5895659124740011E-3</v>
      </c>
      <c r="O304" s="98">
        <v>5.0885310499480269E-3</v>
      </c>
      <c r="P304" s="98">
        <v>2.4950713237636936E-3</v>
      </c>
      <c r="Q304" s="98">
        <v>0</v>
      </c>
      <c r="R304" s="98">
        <v>0</v>
      </c>
      <c r="S304" s="98">
        <v>0</v>
      </c>
      <c r="T304" s="98">
        <v>0</v>
      </c>
      <c r="U304" s="98">
        <v>1.4599770520989782E-3</v>
      </c>
      <c r="V304" s="98">
        <v>3.7756668520141133E-3</v>
      </c>
      <c r="W304" s="98">
        <v>8.4307587731142497E-3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5.2867089023479493E-5</v>
      </c>
      <c r="I305" s="101">
        <v>4.3614178184604495E-5</v>
      </c>
      <c r="J305" s="101">
        <v>9.1008595204467263E-5</v>
      </c>
      <c r="K305" s="101">
        <v>9.093724283072825E-5</v>
      </c>
      <c r="L305" s="101">
        <v>7.7038336779315119E-5</v>
      </c>
      <c r="M305" s="101">
        <v>3.668721506698665E-5</v>
      </c>
      <c r="N305" s="101">
        <v>1.8650325218598509E-4</v>
      </c>
      <c r="O305" s="101">
        <v>3.9537549340222896E-4</v>
      </c>
      <c r="P305" s="101">
        <v>2.370880985222175E-4</v>
      </c>
      <c r="Q305" s="101">
        <v>0</v>
      </c>
      <c r="R305" s="101">
        <v>0</v>
      </c>
      <c r="S305" s="101">
        <v>0</v>
      </c>
      <c r="T305" s="101">
        <v>0</v>
      </c>
      <c r="U305" s="101">
        <v>9.8308112885316459E-5</v>
      </c>
      <c r="V305" s="101">
        <v>2.0701364783150131E-4</v>
      </c>
      <c r="W305" s="101">
        <v>1.4514885942451367E-3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1.5507047494031805E-4</v>
      </c>
      <c r="I306" s="104">
        <v>1.7199658104721221E-4</v>
      </c>
      <c r="J306" s="104">
        <v>3.5562666838325353E-4</v>
      </c>
      <c r="K306" s="104">
        <v>3.5735673889463718E-4</v>
      </c>
      <c r="L306" s="104">
        <v>3.596359595625939E-4</v>
      </c>
      <c r="M306" s="104">
        <v>1.7346911015898701E-4</v>
      </c>
      <c r="N306" s="104">
        <v>1.4030626602880159E-3</v>
      </c>
      <c r="O306" s="104">
        <v>4.6931555565457982E-3</v>
      </c>
      <c r="P306" s="104">
        <v>2.2579832252414759E-3</v>
      </c>
      <c r="Q306" s="104">
        <v>0</v>
      </c>
      <c r="R306" s="104">
        <v>0</v>
      </c>
      <c r="S306" s="104">
        <v>0</v>
      </c>
      <c r="T306" s="104">
        <v>0</v>
      </c>
      <c r="U306" s="104">
        <v>1.3616689392136618E-3</v>
      </c>
      <c r="V306" s="104">
        <v>3.568653204182612E-3</v>
      </c>
      <c r="W306" s="104">
        <v>6.9792701788691123E-3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2.0431626431756045E-4</v>
      </c>
      <c r="I307" s="101">
        <v>0</v>
      </c>
      <c r="J307" s="101">
        <v>0</v>
      </c>
      <c r="K307" s="101">
        <v>2.2194542508496295E-4</v>
      </c>
      <c r="L307" s="101">
        <v>0</v>
      </c>
      <c r="M307" s="101">
        <v>0</v>
      </c>
      <c r="N307" s="101">
        <v>0</v>
      </c>
      <c r="O307" s="101">
        <v>1.2088463156363461E-2</v>
      </c>
      <c r="P307" s="101">
        <v>8.715632559095984E-3</v>
      </c>
      <c r="Q307" s="101">
        <v>0</v>
      </c>
      <c r="R307" s="101">
        <v>0</v>
      </c>
      <c r="S307" s="101">
        <v>0</v>
      </c>
      <c r="T307" s="101">
        <v>0</v>
      </c>
      <c r="U307" s="101">
        <v>1.9035280873823786E-2</v>
      </c>
      <c r="V307" s="101">
        <v>2.2914072435684216E-3</v>
      </c>
      <c r="W307" s="101">
        <v>8.3711251105947557E-3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3.4825506675058133E-3</v>
      </c>
      <c r="D308" s="104">
        <v>8.9940845645118863E-3</v>
      </c>
      <c r="E308" s="104">
        <v>9.9297753977676748E-3</v>
      </c>
      <c r="F308" s="104">
        <v>1.154928984019778E-2</v>
      </c>
      <c r="G308" s="104">
        <v>2.351243499411276E-2</v>
      </c>
      <c r="H308" s="104">
        <v>2.7990948110309583E-2</v>
      </c>
      <c r="I308" s="104">
        <v>8.2210272463652576E-2</v>
      </c>
      <c r="J308" s="104">
        <v>0.14686192562513575</v>
      </c>
      <c r="K308" s="104">
        <v>0.16779201039424041</v>
      </c>
      <c r="L308" s="104">
        <v>0.26856964390679772</v>
      </c>
      <c r="M308" s="104">
        <v>0.26871331813139676</v>
      </c>
      <c r="N308" s="104">
        <v>0.27522723255308867</v>
      </c>
      <c r="O308" s="104">
        <v>0.12311165719238941</v>
      </c>
      <c r="P308" s="104">
        <v>0.10481549132095626</v>
      </c>
      <c r="Q308" s="104">
        <v>9.0604551104868827E-2</v>
      </c>
      <c r="R308" s="104">
        <v>0.28702380331448368</v>
      </c>
      <c r="S308" s="104">
        <v>0.98179253516075105</v>
      </c>
      <c r="T308" s="104">
        <v>2.1677751382507968</v>
      </c>
      <c r="U308" s="104">
        <v>1.1511023515290577</v>
      </c>
      <c r="V308" s="104">
        <v>0.63644851938316238</v>
      </c>
      <c r="W308" s="104">
        <v>0.39183187457248503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4.4749764953107881E-4</v>
      </c>
      <c r="D309" s="98">
        <v>1.7243520925842284E-3</v>
      </c>
      <c r="E309" s="98">
        <v>2.4075153420961217E-3</v>
      </c>
      <c r="F309" s="98">
        <v>2.6787156038474433E-3</v>
      </c>
      <c r="G309" s="98">
        <v>6.6018242818123817E-3</v>
      </c>
      <c r="H309" s="98">
        <v>7.1261933742223626E-3</v>
      </c>
      <c r="I309" s="98">
        <v>1.7357704713648007E-2</v>
      </c>
      <c r="J309" s="98">
        <v>2.9835158869300323E-2</v>
      </c>
      <c r="K309" s="98">
        <v>3.4136735020512239E-2</v>
      </c>
      <c r="L309" s="98">
        <v>4.8649995874444692E-2</v>
      </c>
      <c r="M309" s="98">
        <v>4.9475598716622028E-2</v>
      </c>
      <c r="N309" s="98">
        <v>3.6766770890222178E-2</v>
      </c>
      <c r="O309" s="98">
        <v>4.127068787098823E-3</v>
      </c>
      <c r="P309" s="98">
        <v>1.3728610218864319E-3</v>
      </c>
      <c r="Q309" s="98">
        <v>3.8044958960488161E-3</v>
      </c>
      <c r="R309" s="98">
        <v>1.7902012390592234E-2</v>
      </c>
      <c r="S309" s="98">
        <v>0.10242773198942164</v>
      </c>
      <c r="T309" s="98">
        <v>0.17914333416444667</v>
      </c>
      <c r="U309" s="98">
        <v>7.7481806080617346E-2</v>
      </c>
      <c r="V309" s="98">
        <v>5.4099780856573458E-2</v>
      </c>
      <c r="W309" s="98">
        <v>3.509182570342554E-2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3.0350530179747343E-3</v>
      </c>
      <c r="D310" s="98">
        <v>7.2697324719276576E-3</v>
      </c>
      <c r="E310" s="98">
        <v>7.5222600556715535E-3</v>
      </c>
      <c r="F310" s="98">
        <v>8.8705742363503377E-3</v>
      </c>
      <c r="G310" s="98">
        <v>1.6910610712300378E-2</v>
      </c>
      <c r="H310" s="98">
        <v>2.0864754736087222E-2</v>
      </c>
      <c r="I310" s="98">
        <v>6.4852567750004572E-2</v>
      </c>
      <c r="J310" s="98">
        <v>0.11702676675583544</v>
      </c>
      <c r="K310" s="98">
        <v>0.13365527537372818</v>
      </c>
      <c r="L310" s="98">
        <v>0.21991964803235303</v>
      </c>
      <c r="M310" s="98">
        <v>0.21923771941477474</v>
      </c>
      <c r="N310" s="98">
        <v>0.2384604616628665</v>
      </c>
      <c r="O310" s="98">
        <v>0.11898458840529058</v>
      </c>
      <c r="P310" s="98">
        <v>0.10344263029906983</v>
      </c>
      <c r="Q310" s="98">
        <v>8.6800055208820018E-2</v>
      </c>
      <c r="R310" s="98">
        <v>0.26912179092389144</v>
      </c>
      <c r="S310" s="98">
        <v>0.87936480317132937</v>
      </c>
      <c r="T310" s="98">
        <v>1.9886318040863502</v>
      </c>
      <c r="U310" s="98">
        <v>1.0736205454484404</v>
      </c>
      <c r="V310" s="98">
        <v>0.58234873852658897</v>
      </c>
      <c r="W310" s="98">
        <v>0.35674004886905947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1.4526436252172991E-3</v>
      </c>
      <c r="D311" s="122">
        <v>3.3676622473378624E-3</v>
      </c>
      <c r="E311" s="122">
        <v>3.5135746480861978E-3</v>
      </c>
      <c r="F311" s="122">
        <v>4.0070018517405969E-3</v>
      </c>
      <c r="G311" s="122">
        <v>7.3576890752933E-3</v>
      </c>
      <c r="H311" s="122">
        <v>8.3848994877364011E-3</v>
      </c>
      <c r="I311" s="122">
        <v>2.0295849882700449E-2</v>
      </c>
      <c r="J311" s="122">
        <v>3.4418406202159788E-2</v>
      </c>
      <c r="K311" s="122">
        <v>3.9860659035718185E-2</v>
      </c>
      <c r="L311" s="122">
        <v>6.2296890125815421E-2</v>
      </c>
      <c r="M311" s="122">
        <v>6.5905962066570373E-2</v>
      </c>
      <c r="N311" s="122">
        <v>6.3853531861421203E-2</v>
      </c>
      <c r="O311" s="122">
        <v>3.5149077744847892E-2</v>
      </c>
      <c r="P311" s="122">
        <v>3.2502848077367856E-2</v>
      </c>
      <c r="Q311" s="122">
        <v>2.4809179492033831E-2</v>
      </c>
      <c r="R311" s="122">
        <v>7.3267081480011931E-2</v>
      </c>
      <c r="S311" s="122">
        <v>0.2530098551659628</v>
      </c>
      <c r="T311" s="122">
        <v>0.53408979033056814</v>
      </c>
      <c r="U311" s="122">
        <v>0.34584957232635827</v>
      </c>
      <c r="V311" s="122">
        <v>0.19303687268567118</v>
      </c>
      <c r="W311" s="122">
        <v>0.11822074552723072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7.7518010552181914E-4</v>
      </c>
      <c r="D312" s="98">
        <v>1.977310737552921E-3</v>
      </c>
      <c r="E312" s="98">
        <v>2.2485756312533062E-3</v>
      </c>
      <c r="F312" s="98">
        <v>2.4292134358163712E-3</v>
      </c>
      <c r="G312" s="98">
        <v>4.675447506653046E-3</v>
      </c>
      <c r="H312" s="98">
        <v>5.5961574683407855E-3</v>
      </c>
      <c r="I312" s="98">
        <v>1.4030512527261674E-2</v>
      </c>
      <c r="J312" s="98">
        <v>2.3361952256595209E-2</v>
      </c>
      <c r="K312" s="98">
        <v>2.2457816179393849E-2</v>
      </c>
      <c r="L312" s="98">
        <v>3.8424688081752208E-2</v>
      </c>
      <c r="M312" s="98">
        <v>4.0884571943482481E-2</v>
      </c>
      <c r="N312" s="98">
        <v>4.5419832273630716E-2</v>
      </c>
      <c r="O312" s="98">
        <v>1.9384702853534972E-2</v>
      </c>
      <c r="P312" s="98">
        <v>1.3672287103779364E-2</v>
      </c>
      <c r="Q312" s="98">
        <v>1.3553690670069393E-2</v>
      </c>
      <c r="R312" s="98">
        <v>4.1414276595802414E-2</v>
      </c>
      <c r="S312" s="98">
        <v>0.13434224183086479</v>
      </c>
      <c r="T312" s="98">
        <v>0.28509788098328137</v>
      </c>
      <c r="U312" s="98">
        <v>0.19956761026009628</v>
      </c>
      <c r="V312" s="98">
        <v>8.5907745973574562E-2</v>
      </c>
      <c r="W312" s="98">
        <v>4.6530296573049461E-2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6.7746351969548001E-4</v>
      </c>
      <c r="D313" s="33">
        <v>1.3903515097849412E-3</v>
      </c>
      <c r="E313" s="33">
        <v>1.2649990168328914E-3</v>
      </c>
      <c r="F313" s="33">
        <v>1.5777884159242255E-3</v>
      </c>
      <c r="G313" s="33">
        <v>2.6822415686402544E-3</v>
      </c>
      <c r="H313" s="33">
        <v>2.7887420193956156E-3</v>
      </c>
      <c r="I313" s="33">
        <v>6.2653373554387758E-3</v>
      </c>
      <c r="J313" s="33">
        <v>1.1056453945564579E-2</v>
      </c>
      <c r="K313" s="33">
        <v>1.7402842856324333E-2</v>
      </c>
      <c r="L313" s="33">
        <v>2.3872202044063217E-2</v>
      </c>
      <c r="M313" s="33">
        <v>2.5021390123087892E-2</v>
      </c>
      <c r="N313" s="33">
        <v>1.8433699587790488E-2</v>
      </c>
      <c r="O313" s="33">
        <v>1.5764374891312924E-2</v>
      </c>
      <c r="P313" s="33">
        <v>1.8830560973588494E-2</v>
      </c>
      <c r="Q313" s="33">
        <v>1.125548882196444E-2</v>
      </c>
      <c r="R313" s="33">
        <v>3.1852804884209517E-2</v>
      </c>
      <c r="S313" s="33">
        <v>0.118667613335098</v>
      </c>
      <c r="T313" s="33">
        <v>0.24899190934728679</v>
      </c>
      <c r="U313" s="33">
        <v>0.14628196206626196</v>
      </c>
      <c r="V313" s="33">
        <v>0.10712912671209662</v>
      </c>
      <c r="W313" s="33">
        <v>7.1690448954181266E-2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1.0452117009436561</v>
      </c>
      <c r="D315" s="154">
        <f t="shared" si="118"/>
        <v>1.4323540880821626</v>
      </c>
      <c r="E315" s="154">
        <f t="shared" si="118"/>
        <v>1.4723490404396546</v>
      </c>
      <c r="F315" s="154">
        <f t="shared" si="118"/>
        <v>1.4508355627150382</v>
      </c>
      <c r="G315" s="154">
        <f t="shared" si="118"/>
        <v>1.3805587761006042</v>
      </c>
      <c r="H315" s="154">
        <f t="shared" si="118"/>
        <v>1.4611441482068241</v>
      </c>
      <c r="I315" s="154">
        <f t="shared" si="118"/>
        <v>1.5676524554083171</v>
      </c>
      <c r="J315" s="154">
        <f t="shared" si="118"/>
        <v>1.6057236134916659</v>
      </c>
      <c r="K315" s="154">
        <f t="shared" si="118"/>
        <v>1.6010068663502697</v>
      </c>
      <c r="L315" s="154">
        <f t="shared" si="118"/>
        <v>1.6907696098771601</v>
      </c>
      <c r="M315" s="154">
        <f t="shared" si="118"/>
        <v>1.6424026283711879</v>
      </c>
      <c r="N315" s="154">
        <f t="shared" si="118"/>
        <v>1.8422093752469473</v>
      </c>
      <c r="O315" s="154">
        <f t="shared" si="118"/>
        <v>1.8456087205318823</v>
      </c>
      <c r="P315" s="154">
        <f t="shared" si="118"/>
        <v>1.8427028635567642</v>
      </c>
      <c r="Q315" s="154">
        <f t="shared" si="118"/>
        <v>1.8563383473277764</v>
      </c>
      <c r="R315" s="154">
        <f t="shared" ref="R315:V315" si="119">IF(R297=0,"",R297/R279)</f>
        <v>1.8975970665870026</v>
      </c>
      <c r="S315" s="154">
        <f t="shared" si="119"/>
        <v>1.7797238991294186</v>
      </c>
      <c r="T315" s="154">
        <f t="shared" si="119"/>
        <v>2.0967566184717792</v>
      </c>
      <c r="U315" s="154">
        <f t="shared" si="119"/>
        <v>2.0505294873104027</v>
      </c>
      <c r="V315" s="154">
        <f t="shared" si="119"/>
        <v>2.027126267046961</v>
      </c>
      <c r="W315" s="154">
        <f t="shared" ref="W315" si="120">IF(W297=0,"",W297/W279)</f>
        <v>2.0272644114894471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1.5740200516289227</v>
      </c>
      <c r="D316" s="155">
        <f t="shared" si="121"/>
        <v>1.6912155574289121</v>
      </c>
      <c r="E316" s="155">
        <f t="shared" si="121"/>
        <v>1.8117675620481188</v>
      </c>
      <c r="F316" s="155">
        <f t="shared" si="121"/>
        <v>1.935174949225815</v>
      </c>
      <c r="G316" s="155">
        <f t="shared" si="121"/>
        <v>2.0618540408042687</v>
      </c>
      <c r="H316" s="155">
        <f t="shared" si="121"/>
        <v>2.1917262810592417</v>
      </c>
      <c r="I316" s="155">
        <f t="shared" si="121"/>
        <v>2.3248655004219754</v>
      </c>
      <c r="J316" s="155">
        <f t="shared" si="121"/>
        <v>2.4616381912943344</v>
      </c>
      <c r="K316" s="155">
        <f t="shared" si="121"/>
        <v>2.6023155861063643</v>
      </c>
      <c r="L316" s="155">
        <f t="shared" si="121"/>
        <v>2.7468971058268608</v>
      </c>
      <c r="M316" s="155">
        <f t="shared" si="121"/>
        <v>2.9058758780125071</v>
      </c>
      <c r="N316" s="155">
        <f t="shared" si="121"/>
        <v>3.0819174886411949</v>
      </c>
      <c r="O316" s="155">
        <f t="shared" si="121"/>
        <v>3.2732431046196062</v>
      </c>
      <c r="P316" s="155">
        <f t="shared" si="121"/>
        <v>3.465286194123129</v>
      </c>
      <c r="Q316" s="155">
        <f t="shared" si="121"/>
        <v>3.6227110814612673</v>
      </c>
      <c r="R316" s="155">
        <f t="shared" ref="R316:V316" si="122">IF(R298=0,"",R298/R280)</f>
        <v>3.6855461634865097</v>
      </c>
      <c r="S316" s="155">
        <f t="shared" si="122"/>
        <v>3.725318304209396</v>
      </c>
      <c r="T316" s="155">
        <f t="shared" si="122"/>
        <v>3.7508268016211725</v>
      </c>
      <c r="U316" s="155">
        <f t="shared" si="122"/>
        <v>3.7711280669179548</v>
      </c>
      <c r="V316" s="155">
        <f t="shared" si="122"/>
        <v>3.7956342498208437</v>
      </c>
      <c r="W316" s="155">
        <f t="shared" ref="W316" si="123">IF(W298=0,"",W298/W280)</f>
        <v>3.8236498287929299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1.5740200516289227</v>
      </c>
      <c r="D317" s="156">
        <f t="shared" si="124"/>
        <v>1.6912155574289121</v>
      </c>
      <c r="E317" s="156">
        <f t="shared" si="124"/>
        <v>1.8117675620481188</v>
      </c>
      <c r="F317" s="156">
        <f t="shared" si="124"/>
        <v>1.935174949225815</v>
      </c>
      <c r="G317" s="156">
        <f t="shared" si="124"/>
        <v>2.0618540408042687</v>
      </c>
      <c r="H317" s="156">
        <f t="shared" si="124"/>
        <v>2.1917262810592417</v>
      </c>
      <c r="I317" s="156">
        <f t="shared" si="124"/>
        <v>2.3248655004219754</v>
      </c>
      <c r="J317" s="156">
        <f t="shared" si="124"/>
        <v>2.4616381912943344</v>
      </c>
      <c r="K317" s="156">
        <f t="shared" si="124"/>
        <v>2.6023155861063643</v>
      </c>
      <c r="L317" s="156">
        <f t="shared" si="124"/>
        <v>2.7468971058268608</v>
      </c>
      <c r="M317" s="156">
        <f t="shared" si="124"/>
        <v>2.9058758780125071</v>
      </c>
      <c r="N317" s="156">
        <f t="shared" si="124"/>
        <v>3.0819174886411949</v>
      </c>
      <c r="O317" s="156">
        <f t="shared" si="124"/>
        <v>3.2732431046196062</v>
      </c>
      <c r="P317" s="156">
        <f t="shared" si="124"/>
        <v>3.465286194123129</v>
      </c>
      <c r="Q317" s="156">
        <f t="shared" si="124"/>
        <v>3.6227110814612673</v>
      </c>
      <c r="R317" s="156">
        <f t="shared" ref="R317:V317" si="125">IF(R299=0,"",R299/R281)</f>
        <v>3.6855461634865097</v>
      </c>
      <c r="S317" s="156">
        <f t="shared" si="125"/>
        <v>3.725318304209396</v>
      </c>
      <c r="T317" s="156">
        <f t="shared" si="125"/>
        <v>3.7508268016211725</v>
      </c>
      <c r="U317" s="156">
        <f t="shared" si="125"/>
        <v>3.7711280669179548</v>
      </c>
      <c r="V317" s="156">
        <f t="shared" si="125"/>
        <v>3.7956342498208437</v>
      </c>
      <c r="W317" s="156">
        <f t="shared" ref="W317" si="126">IF(W299=0,"",W299/W281)</f>
        <v>3.8236498287929299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2.5751884129001965</v>
      </c>
      <c r="E318" s="155">
        <f t="shared" si="127"/>
        <v>2.663349994518557</v>
      </c>
      <c r="F318" s="155">
        <f t="shared" si="127"/>
        <v>2.7516062591433257</v>
      </c>
      <c r="G318" s="155">
        <f t="shared" si="127"/>
        <v>2.8407011766903034</v>
      </c>
      <c r="H318" s="155">
        <f t="shared" si="127"/>
        <v>2.9305388598268038</v>
      </c>
      <c r="I318" s="155">
        <f t="shared" si="127"/>
        <v>3.0212975973409577</v>
      </c>
      <c r="J318" s="155">
        <f t="shared" si="127"/>
        <v>3.1137189899440636</v>
      </c>
      <c r="K318" s="155">
        <f t="shared" si="127"/>
        <v>3.2084265913512411</v>
      </c>
      <c r="L318" s="155">
        <f t="shared" si="127"/>
        <v>3.3055745715672544</v>
      </c>
      <c r="M318" s="155">
        <f t="shared" si="127"/>
        <v>3.4216086797961509</v>
      </c>
      <c r="N318" s="155">
        <f t="shared" si="127"/>
        <v>3.5619109526230579</v>
      </c>
      <c r="O318" s="155">
        <f t="shared" si="127"/>
        <v>3.7294568371939172</v>
      </c>
      <c r="P318" s="155">
        <f t="shared" si="127"/>
        <v>3.911156741230168</v>
      </c>
      <c r="Q318" s="155">
        <f t="shared" si="127"/>
        <v>4.0673066563663953</v>
      </c>
      <c r="R318" s="155">
        <f t="shared" ref="R318:V318" si="128">IF(R300=0,"",R300/R282)</f>
        <v>4.165268588629405</v>
      </c>
      <c r="S318" s="155">
        <f t="shared" si="128"/>
        <v>4.243241476838377</v>
      </c>
      <c r="T318" s="155">
        <f t="shared" si="128"/>
        <v>4.3083907931425403</v>
      </c>
      <c r="U318" s="155">
        <f t="shared" si="128"/>
        <v>4.367700887546305</v>
      </c>
      <c r="V318" s="155">
        <f t="shared" si="128"/>
        <v>4.4281740168740136</v>
      </c>
      <c r="W318" s="155">
        <f t="shared" ref="W318" si="129">IF(W300=0,"",W300/W282)</f>
        <v>4.4873780552086071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2.5751884129001965</v>
      </c>
      <c r="E319" s="156">
        <f t="shared" si="130"/>
        <v>2.663349994518557</v>
      </c>
      <c r="F319" s="156">
        <f t="shared" si="130"/>
        <v>2.7516062591433257</v>
      </c>
      <c r="G319" s="156">
        <f t="shared" si="130"/>
        <v>2.8407011766903034</v>
      </c>
      <c r="H319" s="156">
        <f t="shared" si="130"/>
        <v>2.9305388598268038</v>
      </c>
      <c r="I319" s="156">
        <f t="shared" si="130"/>
        <v>3.0212975973409577</v>
      </c>
      <c r="J319" s="156">
        <f t="shared" si="130"/>
        <v>3.1137189899440636</v>
      </c>
      <c r="K319" s="156">
        <f t="shared" si="130"/>
        <v>3.2084265913512411</v>
      </c>
      <c r="L319" s="156">
        <f t="shared" si="130"/>
        <v>3.3055745715672544</v>
      </c>
      <c r="M319" s="156">
        <f t="shared" si="130"/>
        <v>3.4216086797961509</v>
      </c>
      <c r="N319" s="156">
        <f t="shared" si="130"/>
        <v>3.5619109526230579</v>
      </c>
      <c r="O319" s="156">
        <f t="shared" si="130"/>
        <v>3.7294568371939172</v>
      </c>
      <c r="P319" s="156">
        <f t="shared" si="130"/>
        <v>3.911156741230168</v>
      </c>
      <c r="Q319" s="156">
        <f t="shared" si="130"/>
        <v>4.0673066563663953</v>
      </c>
      <c r="R319" s="156">
        <f t="shared" ref="R319:V319" si="131">IF(R301=0,"",R301/R283)</f>
        <v>4.165268588629405</v>
      </c>
      <c r="S319" s="156">
        <f t="shared" si="131"/>
        <v>4.243241476838377</v>
      </c>
      <c r="T319" s="156">
        <f t="shared" si="131"/>
        <v>4.3083907931425403</v>
      </c>
      <c r="U319" s="156">
        <f t="shared" si="131"/>
        <v>4.367700887546305</v>
      </c>
      <c r="V319" s="156">
        <f t="shared" si="131"/>
        <v>4.4281740168740136</v>
      </c>
      <c r="W319" s="156">
        <f t="shared" ref="W319" si="132">IF(W301=0,"",W301/W283)</f>
        <v>4.4873780552086071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0.8066866187702163</v>
      </c>
      <c r="D320" s="155">
        <f t="shared" si="133"/>
        <v>0.80277543285155772</v>
      </c>
      <c r="E320" s="155">
        <f t="shared" si="133"/>
        <v>0.7729934809278256</v>
      </c>
      <c r="F320" s="155">
        <f t="shared" si="133"/>
        <v>0.78349522740728395</v>
      </c>
      <c r="G320" s="155">
        <f t="shared" si="133"/>
        <v>0.75001949689461511</v>
      </c>
      <c r="H320" s="155">
        <f t="shared" si="133"/>
        <v>0.748298093654861</v>
      </c>
      <c r="I320" s="155">
        <f t="shared" si="133"/>
        <v>0.80348819247167036</v>
      </c>
      <c r="J320" s="155">
        <f t="shared" si="133"/>
        <v>0.80939205470675457</v>
      </c>
      <c r="K320" s="155">
        <f t="shared" si="133"/>
        <v>0.80793916420408307</v>
      </c>
      <c r="L320" s="155">
        <f t="shared" si="133"/>
        <v>0.82393102143189345</v>
      </c>
      <c r="M320" s="155">
        <f t="shared" si="133"/>
        <v>0.82653415035126465</v>
      </c>
      <c r="N320" s="155">
        <f t="shared" si="133"/>
        <v>0.86205799139183226</v>
      </c>
      <c r="O320" s="155">
        <f t="shared" si="133"/>
        <v>0.89571163447000057</v>
      </c>
      <c r="P320" s="155">
        <f t="shared" si="133"/>
        <v>0.93329688755882223</v>
      </c>
      <c r="Q320" s="155">
        <f t="shared" si="133"/>
        <v>0.92791850338703707</v>
      </c>
      <c r="R320" s="155">
        <f t="shared" ref="R320:V320" si="134">IF(R302=0,"",R302/R284)</f>
        <v>0.93936891172811454</v>
      </c>
      <c r="S320" s="155">
        <f t="shared" si="134"/>
        <v>0.92144235837170274</v>
      </c>
      <c r="T320" s="155">
        <f t="shared" si="134"/>
        <v>0.93820316983625818</v>
      </c>
      <c r="U320" s="155">
        <f t="shared" si="134"/>
        <v>0.93730682911768493</v>
      </c>
      <c r="V320" s="155">
        <f t="shared" si="134"/>
        <v>0.94083147056363681</v>
      </c>
      <c r="W320" s="155">
        <f t="shared" ref="W320" si="135">IF(W302=0,"",W302/W284)</f>
        <v>0.93617046058659981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0.42968959804352908</v>
      </c>
      <c r="D321" s="156">
        <f t="shared" si="136"/>
        <v>0.43165582957619403</v>
      </c>
      <c r="E321" s="156">
        <f t="shared" si="136"/>
        <v>0.4339475588035126</v>
      </c>
      <c r="F321" s="156">
        <f t="shared" si="136"/>
        <v>0.43628367408010216</v>
      </c>
      <c r="G321" s="156">
        <f t="shared" si="136"/>
        <v>0.43891955358800433</v>
      </c>
      <c r="H321" s="156">
        <f t="shared" si="136"/>
        <v>0.44182394228888378</v>
      </c>
      <c r="I321" s="156">
        <f t="shared" si="136"/>
        <v>0.4450597653742574</v>
      </c>
      <c r="J321" s="156">
        <f t="shared" si="136"/>
        <v>0.44888480514317747</v>
      </c>
      <c r="K321" s="156">
        <f t="shared" si="136"/>
        <v>0.45351824435464733</v>
      </c>
      <c r="L321" s="156">
        <f t="shared" si="136"/>
        <v>0.45901872338273791</v>
      </c>
      <c r="M321" s="156">
        <f t="shared" si="136"/>
        <v>0.47058751954433486</v>
      </c>
      <c r="N321" s="156">
        <f t="shared" si="136"/>
        <v>0.48987551468460599</v>
      </c>
      <c r="O321" s="156">
        <f t="shared" si="136"/>
        <v>0.51826082096887727</v>
      </c>
      <c r="P321" s="156" t="str">
        <f t="shared" si="136"/>
        <v/>
      </c>
      <c r="Q321" s="156">
        <f t="shared" si="136"/>
        <v>0.58424965317468147</v>
      </c>
      <c r="R321" s="156">
        <f t="shared" ref="R321:V321" si="137">IF(R303=0,"",R303/R285)</f>
        <v>0.60544257975484705</v>
      </c>
      <c r="S321" s="156">
        <f t="shared" si="137"/>
        <v>0.62586485445939333</v>
      </c>
      <c r="T321" s="156">
        <f t="shared" si="137"/>
        <v>0.64436049947481444</v>
      </c>
      <c r="U321" s="156">
        <f t="shared" si="137"/>
        <v>0.65977353698766905</v>
      </c>
      <c r="V321" s="156">
        <f t="shared" si="137"/>
        <v>0.67094798918448861</v>
      </c>
      <c r="W321" s="156">
        <f t="shared" ref="W321" si="138">IF(W303=0,"",W303/W285)</f>
        <v>0.67620431879369125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>
        <f t="shared" si="139"/>
        <v>0.75688815790467656</v>
      </c>
      <c r="I322" s="156">
        <f t="shared" si="139"/>
        <v>0.7985796365996557</v>
      </c>
      <c r="J322" s="156">
        <f t="shared" si="139"/>
        <v>0.7998906054389765</v>
      </c>
      <c r="K322" s="156">
        <f t="shared" si="139"/>
        <v>0.80357884018323711</v>
      </c>
      <c r="L322" s="156">
        <f t="shared" si="139"/>
        <v>0.82786780850058395</v>
      </c>
      <c r="M322" s="156">
        <f t="shared" si="139"/>
        <v>0.83584573189271305</v>
      </c>
      <c r="N322" s="156">
        <f t="shared" si="139"/>
        <v>0.89112304191194525</v>
      </c>
      <c r="O322" s="156">
        <f t="shared" si="139"/>
        <v>0.9326410318134063</v>
      </c>
      <c r="P322" s="156">
        <f t="shared" si="139"/>
        <v>0.92862924700419824</v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>
        <f t="shared" si="140"/>
        <v>0.96644227977413966</v>
      </c>
      <c r="V322" s="156">
        <f t="shared" si="140"/>
        <v>0.97381471311104484</v>
      </c>
      <c r="W322" s="156">
        <f t="shared" ref="W322" si="141">IF(W304=0,"",W304/W286)</f>
        <v>0.92383839563681769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>
        <f t="shared" si="142"/>
        <v>0.44182394228888372</v>
      </c>
      <c r="I323" s="157">
        <f t="shared" si="142"/>
        <v>0.44505976537425745</v>
      </c>
      <c r="J323" s="157">
        <f t="shared" si="142"/>
        <v>0.44888480514317747</v>
      </c>
      <c r="K323" s="157">
        <f t="shared" si="142"/>
        <v>0.45351824435464733</v>
      </c>
      <c r="L323" s="157">
        <f t="shared" si="142"/>
        <v>0.45901872338273791</v>
      </c>
      <c r="M323" s="157">
        <f t="shared" si="142"/>
        <v>0.47058751954433481</v>
      </c>
      <c r="N323" s="157">
        <f t="shared" si="142"/>
        <v>0.48987551468460599</v>
      </c>
      <c r="O323" s="157">
        <f t="shared" si="142"/>
        <v>0.51826082096887727</v>
      </c>
      <c r="P323" s="157">
        <f t="shared" si="142"/>
        <v>0.55284703364111998</v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>
        <f t="shared" si="143"/>
        <v>0.65977353698766905</v>
      </c>
      <c r="V323" s="157">
        <f t="shared" si="143"/>
        <v>0.67094798918448872</v>
      </c>
      <c r="W323" s="157">
        <f t="shared" ref="W323" si="144">IF(W305=0,"",W305/W287)</f>
        <v>0.67620431879369114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>
        <f t="shared" si="148"/>
        <v>0.49234420438703475</v>
      </c>
      <c r="I325" s="157" t="str">
        <f t="shared" si="148"/>
        <v/>
      </c>
      <c r="J325" s="157" t="str">
        <f t="shared" si="148"/>
        <v/>
      </c>
      <c r="K325" s="157">
        <f t="shared" si="148"/>
        <v>0.50036408923488873</v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>
        <f t="shared" si="148"/>
        <v>0.53500368606562387</v>
      </c>
      <c r="P325" s="157">
        <f t="shared" si="148"/>
        <v>0.55464280967092217</v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>
        <f t="shared" si="149"/>
        <v>0.62711257916755314</v>
      </c>
      <c r="V325" s="157">
        <f t="shared" si="149"/>
        <v>0.63817645566807513</v>
      </c>
      <c r="W325" s="157">
        <f t="shared" ref="W325" si="150">IF(W307=0,"",W307/W289)</f>
        <v>0.64688586537987391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0.87876269206604873</v>
      </c>
      <c r="D326" s="158">
        <f t="shared" si="151"/>
        <v>0.83032465714455306</v>
      </c>
      <c r="E326" s="158">
        <f t="shared" si="151"/>
        <v>0.79592451474705339</v>
      </c>
      <c r="F326" s="158">
        <f t="shared" si="151"/>
        <v>0.80428428169174981</v>
      </c>
      <c r="G326" s="158">
        <f t="shared" si="151"/>
        <v>0.77393010584071087</v>
      </c>
      <c r="H326" s="158">
        <f t="shared" si="151"/>
        <v>0.79207495889312396</v>
      </c>
      <c r="I326" s="158">
        <f t="shared" si="151"/>
        <v>0.82260897419025547</v>
      </c>
      <c r="J326" s="158">
        <f t="shared" si="151"/>
        <v>0.829663277378756</v>
      </c>
      <c r="K326" s="158">
        <f t="shared" si="151"/>
        <v>0.83115111167124989</v>
      </c>
      <c r="L326" s="158">
        <f t="shared" si="151"/>
        <v>0.84858437085389049</v>
      </c>
      <c r="M326" s="158">
        <f t="shared" si="151"/>
        <v>0.84965873522278346</v>
      </c>
      <c r="N326" s="158">
        <f t="shared" si="151"/>
        <v>0.89018887921102818</v>
      </c>
      <c r="O326" s="158">
        <f t="shared" si="151"/>
        <v>0.97168853489071105</v>
      </c>
      <c r="P326" s="158">
        <f t="shared" si="151"/>
        <v>0.9895923539834931</v>
      </c>
      <c r="Q326" s="158">
        <f t="shared" si="151"/>
        <v>0.96976804133492223</v>
      </c>
      <c r="R326" s="158">
        <f t="shared" ref="R326:V326" si="152">IF(R308=0,"",R308/R290)</f>
        <v>0.95808257001199437</v>
      </c>
      <c r="S326" s="158">
        <f t="shared" si="152"/>
        <v>0.93532680732171514</v>
      </c>
      <c r="T326" s="158">
        <f t="shared" si="152"/>
        <v>0.95074421249270902</v>
      </c>
      <c r="U326" s="158">
        <f t="shared" si="152"/>
        <v>0.96151648357135</v>
      </c>
      <c r="V326" s="158">
        <f t="shared" si="152"/>
        <v>0.95402234490368676</v>
      </c>
      <c r="W326" s="158">
        <f t="shared" ref="W326" si="153">IF(W308=0,"",W308/W290)</f>
        <v>0.953391521350338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0.48223649651622053</v>
      </c>
      <c r="D327" s="156">
        <f t="shared" si="154"/>
        <v>0.48405895574281776</v>
      </c>
      <c r="E327" s="156">
        <f t="shared" si="154"/>
        <v>0.48602158785759197</v>
      </c>
      <c r="F327" s="156">
        <f t="shared" si="154"/>
        <v>0.48800307284654237</v>
      </c>
      <c r="G327" s="156">
        <f t="shared" si="154"/>
        <v>0.49011477240599055</v>
      </c>
      <c r="H327" s="156">
        <f t="shared" si="154"/>
        <v>0.49234420438703475</v>
      </c>
      <c r="I327" s="156">
        <f t="shared" si="154"/>
        <v>0.4947203722703184</v>
      </c>
      <c r="J327" s="156">
        <f t="shared" si="154"/>
        <v>0.49735937235988331</v>
      </c>
      <c r="K327" s="156">
        <f t="shared" si="154"/>
        <v>0.50036408923488873</v>
      </c>
      <c r="L327" s="156">
        <f t="shared" si="154"/>
        <v>0.50377053118647019</v>
      </c>
      <c r="M327" s="156">
        <f t="shared" si="154"/>
        <v>0.50993906202327333</v>
      </c>
      <c r="N327" s="156">
        <f t="shared" si="154"/>
        <v>0.51990679014020591</v>
      </c>
      <c r="O327" s="156">
        <f t="shared" si="154"/>
        <v>0.53500368606562387</v>
      </c>
      <c r="P327" s="156">
        <f t="shared" si="154"/>
        <v>0.55464280967092217</v>
      </c>
      <c r="Q327" s="156">
        <f t="shared" si="154"/>
        <v>0.57391351317059569</v>
      </c>
      <c r="R327" s="156">
        <f t="shared" ref="R327:V327" si="155">IF(R309=0,"",R309/R291)</f>
        <v>0.58772782636276943</v>
      </c>
      <c r="S327" s="156">
        <f t="shared" si="155"/>
        <v>0.60140595140569597</v>
      </c>
      <c r="T327" s="156">
        <f t="shared" si="155"/>
        <v>0.61466108342531989</v>
      </c>
      <c r="U327" s="156">
        <f t="shared" si="155"/>
        <v>0.62711257916755303</v>
      </c>
      <c r="V327" s="156">
        <f t="shared" si="155"/>
        <v>0.63817645566807513</v>
      </c>
      <c r="W327" s="156">
        <f t="shared" ref="W327" si="156">IF(W309=0,"",W309/W291)</f>
        <v>0.64688586537987403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0.62358375332295568</v>
      </c>
      <c r="D329" s="155">
        <f t="shared" si="160"/>
        <v>0.61592813971232774</v>
      </c>
      <c r="E329" s="155">
        <f t="shared" si="160"/>
        <v>0.60856789509885467</v>
      </c>
      <c r="F329" s="155">
        <f t="shared" si="160"/>
        <v>0.61522178271127004</v>
      </c>
      <c r="G329" s="155">
        <f t="shared" si="160"/>
        <v>0.6116650759632053</v>
      </c>
      <c r="H329" s="155">
        <f t="shared" si="160"/>
        <v>0.60769939568000619</v>
      </c>
      <c r="I329" s="155">
        <f t="shared" si="160"/>
        <v>0.60504990656506097</v>
      </c>
      <c r="J329" s="155">
        <f t="shared" si="160"/>
        <v>0.60821424941081381</v>
      </c>
      <c r="K329" s="155">
        <f t="shared" si="160"/>
        <v>0.6286658647832114</v>
      </c>
      <c r="L329" s="155">
        <f t="shared" si="160"/>
        <v>0.62085145966406741</v>
      </c>
      <c r="M329" s="155">
        <f t="shared" si="160"/>
        <v>0.62144290726479223</v>
      </c>
      <c r="N329" s="155">
        <f t="shared" si="160"/>
        <v>0.60709391403250446</v>
      </c>
      <c r="O329" s="155">
        <f t="shared" si="160"/>
        <v>0.63666756034034155</v>
      </c>
      <c r="P329" s="155">
        <f t="shared" si="160"/>
        <v>0.66540568927347343</v>
      </c>
      <c r="Q329" s="155">
        <f t="shared" si="160"/>
        <v>0.64315783852860553</v>
      </c>
      <c r="R329" s="155">
        <f t="shared" ref="R329:V329" si="161">IF(R311=0,"",R311/R293)</f>
        <v>0.64532397538179564</v>
      </c>
      <c r="S329" s="155">
        <f t="shared" si="161"/>
        <v>0.66116449699025182</v>
      </c>
      <c r="T329" s="155">
        <f t="shared" si="161"/>
        <v>0.66997089822382627</v>
      </c>
      <c r="U329" s="155">
        <f t="shared" si="161"/>
        <v>0.6687755415118487</v>
      </c>
      <c r="V329" s="155">
        <f t="shared" si="161"/>
        <v>0.71070674389817268</v>
      </c>
      <c r="W329" s="155">
        <f t="shared" ref="W329" si="162">IF(W311=0,"",W311/W293)</f>
        <v>0.73250629228775721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0.55396230537962354</v>
      </c>
      <c r="D330" s="156">
        <f t="shared" si="163"/>
        <v>0.55493964622896796</v>
      </c>
      <c r="E330" s="156">
        <f t="shared" si="163"/>
        <v>0.55590320359384393</v>
      </c>
      <c r="F330" s="156">
        <f t="shared" si="163"/>
        <v>0.556864881392656</v>
      </c>
      <c r="G330" s="156">
        <f t="shared" si="163"/>
        <v>0.55781386541300415</v>
      </c>
      <c r="H330" s="156">
        <f t="shared" si="163"/>
        <v>0.558751479176814</v>
      </c>
      <c r="I330" s="156">
        <f t="shared" si="163"/>
        <v>0.55967505806183393</v>
      </c>
      <c r="J330" s="156">
        <f t="shared" si="163"/>
        <v>0.56057368605122726</v>
      </c>
      <c r="K330" s="156">
        <f t="shared" si="163"/>
        <v>0.56143808165942888</v>
      </c>
      <c r="L330" s="156">
        <f t="shared" si="163"/>
        <v>0.56226576170852782</v>
      </c>
      <c r="M330" s="156">
        <f t="shared" si="163"/>
        <v>0.56271116315758496</v>
      </c>
      <c r="N330" s="156">
        <f t="shared" si="163"/>
        <v>0.56271116315758496</v>
      </c>
      <c r="O330" s="156">
        <f t="shared" si="163"/>
        <v>0.56271116315758496</v>
      </c>
      <c r="P330" s="156">
        <f t="shared" si="163"/>
        <v>0.56271116315758496</v>
      </c>
      <c r="Q330" s="156">
        <f t="shared" si="163"/>
        <v>0.56271116315758496</v>
      </c>
      <c r="R330" s="156">
        <f t="shared" ref="R330:V330" si="164">IF(R312=0,"",R312/R294)</f>
        <v>0.56552507521437367</v>
      </c>
      <c r="S330" s="156">
        <f t="shared" si="164"/>
        <v>0.57012645898733694</v>
      </c>
      <c r="T330" s="156">
        <f t="shared" si="164"/>
        <v>0.57549474005579004</v>
      </c>
      <c r="U330" s="156">
        <f t="shared" si="164"/>
        <v>0.58105474544811764</v>
      </c>
      <c r="V330" s="156">
        <f t="shared" si="164"/>
        <v>0.58623130219269859</v>
      </c>
      <c r="W330" s="156">
        <f t="shared" ref="W330" si="165">IF(W312=0,"",W312/W294)</f>
        <v>0.59102441028953034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0.72832134385525726</v>
      </c>
      <c r="D331" s="159">
        <f t="shared" si="166"/>
        <v>0.73003013920661897</v>
      </c>
      <c r="E331" s="159">
        <f t="shared" si="166"/>
        <v>0.73180212166826697</v>
      </c>
      <c r="F331" s="159">
        <f t="shared" si="166"/>
        <v>0.73358272055404505</v>
      </c>
      <c r="G331" s="159">
        <f t="shared" si="166"/>
        <v>0.73542151105179132</v>
      </c>
      <c r="H331" s="159">
        <f t="shared" si="166"/>
        <v>0.73731242578964229</v>
      </c>
      <c r="I331" s="159">
        <f t="shared" si="166"/>
        <v>0.73926768009532962</v>
      </c>
      <c r="J331" s="159">
        <f t="shared" si="166"/>
        <v>0.741337315854949</v>
      </c>
      <c r="K331" s="159">
        <f t="shared" si="166"/>
        <v>0.74356388183426203</v>
      </c>
      <c r="L331" s="159">
        <f t="shared" si="166"/>
        <v>0.74595876157252128</v>
      </c>
      <c r="M331" s="159">
        <f t="shared" si="166"/>
        <v>0.7492170727391958</v>
      </c>
      <c r="N331" s="159">
        <f t="shared" si="166"/>
        <v>0.75353591851811397</v>
      </c>
      <c r="O331" s="159">
        <f t="shared" si="166"/>
        <v>0.75939455119588861</v>
      </c>
      <c r="P331" s="159">
        <f t="shared" si="166"/>
        <v>0.76704467839896873</v>
      </c>
      <c r="Q331" s="159">
        <f t="shared" si="166"/>
        <v>0.77690467311501588</v>
      </c>
      <c r="R331" s="159">
        <f t="shared" ref="R331:V331" si="167">IF(R313=0,"",R313/R295)</f>
        <v>0.79031767556620214</v>
      </c>
      <c r="S331" s="159">
        <f t="shared" si="167"/>
        <v>0.80705835716589691</v>
      </c>
      <c r="T331" s="159">
        <f t="shared" si="167"/>
        <v>0.82505730493698326</v>
      </c>
      <c r="U331" s="159">
        <f t="shared" si="167"/>
        <v>0.84224510590239487</v>
      </c>
      <c r="V331" s="159">
        <f t="shared" si="167"/>
        <v>0.85655234708504302</v>
      </c>
      <c r="W331" s="159">
        <f t="shared" ref="W331" si="168">IF(W313=0,"",W313/W295)</f>
        <v>0.86725211044820294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5.6985296691842175E-3</v>
      </c>
      <c r="D333" s="117">
        <f t="shared" si="169"/>
        <v>1.1537576162415918E-2</v>
      </c>
      <c r="E333" s="117">
        <f t="shared" si="169"/>
        <v>1.2915291660608725E-2</v>
      </c>
      <c r="F333" s="117">
        <f t="shared" si="169"/>
        <v>1.3796063419314273E-2</v>
      </c>
      <c r="G333" s="117">
        <f t="shared" si="169"/>
        <v>2.8312222484255963E-2</v>
      </c>
      <c r="H333" s="117">
        <f t="shared" si="169"/>
        <v>3.9216050807920774E-2</v>
      </c>
      <c r="I333" s="117">
        <f t="shared" si="169"/>
        <v>8.0562965569220019E-2</v>
      </c>
      <c r="J333" s="117">
        <f t="shared" si="169"/>
        <v>0.13689262464816176</v>
      </c>
      <c r="K333" s="117">
        <f t="shared" si="169"/>
        <v>0.14010057334965711</v>
      </c>
      <c r="L333" s="117">
        <f t="shared" si="169"/>
        <v>0.23748988447304384</v>
      </c>
      <c r="M333" s="117">
        <f t="shared" si="169"/>
        <v>0.24645286358399915</v>
      </c>
      <c r="N333" s="117">
        <f t="shared" si="169"/>
        <v>0.27635263952574202</v>
      </c>
      <c r="O333" s="117">
        <f t="shared" si="169"/>
        <v>0.1047653659378765</v>
      </c>
      <c r="P333" s="117">
        <f t="shared" si="169"/>
        <v>6.5322940630152412E-2</v>
      </c>
      <c r="Q333" s="117">
        <f t="shared" si="169"/>
        <v>9.3690080152865701E-2</v>
      </c>
      <c r="R333" s="117">
        <f t="shared" ref="R333:V333" si="170">R334+R336+R338+R347</f>
        <v>0.23782247027222081</v>
      </c>
      <c r="S333" s="117">
        <f t="shared" si="170"/>
        <v>0.75278374734250519</v>
      </c>
      <c r="T333" s="117">
        <f t="shared" si="170"/>
        <v>1.5658600971188477</v>
      </c>
      <c r="U333" s="117">
        <f t="shared" si="170"/>
        <v>1.0944489182844044</v>
      </c>
      <c r="V333" s="117">
        <f t="shared" si="170"/>
        <v>0.46471716286560494</v>
      </c>
      <c r="W333" s="117">
        <f t="shared" ref="W333" si="171">W334+W336+W338+W347</f>
        <v>0.2463993510818217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2.0016613703284056E-3</v>
      </c>
      <c r="D338" s="122">
        <v>2.1243011593317304E-3</v>
      </c>
      <c r="E338" s="122">
        <v>2.2291753306515599E-3</v>
      </c>
      <c r="F338" s="122">
        <v>2.2714220610711654E-3</v>
      </c>
      <c r="G338" s="122">
        <v>6.168763867259861E-3</v>
      </c>
      <c r="H338" s="122">
        <v>1.2756478782102431E-2</v>
      </c>
      <c r="I338" s="122">
        <v>1.4333819172791517E-2</v>
      </c>
      <c r="J338" s="122">
        <v>2.6792452211503955E-2</v>
      </c>
      <c r="K338" s="122">
        <v>3.4424363034984445E-2</v>
      </c>
      <c r="L338" s="122">
        <v>5.694703737912387E-2</v>
      </c>
      <c r="M338" s="122">
        <v>5.4504020447689497E-2</v>
      </c>
      <c r="N338" s="122">
        <v>6.311121749445564E-2</v>
      </c>
      <c r="O338" s="122">
        <v>1.3756187893386482E-2</v>
      </c>
      <c r="P338" s="122">
        <v>1.1329646111838741E-3</v>
      </c>
      <c r="Q338" s="122">
        <v>3.0056902142744844E-2</v>
      </c>
      <c r="R338" s="122">
        <v>4.4354182415843588E-2</v>
      </c>
      <c r="S338" s="122">
        <v>0.13026423381229163</v>
      </c>
      <c r="T338" s="122">
        <v>0.25708746291789919</v>
      </c>
      <c r="U338" s="122">
        <v>0.18707857787814858</v>
      </c>
      <c r="V338" s="122">
        <v>7.7571057339493515E-2</v>
      </c>
      <c r="W338" s="122">
        <v>3.8409579946209728E-2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2.0016613703284056E-3</v>
      </c>
      <c r="D339" s="98">
        <v>2.1243011593317304E-3</v>
      </c>
      <c r="E339" s="98">
        <v>2.2291753306515599E-3</v>
      </c>
      <c r="F339" s="98">
        <v>2.2714220610711654E-3</v>
      </c>
      <c r="G339" s="98">
        <v>6.168763867259861E-3</v>
      </c>
      <c r="H339" s="98">
        <v>1.2440361873524377E-2</v>
      </c>
      <c r="I339" s="98">
        <v>1.4074925799864375E-2</v>
      </c>
      <c r="J339" s="98">
        <v>2.6256829380290024E-2</v>
      </c>
      <c r="K339" s="98">
        <v>3.3894628124740922E-2</v>
      </c>
      <c r="L339" s="98">
        <v>5.6503645155560618E-2</v>
      </c>
      <c r="M339" s="98">
        <v>5.4298059009713746E-2</v>
      </c>
      <c r="N339" s="98">
        <v>6.2105416058610433E-2</v>
      </c>
      <c r="O339" s="98">
        <v>1.1740733649513266E-2</v>
      </c>
      <c r="P339" s="98">
        <v>0</v>
      </c>
      <c r="Q339" s="98">
        <v>3.0056902142744844E-2</v>
      </c>
      <c r="R339" s="98">
        <v>4.4354182415843588E-2</v>
      </c>
      <c r="S339" s="98">
        <v>0.13026423381229163</v>
      </c>
      <c r="T339" s="98">
        <v>0.25708746291789919</v>
      </c>
      <c r="U339" s="98">
        <v>0.18668493169764153</v>
      </c>
      <c r="V339" s="98">
        <v>7.6755937061583054E-2</v>
      </c>
      <c r="W339" s="98">
        <v>3.2738741669828916E-2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3.1611690857805521E-4</v>
      </c>
      <c r="I340" s="98">
        <v>2.5889337292714132E-4</v>
      </c>
      <c r="J340" s="98">
        <v>5.3562283121393029E-4</v>
      </c>
      <c r="K340" s="98">
        <v>5.2973491024352543E-4</v>
      </c>
      <c r="L340" s="98">
        <v>4.4339222356325469E-4</v>
      </c>
      <c r="M340" s="98">
        <v>2.0596143797574901E-4</v>
      </c>
      <c r="N340" s="98">
        <v>1.0058014358452147E-3</v>
      </c>
      <c r="O340" s="98">
        <v>2.0154542438732175E-3</v>
      </c>
      <c r="P340" s="98">
        <v>1.1329646111838741E-3</v>
      </c>
      <c r="Q340" s="98">
        <v>0</v>
      </c>
      <c r="R340" s="98">
        <v>0</v>
      </c>
      <c r="S340" s="98">
        <v>0</v>
      </c>
      <c r="T340" s="98">
        <v>0</v>
      </c>
      <c r="U340" s="98">
        <v>3.9364618050704778E-4</v>
      </c>
      <c r="V340" s="98">
        <v>8.1512027791046289E-4</v>
      </c>
      <c r="W340" s="98">
        <v>5.6708382763808098E-3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3.1611690857805521E-4</v>
      </c>
      <c r="I341" s="101">
        <v>2.5889337292714132E-4</v>
      </c>
      <c r="J341" s="101">
        <v>5.3562283121393029E-4</v>
      </c>
      <c r="K341" s="101">
        <v>5.2973491024352543E-4</v>
      </c>
      <c r="L341" s="101">
        <v>4.4339222356325469E-4</v>
      </c>
      <c r="M341" s="101">
        <v>2.0596143797574901E-4</v>
      </c>
      <c r="N341" s="101">
        <v>1.0058014358452147E-3</v>
      </c>
      <c r="O341" s="101">
        <v>2.0154542438732175E-3</v>
      </c>
      <c r="P341" s="101">
        <v>1.1329646111838741E-3</v>
      </c>
      <c r="Q341" s="101">
        <v>0</v>
      </c>
      <c r="R341" s="101">
        <v>0</v>
      </c>
      <c r="S341" s="101">
        <v>0</v>
      </c>
      <c r="T341" s="101">
        <v>0</v>
      </c>
      <c r="U341" s="101">
        <v>3.9364618050704778E-4</v>
      </c>
      <c r="V341" s="101">
        <v>8.1512027791046289E-4</v>
      </c>
      <c r="W341" s="101">
        <v>5.6708382763808098E-3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3.6968682988558123E-3</v>
      </c>
      <c r="D347" s="122">
        <v>9.4132750030841879E-3</v>
      </c>
      <c r="E347" s="122">
        <v>1.0686116329957165E-2</v>
      </c>
      <c r="F347" s="122">
        <v>1.1524641358243107E-2</v>
      </c>
      <c r="G347" s="122">
        <v>2.2143458616996101E-2</v>
      </c>
      <c r="H347" s="122">
        <v>2.6459572025818341E-2</v>
      </c>
      <c r="I347" s="122">
        <v>6.6229146396428504E-2</v>
      </c>
      <c r="J347" s="122">
        <v>0.11010017243665782</v>
      </c>
      <c r="K347" s="122">
        <v>0.10567621031467267</v>
      </c>
      <c r="L347" s="122">
        <v>0.18054284709391996</v>
      </c>
      <c r="M347" s="122">
        <v>0.19194884313630967</v>
      </c>
      <c r="N347" s="122">
        <v>0.21324142203128638</v>
      </c>
      <c r="O347" s="122">
        <v>9.1009178044490019E-2</v>
      </c>
      <c r="P347" s="122">
        <v>6.4189976018968545E-2</v>
      </c>
      <c r="Q347" s="122">
        <v>6.3633178010120861E-2</v>
      </c>
      <c r="R347" s="122">
        <v>0.19346828785637721</v>
      </c>
      <c r="S347" s="122">
        <v>0.62251951353021362</v>
      </c>
      <c r="T347" s="122">
        <v>1.3087726342009485</v>
      </c>
      <c r="U347" s="122">
        <v>0.90737034040625586</v>
      </c>
      <c r="V347" s="122">
        <v>0.38714610552611145</v>
      </c>
      <c r="W347" s="122">
        <v>0.20798977113561198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3.6968682988558123E-3</v>
      </c>
      <c r="D348" s="98">
        <v>9.4132750030841879E-3</v>
      </c>
      <c r="E348" s="98">
        <v>1.0686116329957165E-2</v>
      </c>
      <c r="F348" s="98">
        <v>1.1524641358243107E-2</v>
      </c>
      <c r="G348" s="98">
        <v>2.2143458616996101E-2</v>
      </c>
      <c r="H348" s="98">
        <v>2.6459572025818341E-2</v>
      </c>
      <c r="I348" s="98">
        <v>6.6229146396428504E-2</v>
      </c>
      <c r="J348" s="98">
        <v>0.11010017243665782</v>
      </c>
      <c r="K348" s="98">
        <v>0.10567621031467267</v>
      </c>
      <c r="L348" s="98">
        <v>0.18054284709391996</v>
      </c>
      <c r="M348" s="98">
        <v>0.19194884313630967</v>
      </c>
      <c r="N348" s="98">
        <v>0.21324142203128638</v>
      </c>
      <c r="O348" s="98">
        <v>9.1009178044490019E-2</v>
      </c>
      <c r="P348" s="98">
        <v>6.4189976018968545E-2</v>
      </c>
      <c r="Q348" s="98">
        <v>6.3633178010120861E-2</v>
      </c>
      <c r="R348" s="98">
        <v>0.19346828785637721</v>
      </c>
      <c r="S348" s="98">
        <v>0.62251951353021362</v>
      </c>
      <c r="T348" s="98">
        <v>1.3087726342009485</v>
      </c>
      <c r="U348" s="98">
        <v>0.90737034040625586</v>
      </c>
      <c r="V348" s="98">
        <v>0.38714610552611145</v>
      </c>
      <c r="W348" s="98">
        <v>0.20798977113561198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5348.282519779963</v>
      </c>
      <c r="D351" s="117">
        <f t="shared" si="174"/>
        <v>7245.0666164700406</v>
      </c>
      <c r="E351" s="117">
        <f t="shared" si="174"/>
        <v>7786.3375057667226</v>
      </c>
      <c r="F351" s="117">
        <f t="shared" si="174"/>
        <v>7169.6196074067975</v>
      </c>
      <c r="G351" s="117">
        <f t="shared" si="174"/>
        <v>6859.6470158304464</v>
      </c>
      <c r="H351" s="117">
        <f t="shared" si="174"/>
        <v>6914.0662618606066</v>
      </c>
      <c r="I351" s="117">
        <f t="shared" si="174"/>
        <v>7399.3833689534458</v>
      </c>
      <c r="J351" s="117">
        <f t="shared" si="174"/>
        <v>6834.2908037649222</v>
      </c>
      <c r="K351" s="117">
        <f t="shared" si="174"/>
        <v>6525.8952403840794</v>
      </c>
      <c r="L351" s="117">
        <f t="shared" si="174"/>
        <v>6570.5253880092168</v>
      </c>
      <c r="M351" s="117">
        <f t="shared" si="174"/>
        <v>6263.8883180227258</v>
      </c>
      <c r="N351" s="117">
        <f t="shared" si="174"/>
        <v>6102.3272241318209</v>
      </c>
      <c r="O351" s="117">
        <f t="shared" si="174"/>
        <v>5267.0992467771712</v>
      </c>
      <c r="P351" s="117">
        <f t="shared" si="174"/>
        <v>4951.1125162615745</v>
      </c>
      <c r="Q351" s="117">
        <f t="shared" si="174"/>
        <v>5039.7035354944774</v>
      </c>
      <c r="R351" s="117">
        <f t="shared" ref="R351:V351" si="175">R352+R354+R356+R365</f>
        <v>5109.6585129915438</v>
      </c>
      <c r="S351" s="117">
        <f t="shared" si="175"/>
        <v>5087.3071848555946</v>
      </c>
      <c r="T351" s="117">
        <f t="shared" si="175"/>
        <v>5603.2582190336379</v>
      </c>
      <c r="U351" s="117">
        <f t="shared" si="175"/>
        <v>5610.9970143878481</v>
      </c>
      <c r="V351" s="117">
        <f t="shared" si="175"/>
        <v>5471.7785534103004</v>
      </c>
      <c r="W351" s="117">
        <f t="shared" ref="W351" si="176">W352+W354+W356+W365</f>
        <v>5389.1807864200609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1931.8766530891235</v>
      </c>
      <c r="D352" s="122">
        <f t="shared" si="177"/>
        <v>1870.7274082658053</v>
      </c>
      <c r="E352" s="122">
        <f t="shared" si="177"/>
        <v>2014.6742315276829</v>
      </c>
      <c r="F352" s="122">
        <f t="shared" si="177"/>
        <v>1503.9042767943167</v>
      </c>
      <c r="G352" s="122">
        <f t="shared" si="177"/>
        <v>1012.4558666843433</v>
      </c>
      <c r="H352" s="122">
        <f t="shared" si="177"/>
        <v>973.17004783765492</v>
      </c>
      <c r="I352" s="122">
        <f t="shared" si="177"/>
        <v>1145.2397189068204</v>
      </c>
      <c r="J352" s="122">
        <f t="shared" si="177"/>
        <v>797.40734683845039</v>
      </c>
      <c r="K352" s="122">
        <f t="shared" si="177"/>
        <v>651.71743709546263</v>
      </c>
      <c r="L352" s="122">
        <f t="shared" si="177"/>
        <v>781.64499882911753</v>
      </c>
      <c r="M352" s="122">
        <f t="shared" si="177"/>
        <v>722.76990344788771</v>
      </c>
      <c r="N352" s="122">
        <f t="shared" si="177"/>
        <v>704.97743175071889</v>
      </c>
      <c r="O352" s="122">
        <f t="shared" si="177"/>
        <v>555.95378730863456</v>
      </c>
      <c r="P352" s="122">
        <f t="shared" si="177"/>
        <v>506.75086743756873</v>
      </c>
      <c r="Q352" s="122">
        <f t="shared" si="177"/>
        <v>446.03752876394526</v>
      </c>
      <c r="R352" s="122">
        <f t="shared" si="177"/>
        <v>342.6849518637793</v>
      </c>
      <c r="S352" s="122">
        <f t="shared" si="177"/>
        <v>197.22439833668884</v>
      </c>
      <c r="T352" s="122">
        <f t="shared" si="177"/>
        <v>776.1444492421216</v>
      </c>
      <c r="U352" s="122">
        <f t="shared" si="177"/>
        <v>677.36034994129511</v>
      </c>
      <c r="V352" s="122">
        <f t="shared" si="177"/>
        <v>605.07935380714468</v>
      </c>
      <c r="W352" s="122">
        <f t="shared" si="177"/>
        <v>583.78473319756347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1931.8766530891235</v>
      </c>
      <c r="D353" s="98">
        <v>1870.7274082658053</v>
      </c>
      <c r="E353" s="98">
        <v>2014.6742315276829</v>
      </c>
      <c r="F353" s="98">
        <v>1503.9042767943167</v>
      </c>
      <c r="G353" s="98">
        <v>1012.4558666843433</v>
      </c>
      <c r="H353" s="98">
        <v>973.17004783765492</v>
      </c>
      <c r="I353" s="98">
        <v>1145.2397189068204</v>
      </c>
      <c r="J353" s="98">
        <v>797.40734683845039</v>
      </c>
      <c r="K353" s="98">
        <v>651.71743709546263</v>
      </c>
      <c r="L353" s="98">
        <v>781.64499882911753</v>
      </c>
      <c r="M353" s="98">
        <v>722.76990344788771</v>
      </c>
      <c r="N353" s="98">
        <v>704.97743175071889</v>
      </c>
      <c r="O353" s="98">
        <v>555.95378730863456</v>
      </c>
      <c r="P353" s="98">
        <v>506.75086743756873</v>
      </c>
      <c r="Q353" s="98">
        <v>446.03752876394526</v>
      </c>
      <c r="R353" s="98">
        <v>342.6849518637793</v>
      </c>
      <c r="S353" s="98">
        <v>197.22439833668884</v>
      </c>
      <c r="T353" s="98">
        <v>776.1444492421216</v>
      </c>
      <c r="U353" s="98">
        <v>677.36034994129511</v>
      </c>
      <c r="V353" s="98">
        <v>605.07935380714468</v>
      </c>
      <c r="W353" s="98">
        <v>583.78473319756347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1757.6796138568086</v>
      </c>
      <c r="E354" s="122">
        <f t="shared" si="178"/>
        <v>1876.0060534631323</v>
      </c>
      <c r="F354" s="122">
        <f t="shared" si="178"/>
        <v>1653.8101759044166</v>
      </c>
      <c r="G354" s="122">
        <f t="shared" si="178"/>
        <v>1510.7018553810087</v>
      </c>
      <c r="H354" s="122">
        <f t="shared" si="178"/>
        <v>1684.2247792538724</v>
      </c>
      <c r="I354" s="122">
        <f t="shared" si="178"/>
        <v>1858.7564698082656</v>
      </c>
      <c r="J354" s="122">
        <f t="shared" si="178"/>
        <v>1874.2938498402191</v>
      </c>
      <c r="K354" s="122">
        <f t="shared" si="178"/>
        <v>1739.0024473897502</v>
      </c>
      <c r="L354" s="122">
        <f t="shared" si="178"/>
        <v>1764.7201688565617</v>
      </c>
      <c r="M354" s="122">
        <f t="shared" si="178"/>
        <v>1467.2376574924515</v>
      </c>
      <c r="N354" s="122">
        <f t="shared" si="178"/>
        <v>1718.8446601496853</v>
      </c>
      <c r="O354" s="122">
        <f t="shared" si="178"/>
        <v>1377.5983515224978</v>
      </c>
      <c r="P354" s="122">
        <f t="shared" si="178"/>
        <v>1164.3739816459042</v>
      </c>
      <c r="Q354" s="122">
        <f t="shared" si="178"/>
        <v>1190.5799577789344</v>
      </c>
      <c r="R354" s="122">
        <f t="shared" si="178"/>
        <v>1309.2944069292428</v>
      </c>
      <c r="S354" s="122">
        <f t="shared" si="178"/>
        <v>1222.2034488706424</v>
      </c>
      <c r="T354" s="122">
        <f t="shared" si="178"/>
        <v>1348.0005691728747</v>
      </c>
      <c r="U354" s="122">
        <f t="shared" si="178"/>
        <v>1341.3453137211727</v>
      </c>
      <c r="V354" s="122">
        <f t="shared" si="178"/>
        <v>1275.1168681943861</v>
      </c>
      <c r="W354" s="122">
        <f t="shared" si="178"/>
        <v>1235.5790438555277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1757.6796138568086</v>
      </c>
      <c r="E355" s="98">
        <f>RES_hhdet_in_fech!E147</f>
        <v>1876.0060534631323</v>
      </c>
      <c r="F355" s="98">
        <f>RES_hhdet_in_fech!F147</f>
        <v>1653.8101759044166</v>
      </c>
      <c r="G355" s="98">
        <f>RES_hhdet_in_fech!G147</f>
        <v>1510.7018553810087</v>
      </c>
      <c r="H355" s="98">
        <f>RES_hhdet_in_fech!H147</f>
        <v>1684.2247792538724</v>
      </c>
      <c r="I355" s="98">
        <f>RES_hhdet_in_fech!I147</f>
        <v>1858.7564698082656</v>
      </c>
      <c r="J355" s="98">
        <f>RES_hhdet_in_fech!J147</f>
        <v>1874.2938498402191</v>
      </c>
      <c r="K355" s="98">
        <f>RES_hhdet_in_fech!K147</f>
        <v>1739.0024473897502</v>
      </c>
      <c r="L355" s="98">
        <f>RES_hhdet_in_fech!L147</f>
        <v>1764.7201688565617</v>
      </c>
      <c r="M355" s="98">
        <f>RES_hhdet_in_fech!M147</f>
        <v>1467.2376574924515</v>
      </c>
      <c r="N355" s="98">
        <f>RES_hhdet_in_fech!N147</f>
        <v>1718.8446601496853</v>
      </c>
      <c r="O355" s="98">
        <f>RES_hhdet_in_fech!O147</f>
        <v>1377.5983515224978</v>
      </c>
      <c r="P355" s="98">
        <f>RES_hhdet_in_fech!P147</f>
        <v>1164.3739816459042</v>
      </c>
      <c r="Q355" s="98">
        <f>RES_hhdet_in_fech!Q147</f>
        <v>1190.5799577789344</v>
      </c>
      <c r="R355" s="98">
        <f>RES_hhdet_in_fech!R147</f>
        <v>1309.2944069292428</v>
      </c>
      <c r="S355" s="98">
        <f>RES_hhdet_in_fech!S147</f>
        <v>1222.2034488706424</v>
      </c>
      <c r="T355" s="98">
        <f>RES_hhdet_in_fech!T147</f>
        <v>1348.0005691728747</v>
      </c>
      <c r="U355" s="98">
        <f>RES_hhdet_in_fech!U147</f>
        <v>1341.3453137211727</v>
      </c>
      <c r="V355" s="98">
        <f>RES_hhdet_in_fech!V147</f>
        <v>1275.1168681943861</v>
      </c>
      <c r="W355" s="98">
        <f>RES_hhdet_in_fech!W147</f>
        <v>1235.5790438555277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2287.5648949655051</v>
      </c>
      <c r="D356" s="122">
        <v>2460.5060695419947</v>
      </c>
      <c r="E356" s="122">
        <v>2717.6579912665698</v>
      </c>
      <c r="F356" s="122">
        <v>2809.5659605198366</v>
      </c>
      <c r="G356" s="122">
        <v>3170.6834834133015</v>
      </c>
      <c r="H356" s="122">
        <v>3179.7041699641754</v>
      </c>
      <c r="I356" s="122">
        <v>3335.284482175146</v>
      </c>
      <c r="J356" s="122">
        <v>3197.584736893235</v>
      </c>
      <c r="K356" s="122">
        <v>3195.8097537161102</v>
      </c>
      <c r="L356" s="122">
        <v>3103.8396656141235</v>
      </c>
      <c r="M356" s="122">
        <v>3098.8627025980654</v>
      </c>
      <c r="N356" s="122">
        <v>2798.4822612677408</v>
      </c>
      <c r="O356" s="122">
        <v>2475.1676240025895</v>
      </c>
      <c r="P356" s="122">
        <v>2354.7650263938676</v>
      </c>
      <c r="Q356" s="122">
        <v>2487.5436341319887</v>
      </c>
      <c r="R356" s="122">
        <v>2544.5283341796189</v>
      </c>
      <c r="S356" s="122">
        <v>2720.5638985261926</v>
      </c>
      <c r="T356" s="122">
        <v>2605.4565023106256</v>
      </c>
      <c r="U356" s="122">
        <v>2569.7954964157211</v>
      </c>
      <c r="V356" s="122">
        <v>2591.3119121935283</v>
      </c>
      <c r="W356" s="122">
        <v>2620.4035602184526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4405.840311517004</v>
      </c>
      <c r="D357" s="98">
        <v>4675.7817382719895</v>
      </c>
      <c r="E357" s="98">
        <v>4906.6194106611192</v>
      </c>
      <c r="F357" s="98">
        <v>4999.6083400932503</v>
      </c>
      <c r="G357" s="98">
        <v>5431.2060814050546</v>
      </c>
      <c r="H357" s="98">
        <v>5476.4755562266128</v>
      </c>
      <c r="I357" s="98">
        <v>5632.7641709745521</v>
      </c>
      <c r="J357" s="98">
        <v>5779.3690307030329</v>
      </c>
      <c r="K357" s="98">
        <v>5738.8604651314763</v>
      </c>
      <c r="L357" s="98">
        <v>5527.5425207451044</v>
      </c>
      <c r="M357" s="98">
        <v>5196.3047506941803</v>
      </c>
      <c r="N357" s="98">
        <v>4713.7833927332422</v>
      </c>
      <c r="O357" s="98">
        <v>4698.6239772980462</v>
      </c>
      <c r="P357" s="98">
        <v>0</v>
      </c>
      <c r="Q357" s="98">
        <v>4268.2580052634266</v>
      </c>
      <c r="R357" s="98">
        <v>4154.3670049644998</v>
      </c>
      <c r="S357" s="98">
        <v>4096.050417965047</v>
      </c>
      <c r="T357" s="98">
        <v>3943.3664910992929</v>
      </c>
      <c r="U357" s="98">
        <v>3752.6087801175981</v>
      </c>
      <c r="V357" s="98">
        <v>3483.4403954151503</v>
      </c>
      <c r="W357" s="98">
        <v>4367.331752526442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3195.0742571976275</v>
      </c>
      <c r="I358" s="98">
        <v>3140.0163677390588</v>
      </c>
      <c r="J358" s="98">
        <v>3246.9240669944775</v>
      </c>
      <c r="K358" s="98">
        <v>3244.0245727955885</v>
      </c>
      <c r="L358" s="98">
        <v>3067.230066388564</v>
      </c>
      <c r="M358" s="98">
        <v>2924.1257915423494</v>
      </c>
      <c r="N358" s="98">
        <v>2593.1676509015911</v>
      </c>
      <c r="O358" s="98">
        <v>2643.9082710734929</v>
      </c>
      <c r="P358" s="98">
        <v>3124.7863007744113</v>
      </c>
      <c r="Q358" s="98">
        <v>0</v>
      </c>
      <c r="R358" s="98">
        <v>0</v>
      </c>
      <c r="S358" s="98">
        <v>0</v>
      </c>
      <c r="T358" s="98">
        <v>0</v>
      </c>
      <c r="U358" s="98">
        <v>2509.8732110045753</v>
      </c>
      <c r="V358" s="98">
        <v>2373.2497783539875</v>
      </c>
      <c r="W358" s="98">
        <v>3216.1509931920755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1391.6046336417292</v>
      </c>
      <c r="I359" s="101">
        <v>1139.6961301599808</v>
      </c>
      <c r="J359" s="101">
        <v>1178.9549903458581</v>
      </c>
      <c r="K359" s="101">
        <v>1165.9951361232729</v>
      </c>
      <c r="L359" s="101">
        <v>975.94696153208008</v>
      </c>
      <c r="M359" s="101">
        <v>906.68004039333061</v>
      </c>
      <c r="N359" s="101">
        <v>553.46530850788793</v>
      </c>
      <c r="O359" s="101">
        <v>369.68330763067462</v>
      </c>
      <c r="P359" s="101">
        <v>498.75180981857454</v>
      </c>
      <c r="Q359" s="101">
        <v>0</v>
      </c>
      <c r="R359" s="101">
        <v>0</v>
      </c>
      <c r="S359" s="101">
        <v>0</v>
      </c>
      <c r="T359" s="101">
        <v>0</v>
      </c>
      <c r="U359" s="101">
        <v>247.5575305681632</v>
      </c>
      <c r="V359" s="101">
        <v>188.85836968852533</v>
      </c>
      <c r="W359" s="101">
        <v>756.48698773002195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1803.4696235558988</v>
      </c>
      <c r="I360" s="104">
        <v>2000.3202375790781</v>
      </c>
      <c r="J360" s="104">
        <v>2067.9690766486192</v>
      </c>
      <c r="K360" s="104">
        <v>2078.0294366723151</v>
      </c>
      <c r="L360" s="104">
        <v>2091.2831048564835</v>
      </c>
      <c r="M360" s="104">
        <v>2017.4457511490189</v>
      </c>
      <c r="N360" s="104">
        <v>2039.7023423937032</v>
      </c>
      <c r="O360" s="104">
        <v>2274.2249634428176</v>
      </c>
      <c r="P360" s="104">
        <v>2626.0344909558366</v>
      </c>
      <c r="Q360" s="104">
        <v>0</v>
      </c>
      <c r="R360" s="104">
        <v>0</v>
      </c>
      <c r="S360" s="104">
        <v>0</v>
      </c>
      <c r="T360" s="104">
        <v>0</v>
      </c>
      <c r="U360" s="104">
        <v>2262.3156804364125</v>
      </c>
      <c r="V360" s="104">
        <v>2184.3914086654622</v>
      </c>
      <c r="W360" s="104">
        <v>2459.6640054620539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4826.294557425691</v>
      </c>
      <c r="I361" s="101">
        <v>0</v>
      </c>
      <c r="J361" s="101">
        <v>0</v>
      </c>
      <c r="K361" s="101">
        <v>5158.6941374731632</v>
      </c>
      <c r="L361" s="101">
        <v>0</v>
      </c>
      <c r="M361" s="101">
        <v>0</v>
      </c>
      <c r="N361" s="101">
        <v>0</v>
      </c>
      <c r="O361" s="101">
        <v>4171.1276629680679</v>
      </c>
      <c r="P361" s="101">
        <v>4061.184559579739</v>
      </c>
      <c r="Q361" s="101">
        <v>0</v>
      </c>
      <c r="R361" s="101">
        <v>0</v>
      </c>
      <c r="S361" s="101">
        <v>0</v>
      </c>
      <c r="T361" s="101">
        <v>0</v>
      </c>
      <c r="U361" s="101">
        <v>3795.8631201200669</v>
      </c>
      <c r="V361" s="101">
        <v>3796.1951811022609</v>
      </c>
      <c r="W361" s="101">
        <v>3762.494678216769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2094.9944025517329</v>
      </c>
      <c r="D362" s="104">
        <v>2376.9107612880316</v>
      </c>
      <c r="E362" s="104">
        <v>2638.0593941976776</v>
      </c>
      <c r="F362" s="104">
        <v>2737.7612923371021</v>
      </c>
      <c r="G362" s="104">
        <v>3072.3998921962684</v>
      </c>
      <c r="H362" s="104">
        <v>2999.9255251662244</v>
      </c>
      <c r="I362" s="104">
        <v>3264.8434471685237</v>
      </c>
      <c r="J362" s="104">
        <v>3119.1993360805091</v>
      </c>
      <c r="K362" s="104">
        <v>3105.6263773686032</v>
      </c>
      <c r="L362" s="104">
        <v>3014.5739741461111</v>
      </c>
      <c r="M362" s="104">
        <v>3019.7924256675515</v>
      </c>
      <c r="N362" s="104">
        <v>2715.8199132752411</v>
      </c>
      <c r="O362" s="104">
        <v>2266.9318118937026</v>
      </c>
      <c r="P362" s="104">
        <v>2203.6217495831884</v>
      </c>
      <c r="Q362" s="104">
        <v>2367.2775219204973</v>
      </c>
      <c r="R362" s="104">
        <v>2490.4451193641148</v>
      </c>
      <c r="S362" s="104">
        <v>2678.3155192542663</v>
      </c>
      <c r="T362" s="104">
        <v>2568.2671399103983</v>
      </c>
      <c r="U362" s="104">
        <v>2502.8098875468845</v>
      </c>
      <c r="V362" s="104">
        <v>2559.7556606964836</v>
      </c>
      <c r="W362" s="104">
        <v>2554.6676220280588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490.55501168599824</v>
      </c>
      <c r="D363" s="98">
        <v>781.68456037258545</v>
      </c>
      <c r="E363" s="98">
        <v>1047.4433133347652</v>
      </c>
      <c r="F363" s="98">
        <v>1046.5354174394884</v>
      </c>
      <c r="G363" s="98">
        <v>1362.2224784218911</v>
      </c>
      <c r="H363" s="98">
        <v>1228.705834796192</v>
      </c>
      <c r="I363" s="98">
        <v>1146.2047872456217</v>
      </c>
      <c r="J363" s="98">
        <v>1057.0458552163182</v>
      </c>
      <c r="K363" s="98">
        <v>1049.527365997626</v>
      </c>
      <c r="L363" s="98">
        <v>919.843829497245</v>
      </c>
      <c r="M363" s="98">
        <v>926.41420169888954</v>
      </c>
      <c r="N363" s="98">
        <v>621.18609972604304</v>
      </c>
      <c r="O363" s="98">
        <v>138.02294550365707</v>
      </c>
      <c r="P363" s="98">
        <v>51.496900963900138</v>
      </c>
      <c r="Q363" s="98">
        <v>167.96457621553702</v>
      </c>
      <c r="R363" s="98">
        <v>253.21393391389552</v>
      </c>
      <c r="S363" s="98">
        <v>434.56548395752191</v>
      </c>
      <c r="T363" s="98">
        <v>328.28768407269814</v>
      </c>
      <c r="U363" s="98">
        <v>258.30028057845732</v>
      </c>
      <c r="V363" s="98">
        <v>325.27336803260056</v>
      </c>
      <c r="W363" s="98">
        <v>337.19740912203986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1604.4393908657346</v>
      </c>
      <c r="D364" s="98">
        <v>1595.2262009154463</v>
      </c>
      <c r="E364" s="98">
        <v>1590.616080862912</v>
      </c>
      <c r="F364" s="98">
        <v>1691.2258748976135</v>
      </c>
      <c r="G364" s="98">
        <v>1710.1774137743773</v>
      </c>
      <c r="H364" s="98">
        <v>1771.2196903700321</v>
      </c>
      <c r="I364" s="98">
        <v>2118.6386599229022</v>
      </c>
      <c r="J364" s="98">
        <v>2062.1534808641914</v>
      </c>
      <c r="K364" s="98">
        <v>2056.0990113709772</v>
      </c>
      <c r="L364" s="98">
        <v>2094.7301446488659</v>
      </c>
      <c r="M364" s="98">
        <v>2093.3782239686616</v>
      </c>
      <c r="N364" s="98">
        <v>2094.6338135491969</v>
      </c>
      <c r="O364" s="98">
        <v>2128.9088663900452</v>
      </c>
      <c r="P364" s="98">
        <v>2152.1248486192885</v>
      </c>
      <c r="Q364" s="98">
        <v>2199.3129457049604</v>
      </c>
      <c r="R364" s="98">
        <v>2237.2311854502195</v>
      </c>
      <c r="S364" s="98">
        <v>2243.7500352967445</v>
      </c>
      <c r="T364" s="98">
        <v>2239.9794558376998</v>
      </c>
      <c r="U364" s="98">
        <v>2244.5096069684278</v>
      </c>
      <c r="V364" s="98">
        <v>2234.4822926638835</v>
      </c>
      <c r="W364" s="98">
        <v>2217.4702129060192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1128.8409717253339</v>
      </c>
      <c r="D365" s="122">
        <v>1156.1535248054327</v>
      </c>
      <c r="E365" s="122">
        <v>1177.9992295093371</v>
      </c>
      <c r="F365" s="122">
        <v>1202.3391941882278</v>
      </c>
      <c r="G365" s="122">
        <v>1165.8058103517931</v>
      </c>
      <c r="H365" s="122">
        <v>1076.9672648049043</v>
      </c>
      <c r="I365" s="122">
        <v>1060.1026980632143</v>
      </c>
      <c r="J365" s="122">
        <v>965.00487019301818</v>
      </c>
      <c r="K365" s="122">
        <v>939.36560218275667</v>
      </c>
      <c r="L365" s="122">
        <v>920.32055470941418</v>
      </c>
      <c r="M365" s="122">
        <v>975.01805448432094</v>
      </c>
      <c r="N365" s="122">
        <v>880.0228709636757</v>
      </c>
      <c r="O365" s="122">
        <v>858.37948394344937</v>
      </c>
      <c r="P365" s="122">
        <v>925.22264078423359</v>
      </c>
      <c r="Q365" s="122">
        <v>915.54241481960912</v>
      </c>
      <c r="R365" s="122">
        <v>913.15082001890232</v>
      </c>
      <c r="S365" s="122">
        <v>947.31543912207064</v>
      </c>
      <c r="T365" s="122">
        <v>873.65669830801608</v>
      </c>
      <c r="U365" s="122">
        <v>1022.4958543096589</v>
      </c>
      <c r="V365" s="122">
        <v>1000.270419215241</v>
      </c>
      <c r="W365" s="122">
        <v>949.41344914851732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1251.8686587751813</v>
      </c>
      <c r="D366" s="98">
        <v>1255.7261739268258</v>
      </c>
      <c r="E366" s="98">
        <v>1306.7290223676364</v>
      </c>
      <c r="F366" s="98">
        <v>1335.0943640748355</v>
      </c>
      <c r="G366" s="98">
        <v>1282.6258918473934</v>
      </c>
      <c r="H366" s="98">
        <v>1153.2662469258089</v>
      </c>
      <c r="I366" s="98">
        <v>1166.211417440192</v>
      </c>
      <c r="J366" s="98">
        <v>1055.950240908367</v>
      </c>
      <c r="K366" s="98">
        <v>1040.7294577048913</v>
      </c>
      <c r="L366" s="98">
        <v>1015.0481985338646</v>
      </c>
      <c r="M366" s="98">
        <v>1041.9161859889932</v>
      </c>
      <c r="N366" s="98">
        <v>991.26490597589827</v>
      </c>
      <c r="O366" s="98">
        <v>996.61467758594335</v>
      </c>
      <c r="P366" s="98">
        <v>1012.8173914170443</v>
      </c>
      <c r="Q366" s="98">
        <v>1057.0751894620175</v>
      </c>
      <c r="R366" s="98">
        <v>1061.9487547220672</v>
      </c>
      <c r="S366" s="98">
        <v>1072.5812603963266</v>
      </c>
      <c r="T366" s="98">
        <v>1086.4524369775081</v>
      </c>
      <c r="U366" s="98">
        <v>1177.2504348680745</v>
      </c>
      <c r="V366" s="98">
        <v>1113.1862777646991</v>
      </c>
      <c r="W366" s="98">
        <v>1190.649070387147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983.44461430278727</v>
      </c>
      <c r="D367" s="33">
        <v>1006.7945511233426</v>
      </c>
      <c r="E367" s="33">
        <v>957.31958460939518</v>
      </c>
      <c r="F367" s="33">
        <v>1000.5513359605843</v>
      </c>
      <c r="G367" s="33">
        <v>964.02566958666478</v>
      </c>
      <c r="H367" s="33">
        <v>916.42148992550085</v>
      </c>
      <c r="I367" s="33">
        <v>835.29608921368595</v>
      </c>
      <c r="J367" s="33">
        <v>777.8123806937125</v>
      </c>
      <c r="K367" s="33">
        <v>805.3134027200523</v>
      </c>
      <c r="L367" s="33">
        <v>767.38912148354905</v>
      </c>
      <c r="M367" s="33">
        <v>855.51500459381577</v>
      </c>
      <c r="N367" s="33">
        <v>642.22104893980463</v>
      </c>
      <c r="O367" s="33">
        <v>697.77096416228562</v>
      </c>
      <c r="P367" s="33">
        <v>852.27059473481791</v>
      </c>
      <c r="Q367" s="33">
        <v>748.84825801855027</v>
      </c>
      <c r="R367" s="33">
        <v>727.84655972086148</v>
      </c>
      <c r="S367" s="33">
        <v>797.96678146657666</v>
      </c>
      <c r="T367" s="33">
        <v>661.10145209134362</v>
      </c>
      <c r="U367" s="33">
        <v>811.53470853436556</v>
      </c>
      <c r="V367" s="33">
        <v>894.01708212905794</v>
      </c>
      <c r="W367" s="33">
        <v>795.84540880703889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5590.0874696264373</v>
      </c>
      <c r="D369" s="117">
        <f t="shared" si="179"/>
        <v>10377.500786528462</v>
      </c>
      <c r="E369" s="117">
        <f t="shared" si="179"/>
        <v>11464.206555154929</v>
      </c>
      <c r="F369" s="117">
        <f t="shared" si="179"/>
        <v>10401.939097564811</v>
      </c>
      <c r="G369" s="117">
        <f t="shared" si="179"/>
        <v>9470.1458886570435</v>
      </c>
      <c r="H369" s="117">
        <f t="shared" si="179"/>
        <v>10102.447458831857</v>
      </c>
      <c r="I369" s="117">
        <f t="shared" si="179"/>
        <v>11599.661506847337</v>
      </c>
      <c r="J369" s="117">
        <f t="shared" si="179"/>
        <v>10973.982125074273</v>
      </c>
      <c r="K369" s="117">
        <f t="shared" si="179"/>
        <v>10448.003088937456</v>
      </c>
      <c r="L369" s="117">
        <f t="shared" si="179"/>
        <v>11109.244646972318</v>
      </c>
      <c r="M369" s="117">
        <f t="shared" si="179"/>
        <v>10287.826637344104</v>
      </c>
      <c r="N369" s="117">
        <f t="shared" si="179"/>
        <v>11241.764423120319</v>
      </c>
      <c r="O369" s="117">
        <f t="shared" si="179"/>
        <v>9721.0043017588541</v>
      </c>
      <c r="P369" s="117">
        <f t="shared" si="179"/>
        <v>9123.4292115069384</v>
      </c>
      <c r="Q369" s="117">
        <f t="shared" si="179"/>
        <v>9355.3949321017717</v>
      </c>
      <c r="R369" s="117">
        <f t="shared" ref="R369:V369" si="180">R370+R372+R374+R383</f>
        <v>9696.0730055140575</v>
      </c>
      <c r="S369" s="117">
        <f t="shared" si="180"/>
        <v>9054.0021791003073</v>
      </c>
      <c r="T369" s="117">
        <f t="shared" si="180"/>
        <v>11748.668755765173</v>
      </c>
      <c r="U369" s="117">
        <f t="shared" si="180"/>
        <v>11505.514831212917</v>
      </c>
      <c r="V369" s="117">
        <f t="shared" si="180"/>
        <v>11091.986033082241</v>
      </c>
      <c r="W369" s="117">
        <f t="shared" ref="W369" si="181">W370+W372+W374+W383</f>
        <v>10925.294415392103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3040.8125892360526</v>
      </c>
      <c r="D370" s="122">
        <f t="shared" si="182"/>
        <v>3163.803296567798</v>
      </c>
      <c r="E370" s="122">
        <f t="shared" si="182"/>
        <v>3650.1214207760772</v>
      </c>
      <c r="F370" s="122">
        <f t="shared" si="182"/>
        <v>2910.3178824859274</v>
      </c>
      <c r="G370" s="122">
        <f t="shared" si="182"/>
        <v>2087.536219859101</v>
      </c>
      <c r="H370" s="122">
        <f t="shared" si="182"/>
        <v>2132.9223697854677</v>
      </c>
      <c r="I370" s="122">
        <f t="shared" si="182"/>
        <v>2662.5283121994275</v>
      </c>
      <c r="J370" s="122">
        <f t="shared" si="182"/>
        <v>1962.9283789962171</v>
      </c>
      <c r="K370" s="122">
        <f t="shared" si="182"/>
        <v>1695.9744442908166</v>
      </c>
      <c r="L370" s="122">
        <f t="shared" si="182"/>
        <v>2147.098385067743</v>
      </c>
      <c r="M370" s="122">
        <f t="shared" si="182"/>
        <v>2100.2796277826455</v>
      </c>
      <c r="N370" s="122">
        <f t="shared" si="182"/>
        <v>2172.6822760098948</v>
      </c>
      <c r="O370" s="122">
        <f t="shared" si="182"/>
        <v>1819.771900795143</v>
      </c>
      <c r="P370" s="122">
        <f t="shared" si="182"/>
        <v>1756.0367847913269</v>
      </c>
      <c r="Q370" s="122">
        <f t="shared" si="182"/>
        <v>1615.8650982007432</v>
      </c>
      <c r="R370" s="122">
        <f t="shared" si="182"/>
        <v>1262.981209626111</v>
      </c>
      <c r="S370" s="122">
        <f t="shared" si="182"/>
        <v>734.72366116035209</v>
      </c>
      <c r="T370" s="122">
        <f t="shared" si="182"/>
        <v>2911.183402146854</v>
      </c>
      <c r="U370" s="122">
        <f t="shared" si="182"/>
        <v>2554.4126270809852</v>
      </c>
      <c r="V370" s="122">
        <f t="shared" si="182"/>
        <v>2296.6599191698629</v>
      </c>
      <c r="W370" s="122">
        <f t="shared" si="182"/>
        <v>2232.1883951427899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3040.8125892360526</v>
      </c>
      <c r="D371" s="98">
        <v>3163.803296567798</v>
      </c>
      <c r="E371" s="98">
        <v>3650.1214207760772</v>
      </c>
      <c r="F371" s="98">
        <v>2910.3178824859274</v>
      </c>
      <c r="G371" s="98">
        <v>2087.536219859101</v>
      </c>
      <c r="H371" s="98">
        <v>2132.9223697854677</v>
      </c>
      <c r="I371" s="98">
        <v>2662.5283121994275</v>
      </c>
      <c r="J371" s="98">
        <v>1962.9283789962171</v>
      </c>
      <c r="K371" s="98">
        <v>1695.9744442908166</v>
      </c>
      <c r="L371" s="98">
        <v>2147.098385067743</v>
      </c>
      <c r="M371" s="98">
        <v>2100.2796277826455</v>
      </c>
      <c r="N371" s="98">
        <v>2172.6822760098948</v>
      </c>
      <c r="O371" s="98">
        <v>1819.771900795143</v>
      </c>
      <c r="P371" s="98">
        <v>1756.0367847913269</v>
      </c>
      <c r="Q371" s="98">
        <v>1615.8650982007432</v>
      </c>
      <c r="R371" s="98">
        <v>1262.981209626111</v>
      </c>
      <c r="S371" s="98">
        <v>734.72366116035209</v>
      </c>
      <c r="T371" s="98">
        <v>2911.183402146854</v>
      </c>
      <c r="U371" s="98">
        <v>2554.4126270809852</v>
      </c>
      <c r="V371" s="98">
        <v>2296.6599191698629</v>
      </c>
      <c r="W371" s="98">
        <v>2232.1883951427899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4526.3561751949455</v>
      </c>
      <c r="E372" s="122">
        <f t="shared" si="183"/>
        <v>4996.4607122078132</v>
      </c>
      <c r="F372" s="122">
        <f t="shared" si="183"/>
        <v>4550.6344314535172</v>
      </c>
      <c r="G372" s="122">
        <f t="shared" si="183"/>
        <v>4291.452538209056</v>
      </c>
      <c r="H372" s="122">
        <f t="shared" si="183"/>
        <v>4935.6861642866943</v>
      </c>
      <c r="I372" s="122">
        <f t="shared" si="183"/>
        <v>5615.8564562736728</v>
      </c>
      <c r="J372" s="122">
        <f t="shared" si="183"/>
        <v>5836.0243529828576</v>
      </c>
      <c r="K372" s="122">
        <f t="shared" si="183"/>
        <v>5579.4616946301621</v>
      </c>
      <c r="L372" s="122">
        <f t="shared" si="183"/>
        <v>5833.4141161041207</v>
      </c>
      <c r="M372" s="122">
        <f t="shared" si="183"/>
        <v>5020.313104199945</v>
      </c>
      <c r="N372" s="122">
        <f t="shared" si="183"/>
        <v>6122.3716208448232</v>
      </c>
      <c r="O372" s="122">
        <f t="shared" si="183"/>
        <v>5137.6935909926478</v>
      </c>
      <c r="P372" s="122">
        <f t="shared" si="183"/>
        <v>4554.049147627391</v>
      </c>
      <c r="Q372" s="122">
        <f t="shared" si="183"/>
        <v>4842.4537872106821</v>
      </c>
      <c r="R372" s="122">
        <f t="shared" si="183"/>
        <v>5453.5628664505412</v>
      </c>
      <c r="S372" s="122">
        <f t="shared" si="183"/>
        <v>5186.1043673828217</v>
      </c>
      <c r="T372" s="122">
        <f t="shared" si="183"/>
        <v>5807.713241375317</v>
      </c>
      <c r="U372" s="122">
        <f t="shared" si="183"/>
        <v>5858.5951172460427</v>
      </c>
      <c r="V372" s="122">
        <f t="shared" si="183"/>
        <v>5646.439384216148</v>
      </c>
      <c r="W372" s="122">
        <f t="shared" si="183"/>
        <v>5544.5102868729282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4526.3561751949455</v>
      </c>
      <c r="E373" s="98">
        <f>RES_hhdet_in_tesh!E147</f>
        <v>4996.4607122078132</v>
      </c>
      <c r="F373" s="98">
        <f>RES_hhdet_in_tesh!F147</f>
        <v>4550.6344314535172</v>
      </c>
      <c r="G373" s="98">
        <f>RES_hhdet_in_tesh!G147</f>
        <v>4291.452538209056</v>
      </c>
      <c r="H373" s="98">
        <f>RES_hhdet_in_tesh!H147</f>
        <v>4935.6861642866943</v>
      </c>
      <c r="I373" s="98">
        <f>RES_hhdet_in_tesh!I147</f>
        <v>5615.8564562736728</v>
      </c>
      <c r="J373" s="98">
        <f>RES_hhdet_in_tesh!J147</f>
        <v>5836.0243529828576</v>
      </c>
      <c r="K373" s="98">
        <f>RES_hhdet_in_tesh!K147</f>
        <v>5579.4616946301621</v>
      </c>
      <c r="L373" s="98">
        <f>RES_hhdet_in_tesh!L147</f>
        <v>5833.4141161041207</v>
      </c>
      <c r="M373" s="98">
        <f>RES_hhdet_in_tesh!M147</f>
        <v>5020.313104199945</v>
      </c>
      <c r="N373" s="98">
        <f>RES_hhdet_in_tesh!N147</f>
        <v>6122.3716208448232</v>
      </c>
      <c r="O373" s="98">
        <f>RES_hhdet_in_tesh!O147</f>
        <v>5137.6935909926478</v>
      </c>
      <c r="P373" s="98">
        <f>RES_hhdet_in_tesh!P147</f>
        <v>4554.049147627391</v>
      </c>
      <c r="Q373" s="98">
        <f>RES_hhdet_in_tesh!Q147</f>
        <v>4842.4537872106821</v>
      </c>
      <c r="R373" s="98">
        <f>RES_hhdet_in_tesh!R147</f>
        <v>5453.5628664505412</v>
      </c>
      <c r="S373" s="98">
        <f>RES_hhdet_in_tesh!S147</f>
        <v>5186.1043673828217</v>
      </c>
      <c r="T373" s="98">
        <f>RES_hhdet_in_tesh!T147</f>
        <v>5807.713241375317</v>
      </c>
      <c r="U373" s="98">
        <f>RES_hhdet_in_tesh!U147</f>
        <v>5858.5951172460427</v>
      </c>
      <c r="V373" s="98">
        <f>RES_hhdet_in_tesh!V147</f>
        <v>5646.439384216148</v>
      </c>
      <c r="W373" s="98">
        <f>RES_hhdet_in_tesh!W147</f>
        <v>5544.5102868729282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1845.3479903371688</v>
      </c>
      <c r="D374" s="122">
        <v>1975.2338250104592</v>
      </c>
      <c r="E374" s="122">
        <v>2100.7319106404684</v>
      </c>
      <c r="F374" s="122">
        <v>2201.2815211532538</v>
      </c>
      <c r="G374" s="122">
        <v>2378.0744310417099</v>
      </c>
      <c r="H374" s="122">
        <v>2379.3665687706048</v>
      </c>
      <c r="I374" s="122">
        <v>2679.8616999617188</v>
      </c>
      <c r="J374" s="122">
        <v>2588.0996802929722</v>
      </c>
      <c r="K374" s="122">
        <v>2582.0198613726507</v>
      </c>
      <c r="L374" s="122">
        <v>2557.3497860502712</v>
      </c>
      <c r="M374" s="122">
        <v>2561.3158509471155</v>
      </c>
      <c r="N374" s="122">
        <v>2412.4539970941414</v>
      </c>
      <c r="O374" s="122">
        <v>2217.0364380825872</v>
      </c>
      <c r="P374" s="122">
        <v>2197.6948700657645</v>
      </c>
      <c r="Q374" s="122">
        <v>2308.2377660937063</v>
      </c>
      <c r="R374" s="122">
        <v>2390.2508121396604</v>
      </c>
      <c r="S374" s="122">
        <v>2506.8428147588888</v>
      </c>
      <c r="T374" s="122">
        <v>2444.4475493383193</v>
      </c>
      <c r="U374" s="122">
        <v>2408.6868682263262</v>
      </c>
      <c r="V374" s="122">
        <v>2437.9877970381067</v>
      </c>
      <c r="W374" s="122">
        <v>2453.1444078924742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1893.1437524997184</v>
      </c>
      <c r="D375" s="98">
        <v>2018.3284451510142</v>
      </c>
      <c r="E375" s="98">
        <v>2129.2155152343225</v>
      </c>
      <c r="F375" s="98">
        <v>2181.2474955774042</v>
      </c>
      <c r="G375" s="98">
        <v>2383.8625486947608</v>
      </c>
      <c r="H375" s="98">
        <v>2419.6380201007496</v>
      </c>
      <c r="I375" s="98">
        <v>2506.9167003424577</v>
      </c>
      <c r="J375" s="98">
        <v>2594.2709411976452</v>
      </c>
      <c r="K375" s="98">
        <v>2602.6779227427219</v>
      </c>
      <c r="L375" s="98">
        <v>2537.2455113162191</v>
      </c>
      <c r="M375" s="98">
        <v>2445.3161634256176</v>
      </c>
      <c r="N375" s="98">
        <v>2309.1670656269453</v>
      </c>
      <c r="O375" s="98">
        <v>2435.1127198985364</v>
      </c>
      <c r="P375" s="98">
        <v>0</v>
      </c>
      <c r="Q375" s="98">
        <v>2493.7282592352144</v>
      </c>
      <c r="R375" s="98">
        <v>2515.2306767341242</v>
      </c>
      <c r="S375" s="98">
        <v>2563.5739986980311</v>
      </c>
      <c r="T375" s="98">
        <v>2540.9496018169871</v>
      </c>
      <c r="U375" s="98">
        <v>2475.87196778917</v>
      </c>
      <c r="V375" s="98">
        <v>2337.2073287478152</v>
      </c>
      <c r="W375" s="98">
        <v>2953.2085926631999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2418.3138688989652</v>
      </c>
      <c r="I376" s="98">
        <v>2507.5531298660285</v>
      </c>
      <c r="J376" s="98">
        <v>2597.1840577625962</v>
      </c>
      <c r="K376" s="98">
        <v>2606.8295037329999</v>
      </c>
      <c r="L376" s="98">
        <v>2539.2610332282006</v>
      </c>
      <c r="M376" s="98">
        <v>2444.1180623780738</v>
      </c>
      <c r="N376" s="98">
        <v>2310.8314452590794</v>
      </c>
      <c r="O376" s="98">
        <v>2465.8173379539812</v>
      </c>
      <c r="P376" s="98">
        <v>2901.7679495371754</v>
      </c>
      <c r="Q376" s="98">
        <v>0</v>
      </c>
      <c r="R376" s="98">
        <v>0</v>
      </c>
      <c r="S376" s="98">
        <v>0</v>
      </c>
      <c r="T376" s="98">
        <v>0</v>
      </c>
      <c r="U376" s="98">
        <v>2425.6475879873024</v>
      </c>
      <c r="V376" s="98">
        <v>2311.1055520486389</v>
      </c>
      <c r="W376" s="98">
        <v>2971.203773676325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614.84424534306652</v>
      </c>
      <c r="I377" s="101">
        <v>507.23289228695023</v>
      </c>
      <c r="J377" s="101">
        <v>529.21498111397716</v>
      </c>
      <c r="K377" s="101">
        <v>528.80006706068468</v>
      </c>
      <c r="L377" s="101">
        <v>447.97792837171738</v>
      </c>
      <c r="M377" s="101">
        <v>426.67231122905474</v>
      </c>
      <c r="N377" s="101">
        <v>271.12910286537584</v>
      </c>
      <c r="O377" s="101">
        <v>191.59237451116346</v>
      </c>
      <c r="P377" s="101">
        <v>275.73345858133894</v>
      </c>
      <c r="Q377" s="101">
        <v>0</v>
      </c>
      <c r="R377" s="101">
        <v>0</v>
      </c>
      <c r="S377" s="101">
        <v>0</v>
      </c>
      <c r="T377" s="101">
        <v>0</v>
      </c>
      <c r="U377" s="101">
        <v>163.33190755089004</v>
      </c>
      <c r="V377" s="101">
        <v>126.71414338317685</v>
      </c>
      <c r="W377" s="101">
        <v>511.53976821427096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1803.4696235558988</v>
      </c>
      <c r="I378" s="104">
        <v>2000.3202375790781</v>
      </c>
      <c r="J378" s="104">
        <v>2067.9690766486192</v>
      </c>
      <c r="K378" s="104">
        <v>2078.0294366723151</v>
      </c>
      <c r="L378" s="104">
        <v>2091.2831048564835</v>
      </c>
      <c r="M378" s="104">
        <v>2017.4457511490189</v>
      </c>
      <c r="N378" s="104">
        <v>2039.7023423937032</v>
      </c>
      <c r="O378" s="104">
        <v>2274.2249634428176</v>
      </c>
      <c r="P378" s="104">
        <v>2626.0344909558366</v>
      </c>
      <c r="Q378" s="104">
        <v>0</v>
      </c>
      <c r="R378" s="104">
        <v>0</v>
      </c>
      <c r="S378" s="104">
        <v>0</v>
      </c>
      <c r="T378" s="104">
        <v>0</v>
      </c>
      <c r="U378" s="104">
        <v>2262.3156804364125</v>
      </c>
      <c r="V378" s="104">
        <v>2184.3914086654622</v>
      </c>
      <c r="W378" s="104">
        <v>2459.6640054620539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2376.1981540132278</v>
      </c>
      <c r="I379" s="101">
        <v>0</v>
      </c>
      <c r="J379" s="101">
        <v>0</v>
      </c>
      <c r="K379" s="101">
        <v>2581.225293738119</v>
      </c>
      <c r="L379" s="101">
        <v>0</v>
      </c>
      <c r="M379" s="101">
        <v>0</v>
      </c>
      <c r="N379" s="101">
        <v>0</v>
      </c>
      <c r="O379" s="101">
        <v>2231.5686747382069</v>
      </c>
      <c r="P379" s="101">
        <v>2252.5068147174729</v>
      </c>
      <c r="Q379" s="101">
        <v>0</v>
      </c>
      <c r="R379" s="101">
        <v>0</v>
      </c>
      <c r="S379" s="101">
        <v>0</v>
      </c>
      <c r="T379" s="101">
        <v>0</v>
      </c>
      <c r="U379" s="101">
        <v>2380.4335114254905</v>
      </c>
      <c r="V379" s="101">
        <v>2422.6423857000677</v>
      </c>
      <c r="W379" s="101">
        <v>2433.9046259054253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1841.0029210496641</v>
      </c>
      <c r="D380" s="104">
        <v>1973.6076129296837</v>
      </c>
      <c r="E380" s="104">
        <v>2099.6961432006919</v>
      </c>
      <c r="F380" s="104">
        <v>2201.9383744508223</v>
      </c>
      <c r="G380" s="104">
        <v>2377.8227737524471</v>
      </c>
      <c r="H380" s="104">
        <v>2376.1658870284705</v>
      </c>
      <c r="I380" s="104">
        <v>2685.6895189670772</v>
      </c>
      <c r="J380" s="104">
        <v>2587.8851439701953</v>
      </c>
      <c r="K380" s="104">
        <v>2581.2448159854707</v>
      </c>
      <c r="L380" s="104">
        <v>2558.1203592432903</v>
      </c>
      <c r="M380" s="104">
        <v>2565.7930130280333</v>
      </c>
      <c r="N380" s="104">
        <v>2417.5926847374785</v>
      </c>
      <c r="O380" s="104">
        <v>2202.751650996137</v>
      </c>
      <c r="P380" s="104">
        <v>2180.6872344592507</v>
      </c>
      <c r="Q380" s="104">
        <v>2295.7100857290288</v>
      </c>
      <c r="R380" s="104">
        <v>2386.0520604341996</v>
      </c>
      <c r="S380" s="104">
        <v>2505.1003036242946</v>
      </c>
      <c r="T380" s="104">
        <v>2441.7651194050136</v>
      </c>
      <c r="U380" s="104">
        <v>2406.4929621216861</v>
      </c>
      <c r="V380" s="104">
        <v>2442.0640977981452</v>
      </c>
      <c r="W380" s="104">
        <v>2435.598450709781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236.56353018392937</v>
      </c>
      <c r="D381" s="98">
        <v>378.3814120142373</v>
      </c>
      <c r="E381" s="98">
        <v>509.08006233777991</v>
      </c>
      <c r="F381" s="98">
        <v>510.71249955320928</v>
      </c>
      <c r="G381" s="98">
        <v>667.64535997806956</v>
      </c>
      <c r="H381" s="98">
        <v>604.94619665843857</v>
      </c>
      <c r="I381" s="98">
        <v>567.05085904417513</v>
      </c>
      <c r="J381" s="98">
        <v>525.73166310600413</v>
      </c>
      <c r="K381" s="98">
        <v>525.14580461449384</v>
      </c>
      <c r="L381" s="98">
        <v>463.39021459442398</v>
      </c>
      <c r="M381" s="98">
        <v>472.41478905937123</v>
      </c>
      <c r="N381" s="98">
        <v>322.95887118828091</v>
      </c>
      <c r="O381" s="98">
        <v>73.842784606091243</v>
      </c>
      <c r="P381" s="98">
        <v>28.562385839962797</v>
      </c>
      <c r="Q381" s="98">
        <v>96.397140024069131</v>
      </c>
      <c r="R381" s="98">
        <v>148.82087498397973</v>
      </c>
      <c r="S381" s="98">
        <v>261.35026832755017</v>
      </c>
      <c r="T381" s="98">
        <v>201.78566356731378</v>
      </c>
      <c r="U381" s="98">
        <v>161.983355153259</v>
      </c>
      <c r="V381" s="98">
        <v>207.5818051342624</v>
      </c>
      <c r="W381" s="98">
        <v>218.12823780376218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1604.4393908657346</v>
      </c>
      <c r="D382" s="98">
        <v>1595.2262009154463</v>
      </c>
      <c r="E382" s="98">
        <v>1590.616080862912</v>
      </c>
      <c r="F382" s="98">
        <v>1691.2258748976135</v>
      </c>
      <c r="G382" s="98">
        <v>1710.1774137743773</v>
      </c>
      <c r="H382" s="98">
        <v>1771.2196903700321</v>
      </c>
      <c r="I382" s="98">
        <v>2118.6386599229022</v>
      </c>
      <c r="J382" s="98">
        <v>2062.1534808641914</v>
      </c>
      <c r="K382" s="98">
        <v>2056.0990113709772</v>
      </c>
      <c r="L382" s="98">
        <v>2094.7301446488659</v>
      </c>
      <c r="M382" s="98">
        <v>2093.3782239686616</v>
      </c>
      <c r="N382" s="98">
        <v>2094.6338135491969</v>
      </c>
      <c r="O382" s="98">
        <v>2128.9088663900452</v>
      </c>
      <c r="P382" s="98">
        <v>2152.1248486192885</v>
      </c>
      <c r="Q382" s="98">
        <v>2199.3129457049604</v>
      </c>
      <c r="R382" s="98">
        <v>2237.2311854502195</v>
      </c>
      <c r="S382" s="98">
        <v>2243.7500352967445</v>
      </c>
      <c r="T382" s="98">
        <v>2239.9794558376998</v>
      </c>
      <c r="U382" s="98">
        <v>2244.5096069684278</v>
      </c>
      <c r="V382" s="98">
        <v>2234.4822926638835</v>
      </c>
      <c r="W382" s="98">
        <v>2217.4702129060192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703.9268900532162</v>
      </c>
      <c r="D383" s="122">
        <v>712.10748975526064</v>
      </c>
      <c r="E383" s="122">
        <v>716.89251153056978</v>
      </c>
      <c r="F383" s="122">
        <v>739.70526247211342</v>
      </c>
      <c r="G383" s="122">
        <v>713.08269954717571</v>
      </c>
      <c r="H383" s="122">
        <v>654.47235598908958</v>
      </c>
      <c r="I383" s="122">
        <v>641.41503841251688</v>
      </c>
      <c r="J383" s="122">
        <v>586.92971280222628</v>
      </c>
      <c r="K383" s="122">
        <v>590.54708864382485</v>
      </c>
      <c r="L383" s="122">
        <v>571.38235975018404</v>
      </c>
      <c r="M383" s="122">
        <v>605.91805441439794</v>
      </c>
      <c r="N383" s="122">
        <v>534.25652917145942</v>
      </c>
      <c r="O383" s="122">
        <v>546.50237188847723</v>
      </c>
      <c r="P383" s="122">
        <v>615.64840902245635</v>
      </c>
      <c r="Q383" s="122">
        <v>588.83828059663983</v>
      </c>
      <c r="R383" s="122">
        <v>589.27811729774453</v>
      </c>
      <c r="S383" s="122">
        <v>626.33133579824346</v>
      </c>
      <c r="T383" s="122">
        <v>585.32456290468406</v>
      </c>
      <c r="U383" s="122">
        <v>683.82021865956256</v>
      </c>
      <c r="V383" s="122">
        <v>710.89893265812407</v>
      </c>
      <c r="W383" s="122">
        <v>695.45132548391166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693.48804824759657</v>
      </c>
      <c r="D384" s="98">
        <v>696.85223871940809</v>
      </c>
      <c r="E384" s="98">
        <v>726.4148497632209</v>
      </c>
      <c r="F384" s="98">
        <v>743.46716469853675</v>
      </c>
      <c r="G384" s="98">
        <v>715.46650661019635</v>
      </c>
      <c r="H384" s="98">
        <v>644.38922135448843</v>
      </c>
      <c r="I384" s="98">
        <v>652.69944276821309</v>
      </c>
      <c r="J384" s="98">
        <v>591.93791883268466</v>
      </c>
      <c r="K384" s="98">
        <v>584.30515026029195</v>
      </c>
      <c r="L384" s="98">
        <v>570.72684851951237</v>
      </c>
      <c r="M384" s="98">
        <v>586.2978689305811</v>
      </c>
      <c r="N384" s="98">
        <v>557.7958282389917</v>
      </c>
      <c r="O384" s="98">
        <v>560.80620444430781</v>
      </c>
      <c r="P384" s="98">
        <v>569.92365239051617</v>
      </c>
      <c r="Q384" s="98">
        <v>594.8280094071963</v>
      </c>
      <c r="R384" s="98">
        <v>600.55864938800755</v>
      </c>
      <c r="S384" s="98">
        <v>611.50695596593255</v>
      </c>
      <c r="T384" s="98">
        <v>625.24766280135066</v>
      </c>
      <c r="U384" s="98">
        <v>684.04695176095481</v>
      </c>
      <c r="V384" s="98">
        <v>652.58464119704252</v>
      </c>
      <c r="W384" s="98">
        <v>703.7026646873411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716.26370309622109</v>
      </c>
      <c r="D385" s="33">
        <v>734.99036630903936</v>
      </c>
      <c r="E385" s="33">
        <v>700.56850313173936</v>
      </c>
      <c r="F385" s="33">
        <v>733.98717108794972</v>
      </c>
      <c r="G385" s="33">
        <v>708.96521462013993</v>
      </c>
      <c r="H385" s="33">
        <v>675.68895178272942</v>
      </c>
      <c r="I385" s="33">
        <v>617.5074020657031</v>
      </c>
      <c r="J385" s="33">
        <v>576.62134254222451</v>
      </c>
      <c r="K385" s="33">
        <v>598.80195981968041</v>
      </c>
      <c r="L385" s="33">
        <v>572.44063870609318</v>
      </c>
      <c r="M385" s="33">
        <v>640.96644742623823</v>
      </c>
      <c r="N385" s="33">
        <v>483.93662800452228</v>
      </c>
      <c r="O385" s="33">
        <v>529.88346816754131</v>
      </c>
      <c r="P385" s="33">
        <v>653.72962424726632</v>
      </c>
      <c r="Q385" s="33">
        <v>581.78371110865089</v>
      </c>
      <c r="R385" s="33">
        <v>575.23000124744829</v>
      </c>
      <c r="S385" s="33">
        <v>644.00575972337356</v>
      </c>
      <c r="T385" s="33">
        <v>545.44658235241025</v>
      </c>
      <c r="U385" s="33">
        <v>683.51113653299581</v>
      </c>
      <c r="V385" s="33">
        <v>765.77243003176625</v>
      </c>
      <c r="W385" s="33">
        <v>690.19861037841736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237.43873621600909</v>
      </c>
      <c r="D387" s="117">
        <f t="shared" si="184"/>
        <v>209.77411204392575</v>
      </c>
      <c r="E387" s="117">
        <f t="shared" si="184"/>
        <v>226.58406422120572</v>
      </c>
      <c r="F387" s="117">
        <f t="shared" si="184"/>
        <v>218.98513363990907</v>
      </c>
      <c r="G387" s="117">
        <f t="shared" si="184"/>
        <v>235.93518736879969</v>
      </c>
      <c r="H387" s="117">
        <f t="shared" si="184"/>
        <v>263.19497186524012</v>
      </c>
      <c r="I387" s="117">
        <f t="shared" si="184"/>
        <v>218.9211020902718</v>
      </c>
      <c r="J387" s="117">
        <f t="shared" si="184"/>
        <v>200.72232353102896</v>
      </c>
      <c r="K387" s="117">
        <f t="shared" si="184"/>
        <v>178.47206796134665</v>
      </c>
      <c r="L387" s="117">
        <f t="shared" si="184"/>
        <v>187.29486157180111</v>
      </c>
      <c r="M387" s="117">
        <f t="shared" si="184"/>
        <v>194.82439809011791</v>
      </c>
      <c r="N387" s="117">
        <f t="shared" si="184"/>
        <v>198.81484857967052</v>
      </c>
      <c r="O387" s="117">
        <f t="shared" si="184"/>
        <v>140.06064964956752</v>
      </c>
      <c r="P387" s="117">
        <f t="shared" si="184"/>
        <v>106.38915412076942</v>
      </c>
      <c r="Q387" s="117">
        <f t="shared" si="184"/>
        <v>191.20424520993001</v>
      </c>
      <c r="R387" s="117">
        <f t="shared" ref="R387:V387" si="185">R388+R390+R392+R401</f>
        <v>164.46920489088572</v>
      </c>
      <c r="S387" s="117">
        <f t="shared" si="185"/>
        <v>160.23493983450516</v>
      </c>
      <c r="T387" s="117">
        <f t="shared" si="185"/>
        <v>147.55560658865883</v>
      </c>
      <c r="U387" s="117">
        <f t="shared" si="185"/>
        <v>186.06748015715817</v>
      </c>
      <c r="V387" s="117">
        <f t="shared" si="185"/>
        <v>147.15552972311747</v>
      </c>
      <c r="W387" s="117">
        <f t="shared" ref="W387" si="186">W388+W390+W392+W401</f>
        <v>124.63295451786632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83.402557097016896</v>
      </c>
      <c r="D392" s="122">
        <v>38.6236574423951</v>
      </c>
      <c r="E392" s="122">
        <v>39.108339134237887</v>
      </c>
      <c r="F392" s="122">
        <v>36.054318429701041</v>
      </c>
      <c r="G392" s="122">
        <v>51.406365560498848</v>
      </c>
      <c r="H392" s="122">
        <v>85.613951557734438</v>
      </c>
      <c r="I392" s="122">
        <v>38.950595578237817</v>
      </c>
      <c r="J392" s="122">
        <v>39.285120544727206</v>
      </c>
      <c r="K392" s="122">
        <v>43.852691764311395</v>
      </c>
      <c r="L392" s="122">
        <v>44.910912759561413</v>
      </c>
      <c r="M392" s="122">
        <v>43.086182172086559</v>
      </c>
      <c r="N392" s="122">
        <v>45.403753593133551</v>
      </c>
      <c r="O392" s="122">
        <v>18.390625525917759</v>
      </c>
      <c r="P392" s="122">
        <v>1.8452192364558209</v>
      </c>
      <c r="Q392" s="122">
        <v>61.340616617846614</v>
      </c>
      <c r="R392" s="122">
        <v>30.673708448024609</v>
      </c>
      <c r="S392" s="122">
        <v>27.727593404063779</v>
      </c>
      <c r="T392" s="122">
        <v>24.226108454381755</v>
      </c>
      <c r="U392" s="122">
        <v>31.805266555278575</v>
      </c>
      <c r="V392" s="122">
        <v>24.563349379193642</v>
      </c>
      <c r="W392" s="122">
        <v>19.428214439155148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1000.8306851642028</v>
      </c>
      <c r="D393" s="98">
        <v>1062.1505796658653</v>
      </c>
      <c r="E393" s="98">
        <v>1114.5876653257799</v>
      </c>
      <c r="F393" s="98">
        <v>1135.7110305355827</v>
      </c>
      <c r="G393" s="98">
        <v>1233.7527734519722</v>
      </c>
      <c r="H393" s="98">
        <v>1244.0361873524375</v>
      </c>
      <c r="I393" s="98">
        <v>1279.5387090785796</v>
      </c>
      <c r="J393" s="98">
        <v>1312.8414690145012</v>
      </c>
      <c r="K393" s="98">
        <v>1303.6395432592662</v>
      </c>
      <c r="L393" s="98">
        <v>1255.6365590124583</v>
      </c>
      <c r="M393" s="98">
        <v>1180.3925871676902</v>
      </c>
      <c r="N393" s="98">
        <v>1070.7830354932833</v>
      </c>
      <c r="O393" s="98">
        <v>1067.3394226830242</v>
      </c>
      <c r="P393" s="98">
        <v>0</v>
      </c>
      <c r="Q393" s="98">
        <v>969.57748847564005</v>
      </c>
      <c r="R393" s="98">
        <v>943.7060088477358</v>
      </c>
      <c r="S393" s="98">
        <v>930.45881294494018</v>
      </c>
      <c r="T393" s="98">
        <v>895.77513211811561</v>
      </c>
      <c r="U393" s="98">
        <v>852.44261049151385</v>
      </c>
      <c r="V393" s="98">
        <v>791.29832022250571</v>
      </c>
      <c r="W393" s="98">
        <v>992.08308090390653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316.11690857805519</v>
      </c>
      <c r="I394" s="98">
        <v>258.89337292714134</v>
      </c>
      <c r="J394" s="98">
        <v>267.81141560696517</v>
      </c>
      <c r="K394" s="98">
        <v>264.8674551217627</v>
      </c>
      <c r="L394" s="98">
        <v>221.69611178162734</v>
      </c>
      <c r="M394" s="98">
        <v>205.96143797574902</v>
      </c>
      <c r="N394" s="98">
        <v>125.72517948065183</v>
      </c>
      <c r="O394" s="98">
        <v>83.977260161384066</v>
      </c>
      <c r="P394" s="98">
        <v>113.2964611183874</v>
      </c>
      <c r="Q394" s="98">
        <v>0</v>
      </c>
      <c r="R394" s="98">
        <v>0</v>
      </c>
      <c r="S394" s="98">
        <v>0</v>
      </c>
      <c r="T394" s="98">
        <v>0</v>
      </c>
      <c r="U394" s="98">
        <v>56.235168643863972</v>
      </c>
      <c r="V394" s="98">
        <v>42.901067258445416</v>
      </c>
      <c r="W394" s="98">
        <v>171.8435841327518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316.11690857805519</v>
      </c>
      <c r="I395" s="101">
        <v>258.89337292714134</v>
      </c>
      <c r="J395" s="101">
        <v>267.81141560696517</v>
      </c>
      <c r="K395" s="101">
        <v>264.8674551217627</v>
      </c>
      <c r="L395" s="101">
        <v>221.69611178162734</v>
      </c>
      <c r="M395" s="101">
        <v>205.96143797574902</v>
      </c>
      <c r="N395" s="101">
        <v>125.72517948065183</v>
      </c>
      <c r="O395" s="101">
        <v>83.977260161384066</v>
      </c>
      <c r="P395" s="101">
        <v>113.2964611183874</v>
      </c>
      <c r="Q395" s="101">
        <v>0</v>
      </c>
      <c r="R395" s="101">
        <v>0</v>
      </c>
      <c r="S395" s="101">
        <v>0</v>
      </c>
      <c r="T395" s="101">
        <v>0</v>
      </c>
      <c r="U395" s="101">
        <v>56.235168643863972</v>
      </c>
      <c r="V395" s="101">
        <v>42.901067258445416</v>
      </c>
      <c r="W395" s="101">
        <v>171.8435841327518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154.03617911899218</v>
      </c>
      <c r="D401" s="122">
        <v>171.15045460153067</v>
      </c>
      <c r="E401" s="122">
        <v>187.47572508696783</v>
      </c>
      <c r="F401" s="122">
        <v>182.93081521020804</v>
      </c>
      <c r="G401" s="122">
        <v>184.52882180830085</v>
      </c>
      <c r="H401" s="122">
        <v>177.58102030750567</v>
      </c>
      <c r="I401" s="122">
        <v>179.97050651203398</v>
      </c>
      <c r="J401" s="122">
        <v>161.43720298630177</v>
      </c>
      <c r="K401" s="122">
        <v>134.61937619703525</v>
      </c>
      <c r="L401" s="122">
        <v>142.38394881223971</v>
      </c>
      <c r="M401" s="122">
        <v>151.73821591803136</v>
      </c>
      <c r="N401" s="122">
        <v>153.41109498653697</v>
      </c>
      <c r="O401" s="122">
        <v>121.67002412364977</v>
      </c>
      <c r="P401" s="122">
        <v>104.5439348843136</v>
      </c>
      <c r="Q401" s="122">
        <v>129.86362859208339</v>
      </c>
      <c r="R401" s="122">
        <v>133.79549644286112</v>
      </c>
      <c r="S401" s="122">
        <v>132.50734643044137</v>
      </c>
      <c r="T401" s="122">
        <v>123.32949813427709</v>
      </c>
      <c r="U401" s="122">
        <v>154.26221360187961</v>
      </c>
      <c r="V401" s="122">
        <v>122.59218034392383</v>
      </c>
      <c r="W401" s="122">
        <v>105.20474007871117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284.37448452737021</v>
      </c>
      <c r="D402" s="98">
        <v>285.25075766921782</v>
      </c>
      <c r="E402" s="98">
        <v>296.83656472103235</v>
      </c>
      <c r="F402" s="98">
        <v>303.28003574323964</v>
      </c>
      <c r="G402" s="98">
        <v>291.36129759205397</v>
      </c>
      <c r="H402" s="98">
        <v>261.97596065166675</v>
      </c>
      <c r="I402" s="98">
        <v>264.91658558571402</v>
      </c>
      <c r="J402" s="98">
        <v>239.86965672474469</v>
      </c>
      <c r="K402" s="98">
        <v>236.41210361224313</v>
      </c>
      <c r="L402" s="98">
        <v>230.57834877895269</v>
      </c>
      <c r="M402" s="98">
        <v>236.68168080925977</v>
      </c>
      <c r="N402" s="98">
        <v>225.1757360414851</v>
      </c>
      <c r="O402" s="98">
        <v>226.39099016042294</v>
      </c>
      <c r="P402" s="98">
        <v>230.07159863429587</v>
      </c>
      <c r="Q402" s="98">
        <v>240.12520003819193</v>
      </c>
      <c r="R402" s="98">
        <v>241.23227912266483</v>
      </c>
      <c r="S402" s="98">
        <v>243.64755911162959</v>
      </c>
      <c r="T402" s="98">
        <v>246.79853558381078</v>
      </c>
      <c r="U402" s="98">
        <v>267.42420878463184</v>
      </c>
      <c r="V402" s="98">
        <v>252.87139485702903</v>
      </c>
      <c r="W402" s="98">
        <v>270.46784282914433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38.984397266005303</v>
      </c>
      <c r="D405" s="118">
        <f t="shared" si="189"/>
        <v>52.206111682450597</v>
      </c>
      <c r="E405" s="118">
        <f t="shared" si="189"/>
        <v>55.843858917588541</v>
      </c>
      <c r="F405" s="118">
        <f t="shared" si="189"/>
        <v>50.934902705050497</v>
      </c>
      <c r="G405" s="118">
        <f t="shared" si="189"/>
        <v>48.051233609431399</v>
      </c>
      <c r="H405" s="118">
        <f t="shared" si="189"/>
        <v>47.837591914789186</v>
      </c>
      <c r="I405" s="118">
        <f t="shared" si="189"/>
        <v>50.060194628546569</v>
      </c>
      <c r="J405" s="118">
        <f t="shared" si="189"/>
        <v>45.986053670120306</v>
      </c>
      <c r="K405" s="118">
        <f t="shared" si="189"/>
        <v>43.552687320768122</v>
      </c>
      <c r="L405" s="118">
        <f t="shared" si="189"/>
        <v>43.510912096189841</v>
      </c>
      <c r="M405" s="118">
        <f t="shared" si="189"/>
        <v>41.094878554396686</v>
      </c>
      <c r="N405" s="118">
        <f t="shared" si="189"/>
        <v>39.659387957824613</v>
      </c>
      <c r="O405" s="118">
        <f t="shared" si="189"/>
        <v>33.970907915322172</v>
      </c>
      <c r="P405" s="118">
        <f t="shared" si="189"/>
        <v>31.77252812390083</v>
      </c>
      <c r="Q405" s="118">
        <f t="shared" si="189"/>
        <v>32.228886188580709</v>
      </c>
      <c r="R405" s="118">
        <f t="shared" ref="R405:V405" si="190">R406+R408+R410+R419</f>
        <v>32.481270831077445</v>
      </c>
      <c r="S405" s="118">
        <f t="shared" si="190"/>
        <v>32.187640224488796</v>
      </c>
      <c r="T405" s="118">
        <f t="shared" si="190"/>
        <v>35.297507079238969</v>
      </c>
      <c r="U405" s="118">
        <f t="shared" si="190"/>
        <v>35.226850937765072</v>
      </c>
      <c r="V405" s="118">
        <f t="shared" si="190"/>
        <v>34.315245747340668</v>
      </c>
      <c r="W405" s="118">
        <f t="shared" ref="W405" si="191">W406+W408+W410+W419</f>
        <v>33.626286622334781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14.081725607129224</v>
      </c>
      <c r="D406" s="123">
        <f t="shared" si="192"/>
        <v>13.479987027493998</v>
      </c>
      <c r="E406" s="123">
        <f t="shared" si="192"/>
        <v>14.449307324144103</v>
      </c>
      <c r="F406" s="123">
        <f t="shared" si="192"/>
        <v>10.684139774597329</v>
      </c>
      <c r="G406" s="123">
        <f t="shared" si="192"/>
        <v>7.0921657130485816</v>
      </c>
      <c r="H406" s="123">
        <f t="shared" si="192"/>
        <v>6.7332463775991753</v>
      </c>
      <c r="I406" s="123">
        <f t="shared" si="192"/>
        <v>7.7480676924199097</v>
      </c>
      <c r="J406" s="123">
        <f t="shared" si="192"/>
        <v>5.3655336159328186</v>
      </c>
      <c r="K406" s="123">
        <f t="shared" si="192"/>
        <v>4.3494485758310333</v>
      </c>
      <c r="L406" s="123">
        <f t="shared" si="192"/>
        <v>5.1761594128448758</v>
      </c>
      <c r="M406" s="123">
        <f t="shared" si="192"/>
        <v>4.7418057118776682</v>
      </c>
      <c r="N406" s="123">
        <f t="shared" si="192"/>
        <v>4.5816903027992426</v>
      </c>
      <c r="O406" s="123">
        <f t="shared" si="192"/>
        <v>3.5857032550492267</v>
      </c>
      <c r="P406" s="123">
        <f t="shared" si="192"/>
        <v>3.2519471400800355</v>
      </c>
      <c r="Q406" s="123">
        <f t="shared" si="192"/>
        <v>2.8524084103606966</v>
      </c>
      <c r="R406" s="123">
        <f t="shared" si="192"/>
        <v>2.1783926857189124</v>
      </c>
      <c r="S406" s="123">
        <f t="shared" si="192"/>
        <v>1.24784836977223</v>
      </c>
      <c r="T406" s="123">
        <f t="shared" si="192"/>
        <v>4.889291751462534</v>
      </c>
      <c r="U406" s="123">
        <f t="shared" si="192"/>
        <v>4.2525904072571716</v>
      </c>
      <c r="V406" s="123">
        <f t="shared" si="192"/>
        <v>3.7946430981921568</v>
      </c>
      <c r="W406" s="123">
        <f t="shared" si="192"/>
        <v>3.642578258593681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14.081725607129224</v>
      </c>
      <c r="D407" s="99">
        <v>13.479987027493998</v>
      </c>
      <c r="E407" s="99">
        <v>14.449307324144103</v>
      </c>
      <c r="F407" s="99">
        <v>10.684139774597329</v>
      </c>
      <c r="G407" s="99">
        <v>7.0921657130485816</v>
      </c>
      <c r="H407" s="99">
        <v>6.7332463775991753</v>
      </c>
      <c r="I407" s="99">
        <v>7.7480676924199097</v>
      </c>
      <c r="J407" s="99">
        <v>5.3655336159328186</v>
      </c>
      <c r="K407" s="99">
        <v>4.3494485758310333</v>
      </c>
      <c r="L407" s="99">
        <v>5.1761594128448758</v>
      </c>
      <c r="M407" s="99">
        <v>4.7418057118776682</v>
      </c>
      <c r="N407" s="99">
        <v>4.5816903027992426</v>
      </c>
      <c r="O407" s="99">
        <v>3.5857032550492267</v>
      </c>
      <c r="P407" s="99">
        <v>3.2519471400800355</v>
      </c>
      <c r="Q407" s="99">
        <v>2.8524084103606966</v>
      </c>
      <c r="R407" s="99">
        <v>2.1783926857189124</v>
      </c>
      <c r="S407" s="99">
        <v>1.24784836977223</v>
      </c>
      <c r="T407" s="99">
        <v>4.889291751462534</v>
      </c>
      <c r="U407" s="99">
        <v>4.2525904072571716</v>
      </c>
      <c r="V407" s="99">
        <v>3.7946430981921568</v>
      </c>
      <c r="W407" s="99">
        <v>3.642578258593681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12.665393305615114</v>
      </c>
      <c r="E408" s="123">
        <f t="shared" si="193"/>
        <v>13.454774764200405</v>
      </c>
      <c r="F408" s="123">
        <f t="shared" si="193"/>
        <v>11.749111531006555</v>
      </c>
      <c r="G408" s="123">
        <f t="shared" si="193"/>
        <v>10.582335738207988</v>
      </c>
      <c r="H408" s="123">
        <f t="shared" si="193"/>
        <v>11.65294844325676</v>
      </c>
      <c r="I408" s="123">
        <f t="shared" si="193"/>
        <v>12.57533310628189</v>
      </c>
      <c r="J408" s="123">
        <f t="shared" si="193"/>
        <v>12.611605219497978</v>
      </c>
      <c r="K408" s="123">
        <f t="shared" si="193"/>
        <v>11.605799212424801</v>
      </c>
      <c r="L408" s="123">
        <f t="shared" si="193"/>
        <v>11.686216795024951</v>
      </c>
      <c r="M408" s="123">
        <f t="shared" si="193"/>
        <v>9.6259623869096913</v>
      </c>
      <c r="N408" s="123">
        <f t="shared" si="193"/>
        <v>11.170873785092684</v>
      </c>
      <c r="O408" s="123">
        <f t="shared" si="193"/>
        <v>8.8850170751016861</v>
      </c>
      <c r="P408" s="123">
        <f t="shared" si="193"/>
        <v>7.4720792462451842</v>
      </c>
      <c r="Q408" s="123">
        <f t="shared" si="193"/>
        <v>7.6137545963599367</v>
      </c>
      <c r="R408" s="123">
        <f t="shared" si="193"/>
        <v>8.3229722927579992</v>
      </c>
      <c r="S408" s="123">
        <f t="shared" si="193"/>
        <v>7.7329407216628114</v>
      </c>
      <c r="T408" s="123">
        <f t="shared" si="193"/>
        <v>8.4916771230656831</v>
      </c>
      <c r="U408" s="123">
        <f t="shared" si="193"/>
        <v>8.4212077285663174</v>
      </c>
      <c r="V408" s="123">
        <f t="shared" si="193"/>
        <v>7.9966592692971377</v>
      </c>
      <c r="W408" s="123">
        <f t="shared" si="193"/>
        <v>7.7095084985701332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12.665393305615114</v>
      </c>
      <c r="E409" s="99">
        <f>RES_hhdet_in_fecs!E147</f>
        <v>13.454774764200405</v>
      </c>
      <c r="F409" s="99">
        <f>RES_hhdet_in_fecs!F147</f>
        <v>11.749111531006555</v>
      </c>
      <c r="G409" s="99">
        <f>RES_hhdet_in_fecs!G147</f>
        <v>10.582335738207988</v>
      </c>
      <c r="H409" s="99">
        <f>RES_hhdet_in_fecs!H147</f>
        <v>11.65294844325676</v>
      </c>
      <c r="I409" s="99">
        <f>RES_hhdet_in_fecs!I147</f>
        <v>12.57533310628189</v>
      </c>
      <c r="J409" s="99">
        <f>RES_hhdet_in_fecs!J147</f>
        <v>12.611605219497978</v>
      </c>
      <c r="K409" s="99">
        <f>RES_hhdet_in_fecs!K147</f>
        <v>11.605799212424801</v>
      </c>
      <c r="L409" s="99">
        <f>RES_hhdet_in_fecs!L147</f>
        <v>11.686216795024951</v>
      </c>
      <c r="M409" s="99">
        <f>RES_hhdet_in_fecs!M147</f>
        <v>9.6259623869096913</v>
      </c>
      <c r="N409" s="99">
        <f>RES_hhdet_in_fecs!N147</f>
        <v>11.170873785092684</v>
      </c>
      <c r="O409" s="99">
        <f>RES_hhdet_in_fecs!O147</f>
        <v>8.8850170751016861</v>
      </c>
      <c r="P409" s="99">
        <f>RES_hhdet_in_fecs!P147</f>
        <v>7.4720792462451842</v>
      </c>
      <c r="Q409" s="99">
        <f>RES_hhdet_in_fecs!Q147</f>
        <v>7.6137545963599367</v>
      </c>
      <c r="R409" s="99">
        <f>RES_hhdet_in_fecs!R147</f>
        <v>8.3229722927579992</v>
      </c>
      <c r="S409" s="99">
        <f>RES_hhdet_in_fecs!S147</f>
        <v>7.7329407216628114</v>
      </c>
      <c r="T409" s="99">
        <f>RES_hhdet_in_fecs!T147</f>
        <v>8.4916771230656831</v>
      </c>
      <c r="U409" s="99">
        <f>RES_hhdet_in_fecs!U147</f>
        <v>8.4212077285663174</v>
      </c>
      <c r="V409" s="99">
        <f>RES_hhdet_in_fecs!V147</f>
        <v>7.9966592692971377</v>
      </c>
      <c r="W409" s="99">
        <f>RES_hhdet_in_fecs!W147</f>
        <v>7.7095084985701332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16.674388143723554</v>
      </c>
      <c r="D410" s="123">
        <v>17.729782410812717</v>
      </c>
      <c r="E410" s="123">
        <v>19.49112908837402</v>
      </c>
      <c r="F410" s="123">
        <v>19.9599109406949</v>
      </c>
      <c r="G410" s="123">
        <v>22.210363362933734</v>
      </c>
      <c r="H410" s="123">
        <v>21.99999027078551</v>
      </c>
      <c r="I410" s="123">
        <v>22.564716814081514</v>
      </c>
      <c r="J410" s="123">
        <v>21.5156638117484</v>
      </c>
      <c r="K410" s="123">
        <v>21.328277242168383</v>
      </c>
      <c r="L410" s="123">
        <v>20.554048097533041</v>
      </c>
      <c r="M410" s="123">
        <v>20.330405006361254</v>
      </c>
      <c r="N410" s="123">
        <v>18.187502835608367</v>
      </c>
      <c r="O410" s="123">
        <v>15.96394666028513</v>
      </c>
      <c r="P410" s="123">
        <v>15.111116497665263</v>
      </c>
      <c r="Q410" s="123">
        <v>15.907832694706762</v>
      </c>
      <c r="R410" s="123">
        <v>16.17515412227614</v>
      </c>
      <c r="S410" s="123">
        <v>17.213140231471868</v>
      </c>
      <c r="T410" s="123">
        <v>16.412971835308241</v>
      </c>
      <c r="U410" s="123">
        <v>16.133639469179588</v>
      </c>
      <c r="V410" s="123">
        <v>16.250932709897704</v>
      </c>
      <c r="W410" s="123">
        <v>16.350247778684203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32.114801033701923</v>
      </c>
      <c r="D411" s="99">
        <v>33.692496777886582</v>
      </c>
      <c r="E411" s="99">
        <v>35.190429637596303</v>
      </c>
      <c r="F411" s="99">
        <v>35.518560022756283</v>
      </c>
      <c r="G411" s="99">
        <v>38.045128502426934</v>
      </c>
      <c r="H411" s="99">
        <v>37.891074928689854</v>
      </c>
      <c r="I411" s="99">
        <v>38.108212081403764</v>
      </c>
      <c r="J411" s="99">
        <v>38.887776662785754</v>
      </c>
      <c r="K411" s="99">
        <v>38.300154416925452</v>
      </c>
      <c r="L411" s="99">
        <v>36.604137801065967</v>
      </c>
      <c r="M411" s="99">
        <v>34.090887611613567</v>
      </c>
      <c r="N411" s="99">
        <v>30.635158924660125</v>
      </c>
      <c r="O411" s="99">
        <v>30.304445574892629</v>
      </c>
      <c r="P411" s="99">
        <v>0</v>
      </c>
      <c r="Q411" s="99">
        <v>27.295494765970687</v>
      </c>
      <c r="R411" s="99">
        <v>26.408637578588667</v>
      </c>
      <c r="S411" s="99">
        <v>25.915910402915504</v>
      </c>
      <c r="T411" s="99">
        <v>24.841083739955948</v>
      </c>
      <c r="U411" s="99">
        <v>23.559554529432074</v>
      </c>
      <c r="V411" s="99">
        <v>21.845751257675413</v>
      </c>
      <c r="W411" s="99">
        <v>27.250366077036446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22.106334053578635</v>
      </c>
      <c r="I412" s="99">
        <v>21.243639188284376</v>
      </c>
      <c r="J412" s="99">
        <v>21.847654525522767</v>
      </c>
      <c r="K412" s="99">
        <v>21.650054540492334</v>
      </c>
      <c r="L412" s="99">
        <v>20.311614355980648</v>
      </c>
      <c r="M412" s="99">
        <v>19.184025669082171</v>
      </c>
      <c r="N412" s="99">
        <v>16.853150958553925</v>
      </c>
      <c r="O412" s="99">
        <v>17.052263533509986</v>
      </c>
      <c r="P412" s="99">
        <v>20.052535727364148</v>
      </c>
      <c r="Q412" s="99">
        <v>0</v>
      </c>
      <c r="R412" s="99">
        <v>0</v>
      </c>
      <c r="S412" s="99">
        <v>0</v>
      </c>
      <c r="T412" s="99">
        <v>0</v>
      </c>
      <c r="U412" s="99">
        <v>15.757436557180901</v>
      </c>
      <c r="V412" s="99">
        <v>14.883396425698185</v>
      </c>
      <c r="W412" s="99">
        <v>20.067468397107479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9.6283448913560417</v>
      </c>
      <c r="I413" s="102">
        <v>7.7105627926505846</v>
      </c>
      <c r="J413" s="102">
        <v>7.9328622409269123</v>
      </c>
      <c r="K413" s="102">
        <v>7.7816482965982452</v>
      </c>
      <c r="L413" s="102">
        <v>6.462853416754248</v>
      </c>
      <c r="M413" s="102">
        <v>5.9483669337548077</v>
      </c>
      <c r="N413" s="102">
        <v>3.5970039929207922</v>
      </c>
      <c r="O413" s="102">
        <v>2.3843252258893046</v>
      </c>
      <c r="P413" s="102">
        <v>3.2006151854275289</v>
      </c>
      <c r="Q413" s="102">
        <v>0</v>
      </c>
      <c r="R413" s="102">
        <v>0</v>
      </c>
      <c r="S413" s="102">
        <v>0</v>
      </c>
      <c r="T413" s="102">
        <v>0</v>
      </c>
      <c r="U413" s="102">
        <v>1.5542108123536971</v>
      </c>
      <c r="V413" s="102">
        <v>1.1843902862744204</v>
      </c>
      <c r="W413" s="102">
        <v>4.7201697778586293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12.477989162222597</v>
      </c>
      <c r="I414" s="105">
        <v>13.533076395633795</v>
      </c>
      <c r="J414" s="105">
        <v>13.914792284595853</v>
      </c>
      <c r="K414" s="105">
        <v>13.868406243894086</v>
      </c>
      <c r="L414" s="105">
        <v>13.848760939226397</v>
      </c>
      <c r="M414" s="105">
        <v>13.235658735327364</v>
      </c>
      <c r="N414" s="105">
        <v>13.256146965633132</v>
      </c>
      <c r="O414" s="105">
        <v>14.667938307620679</v>
      </c>
      <c r="P414" s="105">
        <v>16.851920541936618</v>
      </c>
      <c r="Q414" s="105">
        <v>0</v>
      </c>
      <c r="R414" s="105">
        <v>0</v>
      </c>
      <c r="S414" s="105">
        <v>0</v>
      </c>
      <c r="T414" s="105">
        <v>0</v>
      </c>
      <c r="U414" s="105">
        <v>14.203225744827206</v>
      </c>
      <c r="V414" s="105">
        <v>13.699006139423766</v>
      </c>
      <c r="W414" s="105">
        <v>15.347298619248853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33.392550888942139</v>
      </c>
      <c r="I415" s="102">
        <v>0</v>
      </c>
      <c r="J415" s="102">
        <v>0</v>
      </c>
      <c r="K415" s="102">
        <v>34.42822547357121</v>
      </c>
      <c r="L415" s="102">
        <v>0</v>
      </c>
      <c r="M415" s="102">
        <v>0</v>
      </c>
      <c r="N415" s="102">
        <v>0</v>
      </c>
      <c r="O415" s="102">
        <v>26.902282851123921</v>
      </c>
      <c r="P415" s="102">
        <v>26.061637705019994</v>
      </c>
      <c r="Q415" s="102">
        <v>0</v>
      </c>
      <c r="R415" s="102">
        <v>0</v>
      </c>
      <c r="S415" s="102">
        <v>0</v>
      </c>
      <c r="T415" s="102">
        <v>0</v>
      </c>
      <c r="U415" s="102">
        <v>23.831113074869048</v>
      </c>
      <c r="V415" s="102">
        <v>23.807134969525588</v>
      </c>
      <c r="W415" s="102">
        <v>23.476429809802418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15.270714244634616</v>
      </c>
      <c r="D416" s="105">
        <v>17.12741583092313</v>
      </c>
      <c r="E416" s="105">
        <v>18.920245432038669</v>
      </c>
      <c r="F416" s="105">
        <v>19.449791298660102</v>
      </c>
      <c r="G416" s="105">
        <v>21.521895313390548</v>
      </c>
      <c r="H416" s="105">
        <v>20.75612347531111</v>
      </c>
      <c r="I416" s="105">
        <v>22.088151167129972</v>
      </c>
      <c r="J416" s="105">
        <v>20.98823011712976</v>
      </c>
      <c r="K416" s="105">
        <v>20.726409108078787</v>
      </c>
      <c r="L416" s="105">
        <v>19.962918556848454</v>
      </c>
      <c r="M416" s="105">
        <v>19.811656385257532</v>
      </c>
      <c r="N416" s="105">
        <v>17.650275314348121</v>
      </c>
      <c r="O416" s="105">
        <v>14.62090008637602</v>
      </c>
      <c r="P416" s="105">
        <v>14.141192263983774</v>
      </c>
      <c r="Q416" s="105">
        <v>15.138731334773905</v>
      </c>
      <c r="R416" s="105">
        <v>15.831355893222034</v>
      </c>
      <c r="S416" s="105">
        <v>16.945832679036126</v>
      </c>
      <c r="T416" s="105">
        <v>16.178698894229896</v>
      </c>
      <c r="U416" s="105">
        <v>15.713091738972787</v>
      </c>
      <c r="V416" s="105">
        <v>16.053033523295738</v>
      </c>
      <c r="W416" s="105">
        <v>15.940082377562703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3.5757257373126996</v>
      </c>
      <c r="D417" s="99">
        <v>5.6326205981997459</v>
      </c>
      <c r="E417" s="99">
        <v>7.5122965798383108</v>
      </c>
      <c r="F417" s="99">
        <v>7.4348685960411585</v>
      </c>
      <c r="G417" s="99">
        <v>9.5422505542356379</v>
      </c>
      <c r="H417" s="99">
        <v>8.501267717455038</v>
      </c>
      <c r="I417" s="99">
        <v>7.7545968187621055</v>
      </c>
      <c r="J417" s="99">
        <v>7.1125693690086393</v>
      </c>
      <c r="K417" s="99">
        <v>7.0043627000046262</v>
      </c>
      <c r="L417" s="99">
        <v>6.0913308516419535</v>
      </c>
      <c r="M417" s="99">
        <v>6.0778349129158435</v>
      </c>
      <c r="N417" s="99">
        <v>4.0371254470949838</v>
      </c>
      <c r="O417" s="99">
        <v>0.89019867525283913</v>
      </c>
      <c r="P417" s="99">
        <v>0.33046850153279994</v>
      </c>
      <c r="Q417" s="99">
        <v>1.0741328676256348</v>
      </c>
      <c r="R417" s="99">
        <v>1.6096399289205097</v>
      </c>
      <c r="S417" s="99">
        <v>2.7495169729961213</v>
      </c>
      <c r="T417" s="99">
        <v>2.0680354892838579</v>
      </c>
      <c r="U417" s="99">
        <v>1.6216557338719082</v>
      </c>
      <c r="V417" s="99">
        <v>2.0398916824123354</v>
      </c>
      <c r="W417" s="99">
        <v>2.1039740874936386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11.694988507321916</v>
      </c>
      <c r="D418" s="99">
        <v>11.494795232723384</v>
      </c>
      <c r="E418" s="99">
        <v>11.407948852200356</v>
      </c>
      <c r="F418" s="99">
        <v>12.014922702618941</v>
      </c>
      <c r="G418" s="99">
        <v>11.979644759154912</v>
      </c>
      <c r="H418" s="99">
        <v>12.254855757856069</v>
      </c>
      <c r="I418" s="99">
        <v>14.333554348367867</v>
      </c>
      <c r="J418" s="99">
        <v>13.875660748121124</v>
      </c>
      <c r="K418" s="99">
        <v>13.722046408074162</v>
      </c>
      <c r="L418" s="99">
        <v>13.871587705206501</v>
      </c>
      <c r="M418" s="99">
        <v>13.733821472341688</v>
      </c>
      <c r="N418" s="99">
        <v>13.613149867253131</v>
      </c>
      <c r="O418" s="99">
        <v>13.73070141112318</v>
      </c>
      <c r="P418" s="99">
        <v>13.810723762450975</v>
      </c>
      <c r="Q418" s="99">
        <v>14.06459846714827</v>
      </c>
      <c r="R418" s="99">
        <v>14.221715964301524</v>
      </c>
      <c r="S418" s="99">
        <v>14.196315706040007</v>
      </c>
      <c r="T418" s="99">
        <v>14.110663404946036</v>
      </c>
      <c r="U418" s="99">
        <v>14.091436005100883</v>
      </c>
      <c r="V418" s="99">
        <v>14.013141840883405</v>
      </c>
      <c r="W418" s="99">
        <v>13.836108290069067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8.2282835151525262</v>
      </c>
      <c r="D419" s="123">
        <v>8.3309489385287723</v>
      </c>
      <c r="E419" s="123">
        <v>8.4486477408700065</v>
      </c>
      <c r="F419" s="123">
        <v>8.5417404587517094</v>
      </c>
      <c r="G419" s="123">
        <v>8.1663687952410999</v>
      </c>
      <c r="H419" s="123">
        <v>7.4514068231477388</v>
      </c>
      <c r="I419" s="123">
        <v>7.1720770157632483</v>
      </c>
      <c r="J419" s="123">
        <v>6.4932510229411111</v>
      </c>
      <c r="K419" s="123">
        <v>6.2691622903439068</v>
      </c>
      <c r="L419" s="123">
        <v>6.0944877907869692</v>
      </c>
      <c r="M419" s="123">
        <v>6.3967054492480706</v>
      </c>
      <c r="N419" s="123">
        <v>5.7193210343243166</v>
      </c>
      <c r="O419" s="123">
        <v>5.5362409248861297</v>
      </c>
      <c r="P419" s="123">
        <v>5.9373852399103484</v>
      </c>
      <c r="Q419" s="123">
        <v>5.8548904871533116</v>
      </c>
      <c r="R419" s="123">
        <v>5.8047517303243916</v>
      </c>
      <c r="S419" s="123">
        <v>5.9937109015818857</v>
      </c>
      <c r="T419" s="123">
        <v>5.5035663694025114</v>
      </c>
      <c r="U419" s="123">
        <v>6.4194133327619962</v>
      </c>
      <c r="V419" s="123">
        <v>6.2730106699536687</v>
      </c>
      <c r="W419" s="123">
        <v>5.9239520864867661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9.1250499460452517</v>
      </c>
      <c r="D420" s="99">
        <v>9.0484441826348441</v>
      </c>
      <c r="E420" s="99">
        <v>9.3719018877067075</v>
      </c>
      <c r="F420" s="99">
        <v>9.4848688298554222</v>
      </c>
      <c r="G420" s="99">
        <v>8.9846833547605076</v>
      </c>
      <c r="H420" s="99">
        <v>7.9793102929694779</v>
      </c>
      <c r="I420" s="99">
        <v>7.8899507734718748</v>
      </c>
      <c r="J420" s="99">
        <v>7.1051972831823482</v>
      </c>
      <c r="K420" s="99">
        <v>6.9456469936017573</v>
      </c>
      <c r="L420" s="99">
        <v>6.7217871222904524</v>
      </c>
      <c r="M420" s="99">
        <v>6.8355974680905094</v>
      </c>
      <c r="N420" s="99">
        <v>6.4422896431398353</v>
      </c>
      <c r="O420" s="99">
        <v>6.4278085247864478</v>
      </c>
      <c r="P420" s="99">
        <v>6.4995026769199384</v>
      </c>
      <c r="Q420" s="99">
        <v>6.7599920777088105</v>
      </c>
      <c r="R420" s="99">
        <v>6.7506360793293156</v>
      </c>
      <c r="S420" s="99">
        <v>6.7862738511131733</v>
      </c>
      <c r="T420" s="99">
        <v>6.8440648434160272</v>
      </c>
      <c r="U420" s="99">
        <v>7.3909904922737129</v>
      </c>
      <c r="V420" s="99">
        <v>6.9811415632409481</v>
      </c>
      <c r="W420" s="99">
        <v>7.4291638180597426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7.1684686422793078</v>
      </c>
      <c r="D421" s="110">
        <v>7.2547060723696637</v>
      </c>
      <c r="E421" s="110">
        <v>6.8659263462928024</v>
      </c>
      <c r="F421" s="110">
        <v>7.1081853346740678</v>
      </c>
      <c r="G421" s="110">
        <v>6.7529163742530303</v>
      </c>
      <c r="H421" s="110">
        <v>6.3406099387311645</v>
      </c>
      <c r="I421" s="110">
        <v>5.6511580375670079</v>
      </c>
      <c r="J421" s="110">
        <v>5.2336845052248426</v>
      </c>
      <c r="K421" s="110">
        <v>5.3745212774555684</v>
      </c>
      <c r="L421" s="110">
        <v>5.0817550555968127</v>
      </c>
      <c r="M421" s="110">
        <v>5.6126934948841516</v>
      </c>
      <c r="N421" s="110">
        <v>4.17383283444103</v>
      </c>
      <c r="O421" s="110">
        <v>4.5003733666204422</v>
      </c>
      <c r="P421" s="110">
        <v>5.4692337028187783</v>
      </c>
      <c r="Q421" s="110">
        <v>4.7888819471657236</v>
      </c>
      <c r="R421" s="110">
        <v>4.6268025876195003</v>
      </c>
      <c r="S421" s="110">
        <v>5.0487746738392634</v>
      </c>
      <c r="T421" s="110">
        <v>4.1645828682358772</v>
      </c>
      <c r="U421" s="110">
        <v>5.0949612225879273</v>
      </c>
      <c r="V421" s="110">
        <v>5.6066625460306074</v>
      </c>
      <c r="W421" s="110">
        <v>4.9657502474307922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40.746948176664617</v>
      </c>
      <c r="D423" s="118">
        <f t="shared" si="194"/>
        <v>74.777637491232056</v>
      </c>
      <c r="E423" s="118">
        <f t="shared" si="194"/>
        <v>82.221652091758941</v>
      </c>
      <c r="F423" s="118">
        <f t="shared" si="194"/>
        <v>73.898168227917637</v>
      </c>
      <c r="G423" s="118">
        <f t="shared" si="194"/>
        <v>66.337552261960838</v>
      </c>
      <c r="H423" s="118">
        <f t="shared" si="194"/>
        <v>69.897617490600283</v>
      </c>
      <c r="I423" s="118">
        <f t="shared" si="194"/>
        <v>78.476987027659263</v>
      </c>
      <c r="J423" s="118">
        <f t="shared" si="194"/>
        <v>73.840892269407263</v>
      </c>
      <c r="K423" s="118">
        <f t="shared" si="194"/>
        <v>69.72815144855609</v>
      </c>
      <c r="L423" s="118">
        <f t="shared" si="194"/>
        <v>73.566927870274299</v>
      </c>
      <c r="M423" s="118">
        <f t="shared" si="194"/>
        <v>67.494336550335873</v>
      </c>
      <c r="N423" s="118">
        <f t="shared" si="194"/>
        <v>73.060896312460372</v>
      </c>
      <c r="O423" s="118">
        <f t="shared" si="194"/>
        <v>62.697003892904142</v>
      </c>
      <c r="P423" s="118">
        <f t="shared" si="194"/>
        <v>58.547328556349889</v>
      </c>
      <c r="Q423" s="118">
        <f t="shared" si="194"/>
        <v>59.827717323524922</v>
      </c>
      <c r="R423" s="118">
        <f t="shared" ref="R423:V423" si="195">R424+R426+R428+R437</f>
        <v>61.636364248070521</v>
      </c>
      <c r="S423" s="118">
        <f t="shared" si="195"/>
        <v>57.285112564102121</v>
      </c>
      <c r="T423" s="118">
        <f t="shared" si="195"/>
        <v>74.010281583948782</v>
      </c>
      <c r="U423" s="118">
        <f t="shared" si="195"/>
        <v>72.233696592975406</v>
      </c>
      <c r="V423" s="118">
        <f t="shared" si="195"/>
        <v>69.561336014605772</v>
      </c>
      <c r="W423" s="118">
        <f t="shared" ref="W423" si="196">W424+W426+W428+W437</f>
        <v>68.169374160003017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22.164918467157865</v>
      </c>
      <c r="D424" s="123">
        <f t="shared" si="197"/>
        <v>22.797563774837766</v>
      </c>
      <c r="E424" s="123">
        <f t="shared" si="197"/>
        <v>26.178786303948588</v>
      </c>
      <c r="F424" s="123">
        <f t="shared" si="197"/>
        <v>20.675679645827891</v>
      </c>
      <c r="G424" s="123">
        <f t="shared" si="197"/>
        <v>14.623010533502706</v>
      </c>
      <c r="H424" s="123">
        <f t="shared" si="197"/>
        <v>14.757433042631051</v>
      </c>
      <c r="I424" s="123">
        <f t="shared" si="197"/>
        <v>18.013215273041155</v>
      </c>
      <c r="J424" s="123">
        <f t="shared" si="197"/>
        <v>13.208002465653815</v>
      </c>
      <c r="K424" s="123">
        <f t="shared" si="197"/>
        <v>11.318637819853228</v>
      </c>
      <c r="L424" s="123">
        <f t="shared" si="197"/>
        <v>14.218377310442055</v>
      </c>
      <c r="M424" s="123">
        <f t="shared" si="197"/>
        <v>13.77909883636724</v>
      </c>
      <c r="N424" s="123">
        <f t="shared" si="197"/>
        <v>14.120391471734758</v>
      </c>
      <c r="O424" s="123">
        <f t="shared" si="197"/>
        <v>11.736878454801957</v>
      </c>
      <c r="P424" s="123">
        <f t="shared" si="197"/>
        <v>11.268927528537541</v>
      </c>
      <c r="Q424" s="123">
        <f t="shared" si="197"/>
        <v>10.333451557067013</v>
      </c>
      <c r="R424" s="123">
        <f t="shared" si="197"/>
        <v>8.0285668054184107</v>
      </c>
      <c r="S424" s="123">
        <f t="shared" si="197"/>
        <v>4.6486323727903436</v>
      </c>
      <c r="T424" s="123">
        <f t="shared" si="197"/>
        <v>18.338886542331004</v>
      </c>
      <c r="U424" s="123">
        <f t="shared" si="197"/>
        <v>16.037063041913573</v>
      </c>
      <c r="V424" s="123">
        <f t="shared" si="197"/>
        <v>14.403077309344432</v>
      </c>
      <c r="W424" s="123">
        <f t="shared" si="197"/>
        <v>13.927943734836576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22.164918467157865</v>
      </c>
      <c r="D425" s="99">
        <v>22.797563774837766</v>
      </c>
      <c r="E425" s="99">
        <v>26.178786303948588</v>
      </c>
      <c r="F425" s="99">
        <v>20.675679645827891</v>
      </c>
      <c r="G425" s="99">
        <v>14.623010533502706</v>
      </c>
      <c r="H425" s="99">
        <v>14.757433042631051</v>
      </c>
      <c r="I425" s="99">
        <v>18.013215273041155</v>
      </c>
      <c r="J425" s="99">
        <v>13.208002465653815</v>
      </c>
      <c r="K425" s="99">
        <v>11.318637819853228</v>
      </c>
      <c r="L425" s="99">
        <v>14.218377310442055</v>
      </c>
      <c r="M425" s="99">
        <v>13.77909883636724</v>
      </c>
      <c r="N425" s="99">
        <v>14.120391471734758</v>
      </c>
      <c r="O425" s="99">
        <v>11.736878454801957</v>
      </c>
      <c r="P425" s="99">
        <v>11.268927528537541</v>
      </c>
      <c r="Q425" s="99">
        <v>10.333451557067013</v>
      </c>
      <c r="R425" s="99">
        <v>8.0285668054184107</v>
      </c>
      <c r="S425" s="99">
        <v>4.6486323727903436</v>
      </c>
      <c r="T425" s="99">
        <v>18.338886542331004</v>
      </c>
      <c r="U425" s="99">
        <v>16.037063041913573</v>
      </c>
      <c r="V425" s="99">
        <v>14.403077309344432</v>
      </c>
      <c r="W425" s="99">
        <v>13.927943734836576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32.615774085443761</v>
      </c>
      <c r="E426" s="123">
        <f t="shared" si="198"/>
        <v>35.834774294481569</v>
      </c>
      <c r="F426" s="123">
        <f t="shared" si="198"/>
        <v>32.32892882809066</v>
      </c>
      <c r="G426" s="123">
        <f t="shared" si="198"/>
        <v>30.06125358365928</v>
      </c>
      <c r="H426" s="123">
        <f t="shared" si="198"/>
        <v>34.149418244522195</v>
      </c>
      <c r="I426" s="123">
        <f t="shared" si="198"/>
        <v>37.993823699771674</v>
      </c>
      <c r="J426" s="123">
        <f t="shared" si="198"/>
        <v>39.268994665628526</v>
      </c>
      <c r="K426" s="123">
        <f t="shared" si="198"/>
        <v>37.23635480702702</v>
      </c>
      <c r="L426" s="123">
        <f t="shared" si="198"/>
        <v>38.629661075456646</v>
      </c>
      <c r="M426" s="123">
        <f t="shared" si="198"/>
        <v>32.936276454441483</v>
      </c>
      <c r="N426" s="123">
        <f t="shared" si="198"/>
        <v>39.789657685491441</v>
      </c>
      <c r="O426" s="123">
        <f t="shared" si="198"/>
        <v>33.136287679322677</v>
      </c>
      <c r="P426" s="123">
        <f t="shared" si="198"/>
        <v>29.224473114957892</v>
      </c>
      <c r="Q426" s="123">
        <f t="shared" si="198"/>
        <v>30.967474749715009</v>
      </c>
      <c r="R426" s="123">
        <f t="shared" si="198"/>
        <v>34.667415055057752</v>
      </c>
      <c r="S426" s="123">
        <f t="shared" si="198"/>
        <v>32.812734808092124</v>
      </c>
      <c r="T426" s="123">
        <f t="shared" si="198"/>
        <v>36.585463535355316</v>
      </c>
      <c r="U426" s="123">
        <f t="shared" si="198"/>
        <v>36.781316470270909</v>
      </c>
      <c r="V426" s="123">
        <f t="shared" si="198"/>
        <v>35.410598798096323</v>
      </c>
      <c r="W426" s="123">
        <f t="shared" si="198"/>
        <v>34.595479252927873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32.615774085443761</v>
      </c>
      <c r="E427" s="99">
        <f>RES_hhdet_in_tess!E147</f>
        <v>35.834774294481569</v>
      </c>
      <c r="F427" s="99">
        <f>RES_hhdet_in_tess!F147</f>
        <v>32.32892882809066</v>
      </c>
      <c r="G427" s="99">
        <f>RES_hhdet_in_tess!G147</f>
        <v>30.06125358365928</v>
      </c>
      <c r="H427" s="99">
        <f>RES_hhdet_in_tess!H147</f>
        <v>34.149418244522195</v>
      </c>
      <c r="I427" s="99">
        <f>RES_hhdet_in_tess!I147</f>
        <v>37.993823699771674</v>
      </c>
      <c r="J427" s="99">
        <f>RES_hhdet_in_tess!J147</f>
        <v>39.268994665628526</v>
      </c>
      <c r="K427" s="99">
        <f>RES_hhdet_in_tess!K147</f>
        <v>37.23635480702702</v>
      </c>
      <c r="L427" s="99">
        <f>RES_hhdet_in_tess!L147</f>
        <v>38.629661075456646</v>
      </c>
      <c r="M427" s="99">
        <f>RES_hhdet_in_tess!M147</f>
        <v>32.936276454441483</v>
      </c>
      <c r="N427" s="99">
        <f>RES_hhdet_in_tess!N147</f>
        <v>39.789657685491441</v>
      </c>
      <c r="O427" s="99">
        <f>RES_hhdet_in_tess!O147</f>
        <v>33.136287679322677</v>
      </c>
      <c r="P427" s="99">
        <f>RES_hhdet_in_tess!P147</f>
        <v>29.224473114957892</v>
      </c>
      <c r="Q427" s="99">
        <f>RES_hhdet_in_tess!Q147</f>
        <v>30.967474749715009</v>
      </c>
      <c r="R427" s="99">
        <f>RES_hhdet_in_tess!R147</f>
        <v>34.667415055057752</v>
      </c>
      <c r="S427" s="99">
        <f>RES_hhdet_in_tess!S147</f>
        <v>32.812734808092124</v>
      </c>
      <c r="T427" s="99">
        <f>RES_hhdet_in_tess!T147</f>
        <v>36.585463535355316</v>
      </c>
      <c r="U427" s="99">
        <f>RES_hhdet_in_tess!U147</f>
        <v>36.781316470270909</v>
      </c>
      <c r="V427" s="99">
        <f>RES_hhdet_in_tess!V147</f>
        <v>35.410598798096323</v>
      </c>
      <c r="W427" s="99">
        <f>RES_hhdet_in_tess!W147</f>
        <v>34.595479252927873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13.451005791722542</v>
      </c>
      <c r="D428" s="123">
        <v>14.233033749204109</v>
      </c>
      <c r="E428" s="123">
        <v>15.066515721235833</v>
      </c>
      <c r="F428" s="123">
        <v>15.638494961508886</v>
      </c>
      <c r="G428" s="123">
        <v>16.658205555314151</v>
      </c>
      <c r="H428" s="123">
        <v>16.462550780054286</v>
      </c>
      <c r="I428" s="123">
        <v>18.130483526581461</v>
      </c>
      <c r="J428" s="123">
        <v>17.414607340970797</v>
      </c>
      <c r="K428" s="123">
        <v>17.231950488950488</v>
      </c>
      <c r="L428" s="123">
        <v>16.935117843560661</v>
      </c>
      <c r="M428" s="123">
        <v>16.803774028229892</v>
      </c>
      <c r="N428" s="123">
        <v>15.678682162897804</v>
      </c>
      <c r="O428" s="123">
        <v>14.299092755675899</v>
      </c>
      <c r="P428" s="123">
        <v>14.103157994809759</v>
      </c>
      <c r="Q428" s="123">
        <v>14.761172306203676</v>
      </c>
      <c r="R428" s="123">
        <v>15.19443692487706</v>
      </c>
      <c r="S428" s="123">
        <v>15.860916529870277</v>
      </c>
      <c r="T428" s="123">
        <v>15.39870220231942</v>
      </c>
      <c r="U428" s="123">
        <v>15.122170452984646</v>
      </c>
      <c r="V428" s="123">
        <v>15.289388919483761</v>
      </c>
      <c r="W428" s="123">
        <v>15.306618993675817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13.79939594741929</v>
      </c>
      <c r="D429" s="99">
        <v>14.543562647151877</v>
      </c>
      <c r="E429" s="99">
        <v>15.270801034481696</v>
      </c>
      <c r="F429" s="99">
        <v>15.496167864762748</v>
      </c>
      <c r="G429" s="99">
        <v>16.698750818483489</v>
      </c>
      <c r="H429" s="99">
        <v>16.741184102557234</v>
      </c>
      <c r="I429" s="99">
        <v>16.960431927782</v>
      </c>
      <c r="J429" s="99">
        <v>17.456132049725987</v>
      </c>
      <c r="K429" s="99">
        <v>17.369818789675922</v>
      </c>
      <c r="L429" s="99">
        <v>16.801984603971121</v>
      </c>
      <c r="M429" s="99">
        <v>16.042746240213923</v>
      </c>
      <c r="N429" s="99">
        <v>15.007414245662579</v>
      </c>
      <c r="O429" s="99">
        <v>15.705606842650511</v>
      </c>
      <c r="P429" s="99">
        <v>0</v>
      </c>
      <c r="Q429" s="99">
        <v>15.947383350249707</v>
      </c>
      <c r="R429" s="99">
        <v>15.98891366339152</v>
      </c>
      <c r="S429" s="99">
        <v>16.219857492503387</v>
      </c>
      <c r="T429" s="99">
        <v>16.006613126173708</v>
      </c>
      <c r="U429" s="99">
        <v>15.543970621737259</v>
      </c>
      <c r="V429" s="99">
        <v>14.657362878561834</v>
      </c>
      <c r="W429" s="99">
        <v>18.426815230001139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16.732022459838557</v>
      </c>
      <c r="I430" s="99">
        <v>16.964737663034345</v>
      </c>
      <c r="J430" s="99">
        <v>17.475733605841999</v>
      </c>
      <c r="K430" s="99">
        <v>17.397525717552654</v>
      </c>
      <c r="L430" s="99">
        <v>16.815331663994694</v>
      </c>
      <c r="M430" s="99">
        <v>16.034885976022583</v>
      </c>
      <c r="N430" s="99">
        <v>15.018231147987789</v>
      </c>
      <c r="O430" s="99">
        <v>15.903640656646875</v>
      </c>
      <c r="P430" s="99">
        <v>18.621371153026949</v>
      </c>
      <c r="Q430" s="99">
        <v>0</v>
      </c>
      <c r="R430" s="99">
        <v>0</v>
      </c>
      <c r="S430" s="99">
        <v>0</v>
      </c>
      <c r="T430" s="99">
        <v>0</v>
      </c>
      <c r="U430" s="99">
        <v>15.228652909718281</v>
      </c>
      <c r="V430" s="99">
        <v>14.493670420409227</v>
      </c>
      <c r="W430" s="99">
        <v>18.539097808476317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4.2540332976159609</v>
      </c>
      <c r="I431" s="102">
        <v>3.4316612674005484</v>
      </c>
      <c r="J431" s="102">
        <v>3.5609413212461472</v>
      </c>
      <c r="K431" s="102">
        <v>3.5291194736585676</v>
      </c>
      <c r="L431" s="102">
        <v>2.9665707247683004</v>
      </c>
      <c r="M431" s="102">
        <v>2.7992272406952154</v>
      </c>
      <c r="N431" s="102">
        <v>1.762084182354656</v>
      </c>
      <c r="O431" s="102">
        <v>1.2357023490261949</v>
      </c>
      <c r="P431" s="102">
        <v>1.7694506110903325</v>
      </c>
      <c r="Q431" s="102">
        <v>0</v>
      </c>
      <c r="R431" s="102">
        <v>0</v>
      </c>
      <c r="S431" s="102">
        <v>0</v>
      </c>
      <c r="T431" s="102">
        <v>0</v>
      </c>
      <c r="U431" s="102">
        <v>1.0254271648910771</v>
      </c>
      <c r="V431" s="102">
        <v>0.79466428098546327</v>
      </c>
      <c r="W431" s="102">
        <v>3.1917991892274635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12.477989162222597</v>
      </c>
      <c r="I432" s="105">
        <v>13.533076395633795</v>
      </c>
      <c r="J432" s="105">
        <v>13.914792284595853</v>
      </c>
      <c r="K432" s="105">
        <v>13.868406243894086</v>
      </c>
      <c r="L432" s="105">
        <v>13.848760939226397</v>
      </c>
      <c r="M432" s="105">
        <v>13.235658735327364</v>
      </c>
      <c r="N432" s="105">
        <v>13.256146965633132</v>
      </c>
      <c r="O432" s="105">
        <v>14.667938307620679</v>
      </c>
      <c r="P432" s="105">
        <v>16.851920541936618</v>
      </c>
      <c r="Q432" s="105">
        <v>0</v>
      </c>
      <c r="R432" s="105">
        <v>0</v>
      </c>
      <c r="S432" s="105">
        <v>0</v>
      </c>
      <c r="T432" s="105">
        <v>0</v>
      </c>
      <c r="U432" s="105">
        <v>14.203225744827206</v>
      </c>
      <c r="V432" s="105">
        <v>13.699006139423766</v>
      </c>
      <c r="W432" s="105">
        <v>15.347298619248853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16.44062889986979</v>
      </c>
      <c r="I433" s="102">
        <v>0</v>
      </c>
      <c r="J433" s="102">
        <v>0</v>
      </c>
      <c r="K433" s="102">
        <v>17.226647683056854</v>
      </c>
      <c r="L433" s="102">
        <v>0</v>
      </c>
      <c r="M433" s="102">
        <v>0</v>
      </c>
      <c r="N433" s="102">
        <v>0</v>
      </c>
      <c r="O433" s="102">
        <v>14.392820488931314</v>
      </c>
      <c r="P433" s="102">
        <v>14.454899961337933</v>
      </c>
      <c r="Q433" s="102">
        <v>0</v>
      </c>
      <c r="R433" s="102">
        <v>0</v>
      </c>
      <c r="S433" s="102">
        <v>0</v>
      </c>
      <c r="T433" s="102">
        <v>0</v>
      </c>
      <c r="U433" s="102">
        <v>14.944790784814725</v>
      </c>
      <c r="V433" s="102">
        <v>15.193153014463329</v>
      </c>
      <c r="W433" s="102">
        <v>15.186570613543909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13.419333959386472</v>
      </c>
      <c r="D434" s="105">
        <v>14.221315677583439</v>
      </c>
      <c r="E434" s="105">
        <v>15.05908716439053</v>
      </c>
      <c r="F434" s="105">
        <v>15.643161423697281</v>
      </c>
      <c r="G434" s="105">
        <v>16.656442717785051</v>
      </c>
      <c r="H434" s="105">
        <v>16.440405648487651</v>
      </c>
      <c r="I434" s="105">
        <v>18.169911373352083</v>
      </c>
      <c r="J434" s="105">
        <v>17.413163785357391</v>
      </c>
      <c r="K434" s="105">
        <v>17.226777971132801</v>
      </c>
      <c r="L434" s="105">
        <v>16.940220683970704</v>
      </c>
      <c r="M434" s="105">
        <v>16.833146906966299</v>
      </c>
      <c r="N434" s="105">
        <v>15.712078799845633</v>
      </c>
      <c r="O434" s="105">
        <v>14.206960983714186</v>
      </c>
      <c r="P434" s="105">
        <v>13.994015740648862</v>
      </c>
      <c r="Q434" s="105">
        <v>14.681057834819301</v>
      </c>
      <c r="R434" s="105">
        <v>15.167746140952699</v>
      </c>
      <c r="S434" s="105">
        <v>15.849891577090848</v>
      </c>
      <c r="T434" s="105">
        <v>15.381804339351264</v>
      </c>
      <c r="U434" s="105">
        <v>15.108396714891143</v>
      </c>
      <c r="V434" s="105">
        <v>15.314952684712091</v>
      </c>
      <c r="W434" s="105">
        <v>15.197139388394218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1.7243454520645556</v>
      </c>
      <c r="D435" s="99">
        <v>2.7265204448600548</v>
      </c>
      <c r="E435" s="99">
        <v>3.6511383121901737</v>
      </c>
      <c r="F435" s="99">
        <v>3.6282387210783438</v>
      </c>
      <c r="G435" s="99">
        <v>4.6767979586301367</v>
      </c>
      <c r="H435" s="99">
        <v>4.1855498906315836</v>
      </c>
      <c r="I435" s="99">
        <v>3.836357024984216</v>
      </c>
      <c r="J435" s="99">
        <v>3.5375030372362688</v>
      </c>
      <c r="K435" s="99">
        <v>3.5047315630586406</v>
      </c>
      <c r="L435" s="99">
        <v>3.0686329787642004</v>
      </c>
      <c r="M435" s="99">
        <v>3.0993254346246077</v>
      </c>
      <c r="N435" s="99">
        <v>2.0989289325924969</v>
      </c>
      <c r="O435" s="99">
        <v>0.4762595725910041</v>
      </c>
      <c r="P435" s="99">
        <v>0.18329197819789164</v>
      </c>
      <c r="Q435" s="99">
        <v>0.61645936767103438</v>
      </c>
      <c r="R435" s="99">
        <v>0.94603017665117373</v>
      </c>
      <c r="S435" s="99">
        <v>1.6535758710508415</v>
      </c>
      <c r="T435" s="99">
        <v>1.2711409344052278</v>
      </c>
      <c r="U435" s="99">
        <v>1.0169607097902633</v>
      </c>
      <c r="V435" s="99">
        <v>1.3018108438286908</v>
      </c>
      <c r="W435" s="99">
        <v>1.3610310983251532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11.694988507321916</v>
      </c>
      <c r="D436" s="99">
        <v>11.494795232723384</v>
      </c>
      <c r="E436" s="99">
        <v>11.407948852200356</v>
      </c>
      <c r="F436" s="99">
        <v>12.014922702618941</v>
      </c>
      <c r="G436" s="99">
        <v>11.979644759154912</v>
      </c>
      <c r="H436" s="99">
        <v>12.254855757856069</v>
      </c>
      <c r="I436" s="99">
        <v>14.333554348367867</v>
      </c>
      <c r="J436" s="99">
        <v>13.875660748121124</v>
      </c>
      <c r="K436" s="99">
        <v>13.722046408074162</v>
      </c>
      <c r="L436" s="99">
        <v>13.871587705206501</v>
      </c>
      <c r="M436" s="99">
        <v>13.733821472341688</v>
      </c>
      <c r="N436" s="99">
        <v>13.613149867253131</v>
      </c>
      <c r="O436" s="99">
        <v>13.73070141112318</v>
      </c>
      <c r="P436" s="99">
        <v>13.810723762450975</v>
      </c>
      <c r="Q436" s="99">
        <v>14.06459846714827</v>
      </c>
      <c r="R436" s="99">
        <v>14.221715964301524</v>
      </c>
      <c r="S436" s="99">
        <v>14.196315706040007</v>
      </c>
      <c r="T436" s="99">
        <v>14.110663404946036</v>
      </c>
      <c r="U436" s="99">
        <v>14.091436005100883</v>
      </c>
      <c r="V436" s="99">
        <v>14.013141840883405</v>
      </c>
      <c r="W436" s="99">
        <v>13.836108290069067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5.1310239177842156</v>
      </c>
      <c r="D437" s="123">
        <v>5.1312658817464181</v>
      </c>
      <c r="E437" s="123">
        <v>5.1415757720929527</v>
      </c>
      <c r="F437" s="123">
        <v>5.2550647924902085</v>
      </c>
      <c r="G437" s="123">
        <v>4.9950825894846975</v>
      </c>
      <c r="H437" s="123">
        <v>4.5282154233927558</v>
      </c>
      <c r="I437" s="123">
        <v>4.3394645282649744</v>
      </c>
      <c r="J437" s="123">
        <v>3.9492877971541263</v>
      </c>
      <c r="K437" s="123">
        <v>3.9412083327253504</v>
      </c>
      <c r="L437" s="123">
        <v>3.7837716408149276</v>
      </c>
      <c r="M437" s="123">
        <v>3.9751872312972591</v>
      </c>
      <c r="N437" s="123">
        <v>3.4721649923363809</v>
      </c>
      <c r="O437" s="123">
        <v>3.5247450031036083</v>
      </c>
      <c r="P437" s="123">
        <v>3.9507699180446938</v>
      </c>
      <c r="Q437" s="123">
        <v>3.7656187105392189</v>
      </c>
      <c r="R437" s="123">
        <v>3.7459454627172928</v>
      </c>
      <c r="S437" s="123">
        <v>3.9628288533493765</v>
      </c>
      <c r="T437" s="123">
        <v>3.6872293039430439</v>
      </c>
      <c r="U437" s="123">
        <v>4.2931466278062862</v>
      </c>
      <c r="V437" s="123">
        <v>4.4582709876812663</v>
      </c>
      <c r="W437" s="123">
        <v>4.3393321785627448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5.0549337048154355</v>
      </c>
      <c r="D438" s="99">
        <v>5.0213404136339426</v>
      </c>
      <c r="E438" s="99">
        <v>5.2098702831433528</v>
      </c>
      <c r="F438" s="99">
        <v>5.2817903559623396</v>
      </c>
      <c r="G438" s="99">
        <v>5.0117809516308363</v>
      </c>
      <c r="H438" s="99">
        <v>4.4584514290074715</v>
      </c>
      <c r="I438" s="99">
        <v>4.415808657247883</v>
      </c>
      <c r="J438" s="99">
        <v>3.9829866311546938</v>
      </c>
      <c r="K438" s="99">
        <v>3.8995507239713509</v>
      </c>
      <c r="L438" s="99">
        <v>3.7794307563572143</v>
      </c>
      <c r="M438" s="99">
        <v>3.8464670021462539</v>
      </c>
      <c r="N438" s="99">
        <v>3.6251482984892789</v>
      </c>
      <c r="O438" s="99">
        <v>3.6169996115368228</v>
      </c>
      <c r="P438" s="99">
        <v>3.6573427112754571</v>
      </c>
      <c r="Q438" s="99">
        <v>3.8039230049835835</v>
      </c>
      <c r="R438" s="99">
        <v>3.8176539765075761</v>
      </c>
      <c r="S438" s="99">
        <v>3.8690342804535125</v>
      </c>
      <c r="T438" s="99">
        <v>3.9387233179866779</v>
      </c>
      <c r="U438" s="99">
        <v>4.2945700990975597</v>
      </c>
      <c r="V438" s="99">
        <v>4.092563709410312</v>
      </c>
      <c r="W438" s="99">
        <v>4.3908171645130754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5.2209487149291363</v>
      </c>
      <c r="D439" s="110">
        <v>5.2961540839151304</v>
      </c>
      <c r="E439" s="110">
        <v>5.0244994674351249</v>
      </c>
      <c r="F439" s="110">
        <v>5.2144419360125678</v>
      </c>
      <c r="G439" s="110">
        <v>4.9662399639595476</v>
      </c>
      <c r="H439" s="110">
        <v>4.675010494911791</v>
      </c>
      <c r="I439" s="110">
        <v>4.177718492284237</v>
      </c>
      <c r="J439" s="110">
        <v>3.879925623135021</v>
      </c>
      <c r="K439" s="110">
        <v>3.9962999040656988</v>
      </c>
      <c r="L439" s="110">
        <v>3.790779707887896</v>
      </c>
      <c r="M439" s="110">
        <v>4.2051257904194301</v>
      </c>
      <c r="N439" s="110">
        <v>3.1451329586415842</v>
      </c>
      <c r="O439" s="110">
        <v>3.4175590129586606</v>
      </c>
      <c r="P439" s="110">
        <v>4.1951466066674312</v>
      </c>
      <c r="Q439" s="110">
        <v>3.7205047637491875</v>
      </c>
      <c r="R439" s="110">
        <v>3.6566438663511338</v>
      </c>
      <c r="S439" s="110">
        <v>4.0746557939695025</v>
      </c>
      <c r="T439" s="110">
        <v>3.4360195174534258</v>
      </c>
      <c r="U439" s="110">
        <v>4.2912061544871642</v>
      </c>
      <c r="V439" s="110">
        <v>4.8023999631163194</v>
      </c>
      <c r="W439" s="110">
        <v>4.3065573820430405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1.7307249541791152</v>
      </c>
      <c r="D441" s="118">
        <f t="shared" si="199"/>
        <v>1.5115790235187521</v>
      </c>
      <c r="E441" s="118">
        <f t="shared" si="199"/>
        <v>1.6250680767397401</v>
      </c>
      <c r="F441" s="118">
        <f t="shared" si="199"/>
        <v>1.5557291860056672</v>
      </c>
      <c r="G441" s="118">
        <f t="shared" si="199"/>
        <v>1.652705566158156</v>
      </c>
      <c r="H441" s="118">
        <f t="shared" si="199"/>
        <v>1.8210143179515299</v>
      </c>
      <c r="I441" s="118">
        <f t="shared" si="199"/>
        <v>1.4811008475271055</v>
      </c>
      <c r="J441" s="118">
        <f t="shared" si="199"/>
        <v>1.3506050309717912</v>
      </c>
      <c r="K441" s="118">
        <f t="shared" si="199"/>
        <v>1.1910914725247619</v>
      </c>
      <c r="L441" s="118">
        <f t="shared" si="199"/>
        <v>1.2402920279085681</v>
      </c>
      <c r="M441" s="118">
        <f t="shared" si="199"/>
        <v>1.2781653459418818</v>
      </c>
      <c r="N441" s="118">
        <f t="shared" si="199"/>
        <v>1.2921095382129548</v>
      </c>
      <c r="O441" s="118">
        <f t="shared" si="199"/>
        <v>0.90334113880936884</v>
      </c>
      <c r="P441" s="118">
        <f t="shared" si="199"/>
        <v>0.68272582783727287</v>
      </c>
      <c r="Q441" s="118">
        <f t="shared" si="199"/>
        <v>1.2227504682058028</v>
      </c>
      <c r="R441" s="118">
        <f t="shared" ref="R441:V441" si="200">R442+R444+R446+R455</f>
        <v>1.0455040730902299</v>
      </c>
      <c r="S441" s="118">
        <f t="shared" si="200"/>
        <v>1.0138142650672393</v>
      </c>
      <c r="T441" s="118">
        <f t="shared" si="200"/>
        <v>0.92952080103187518</v>
      </c>
      <c r="U441" s="118">
        <f t="shared" si="200"/>
        <v>1.1681651890126459</v>
      </c>
      <c r="V441" s="118">
        <f t="shared" si="200"/>
        <v>0.92285864938405537</v>
      </c>
      <c r="W441" s="118">
        <f t="shared" ref="W441" si="201">W442+W444+W446+W455</f>
        <v>0.77765872352375809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0.60793318356797743</v>
      </c>
      <c r="D446" s="123">
        <v>0.2783122752023533</v>
      </c>
      <c r="E446" s="123">
        <v>0.28048624549039919</v>
      </c>
      <c r="F446" s="123">
        <v>0.25613955856410531</v>
      </c>
      <c r="G446" s="123">
        <v>0.36009714127547099</v>
      </c>
      <c r="H446" s="123">
        <v>0.59235262170155922</v>
      </c>
      <c r="I446" s="123">
        <v>0.26351849854485598</v>
      </c>
      <c r="J446" s="123">
        <v>0.26433871687341082</v>
      </c>
      <c r="K446" s="123">
        <v>0.29266522097475023</v>
      </c>
      <c r="L446" s="123">
        <v>0.29740616797662178</v>
      </c>
      <c r="M446" s="123">
        <v>0.28267129518257877</v>
      </c>
      <c r="N446" s="123">
        <v>0.29508169790874178</v>
      </c>
      <c r="O446" s="123">
        <v>0.11861296265271531</v>
      </c>
      <c r="P446" s="123">
        <v>1.1841233640418853E-2</v>
      </c>
      <c r="Q446" s="123">
        <v>0.39227302514729584</v>
      </c>
      <c r="R446" s="123">
        <v>0.1949877920335778</v>
      </c>
      <c r="S446" s="123">
        <v>0.17543383333283954</v>
      </c>
      <c r="T446" s="123">
        <v>0.1526114273595674</v>
      </c>
      <c r="U446" s="123">
        <v>0.19967919802946416</v>
      </c>
      <c r="V446" s="123">
        <v>0.15404449615371946</v>
      </c>
      <c r="W446" s="123">
        <v>0.12122412165823615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7.2951982028157296</v>
      </c>
      <c r="D447" s="99">
        <v>7.653587568064717</v>
      </c>
      <c r="E447" s="99">
        <v>7.9938579964763772</v>
      </c>
      <c r="F447" s="99">
        <v>8.0683960947693176</v>
      </c>
      <c r="G447" s="99">
        <v>8.642331390611302</v>
      </c>
      <c r="H447" s="99">
        <v>8.6073365808011886</v>
      </c>
      <c r="I447" s="99">
        <v>8.6566614564116815</v>
      </c>
      <c r="J447" s="99">
        <v>8.8337473467184129</v>
      </c>
      <c r="K447" s="99">
        <v>8.7002630773487866</v>
      </c>
      <c r="L447" s="99">
        <v>8.3149959428901479</v>
      </c>
      <c r="M447" s="99">
        <v>7.744086029854139</v>
      </c>
      <c r="N447" s="99">
        <v>6.9590827013257934</v>
      </c>
      <c r="O447" s="99">
        <v>6.8839578567926099</v>
      </c>
      <c r="P447" s="99">
        <v>0</v>
      </c>
      <c r="Q447" s="99">
        <v>6.2004445910379022</v>
      </c>
      <c r="R447" s="99">
        <v>5.9989861123522017</v>
      </c>
      <c r="S447" s="99">
        <v>5.8870582071262865</v>
      </c>
      <c r="T447" s="99">
        <v>5.6429005823683944</v>
      </c>
      <c r="U447" s="99">
        <v>5.3517884069057917</v>
      </c>
      <c r="V447" s="99">
        <v>4.9624808556935482</v>
      </c>
      <c r="W447" s="99">
        <v>6.190193158059599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2.1871748255204384</v>
      </c>
      <c r="I448" s="99">
        <v>1.7515314439785075</v>
      </c>
      <c r="J448" s="99">
        <v>1.8020289866489578</v>
      </c>
      <c r="K448" s="99">
        <v>1.7676792270552575</v>
      </c>
      <c r="L448" s="99">
        <v>1.4681017821498952</v>
      </c>
      <c r="M448" s="99">
        <v>1.3512310326717425</v>
      </c>
      <c r="N448" s="99">
        <v>0.81709542703188731</v>
      </c>
      <c r="O448" s="99">
        <v>0.54162331831301458</v>
      </c>
      <c r="P448" s="99">
        <v>0.72705174552171747</v>
      </c>
      <c r="Q448" s="99">
        <v>0</v>
      </c>
      <c r="R448" s="99">
        <v>0</v>
      </c>
      <c r="S448" s="99">
        <v>0</v>
      </c>
      <c r="T448" s="99">
        <v>0</v>
      </c>
      <c r="U448" s="99">
        <v>0.35305452813426591</v>
      </c>
      <c r="V448" s="99">
        <v>0.26904609743009739</v>
      </c>
      <c r="W448" s="99">
        <v>1.0722337667383663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2.1871748255204384</v>
      </c>
      <c r="I449" s="102">
        <v>1.7515314439785075</v>
      </c>
      <c r="J449" s="102">
        <v>1.8020289866489578</v>
      </c>
      <c r="K449" s="102">
        <v>1.7676792270552575</v>
      </c>
      <c r="L449" s="102">
        <v>1.4681017821498952</v>
      </c>
      <c r="M449" s="102">
        <v>1.3512310326717425</v>
      </c>
      <c r="N449" s="102">
        <v>0.81709542703188731</v>
      </c>
      <c r="O449" s="102">
        <v>0.54162331831301458</v>
      </c>
      <c r="P449" s="102">
        <v>0.72705174552171747</v>
      </c>
      <c r="Q449" s="102">
        <v>0</v>
      </c>
      <c r="R449" s="102">
        <v>0</v>
      </c>
      <c r="S449" s="102">
        <v>0</v>
      </c>
      <c r="T449" s="102">
        <v>0</v>
      </c>
      <c r="U449" s="102">
        <v>0.35305452813426591</v>
      </c>
      <c r="V449" s="102">
        <v>0.26904609743009739</v>
      </c>
      <c r="W449" s="102">
        <v>1.0722337667383663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1.1227917706111379</v>
      </c>
      <c r="D455" s="123">
        <v>1.2332667483163988</v>
      </c>
      <c r="E455" s="123">
        <v>1.3445818312493409</v>
      </c>
      <c r="F455" s="123">
        <v>1.2995896274415619</v>
      </c>
      <c r="G455" s="123">
        <v>1.292608424882685</v>
      </c>
      <c r="H455" s="123">
        <v>1.2286616962499706</v>
      </c>
      <c r="I455" s="123">
        <v>1.2175823489822495</v>
      </c>
      <c r="J455" s="123">
        <v>1.0862663140983804</v>
      </c>
      <c r="K455" s="123">
        <v>0.89842625155001166</v>
      </c>
      <c r="L455" s="123">
        <v>0.94288585993194618</v>
      </c>
      <c r="M455" s="123">
        <v>0.99549405075930297</v>
      </c>
      <c r="N455" s="123">
        <v>0.99702784030421299</v>
      </c>
      <c r="O455" s="123">
        <v>0.78472817615665358</v>
      </c>
      <c r="P455" s="123">
        <v>0.67088459419685398</v>
      </c>
      <c r="Q455" s="123">
        <v>0.8304774430585069</v>
      </c>
      <c r="R455" s="123">
        <v>0.85051628105665211</v>
      </c>
      <c r="S455" s="123">
        <v>0.83838043173439969</v>
      </c>
      <c r="T455" s="123">
        <v>0.77690937367230783</v>
      </c>
      <c r="U455" s="123">
        <v>0.96848599098318167</v>
      </c>
      <c r="V455" s="123">
        <v>0.76881415323033586</v>
      </c>
      <c r="W455" s="123">
        <v>0.65643460186552194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2.0728463457436392</v>
      </c>
      <c r="D456" s="99">
        <v>2.0554445805273316</v>
      </c>
      <c r="E456" s="99">
        <v>2.128921232811456</v>
      </c>
      <c r="F456" s="99">
        <v>2.1545828033899577</v>
      </c>
      <c r="G456" s="99">
        <v>2.0409606708673973</v>
      </c>
      <c r="H456" s="99">
        <v>1.8125801261509467</v>
      </c>
      <c r="I456" s="99">
        <v>1.7922812177018712</v>
      </c>
      <c r="J456" s="99">
        <v>1.6140166148477024</v>
      </c>
      <c r="K456" s="99">
        <v>1.5777731710665754</v>
      </c>
      <c r="L456" s="99">
        <v>1.5269211626994992</v>
      </c>
      <c r="M456" s="99">
        <v>1.5527743208514406</v>
      </c>
      <c r="N456" s="99">
        <v>1.4634305153356453</v>
      </c>
      <c r="O456" s="99">
        <v>1.4601409844904898</v>
      </c>
      <c r="P456" s="99">
        <v>1.4764270280891338</v>
      </c>
      <c r="Q456" s="99">
        <v>1.5355998003723337</v>
      </c>
      <c r="R456" s="99">
        <v>1.5334744917804477</v>
      </c>
      <c r="S456" s="99">
        <v>1.5415699680188688</v>
      </c>
      <c r="T456" s="99">
        <v>1.554697769830385</v>
      </c>
      <c r="U456" s="99">
        <v>1.6789374002248967</v>
      </c>
      <c r="V456" s="99">
        <v>1.5858361175058138</v>
      </c>
      <c r="W456" s="99">
        <v>1.6876088529104512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7516</v>
      </c>
      <c r="C5" s="120">
        <v>8762</v>
      </c>
      <c r="D5" s="120">
        <v>10980</v>
      </c>
      <c r="E5" s="120">
        <v>13007</v>
      </c>
      <c r="F5" s="120">
        <v>15271</v>
      </c>
      <c r="G5" s="120">
        <v>17740</v>
      </c>
      <c r="H5" s="120">
        <v>20417</v>
      </c>
      <c r="I5" s="120">
        <v>20502</v>
      </c>
      <c r="J5" s="120">
        <v>20636</v>
      </c>
      <c r="K5" s="120">
        <v>21411</v>
      </c>
      <c r="L5" s="120">
        <v>19440</v>
      </c>
      <c r="M5" s="120">
        <v>19959</v>
      </c>
      <c r="N5" s="120">
        <v>19781</v>
      </c>
      <c r="O5" s="120">
        <v>20835</v>
      </c>
      <c r="P5" s="120">
        <v>22774</v>
      </c>
      <c r="Q5" s="120">
        <v>25208</v>
      </c>
      <c r="R5" s="120">
        <v>27956</v>
      </c>
      <c r="S5" s="120">
        <v>30462</v>
      </c>
      <c r="T5" s="120">
        <v>33482</v>
      </c>
      <c r="U5" s="120">
        <v>38665</v>
      </c>
      <c r="V5" s="120">
        <v>44004</v>
      </c>
      <c r="W5" s="120">
        <v>46110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7516</v>
      </c>
      <c r="C7" s="52">
        <v>8762</v>
      </c>
      <c r="D7" s="52">
        <v>10980</v>
      </c>
      <c r="E7" s="52">
        <v>13007</v>
      </c>
      <c r="F7" s="52">
        <v>15271</v>
      </c>
      <c r="G7" s="52">
        <v>17740</v>
      </c>
      <c r="H7" s="52">
        <v>20417</v>
      </c>
      <c r="I7" s="52">
        <v>20502</v>
      </c>
      <c r="J7" s="52">
        <v>20636</v>
      </c>
      <c r="K7" s="52">
        <v>21411</v>
      </c>
      <c r="L7" s="52">
        <v>19440</v>
      </c>
      <c r="M7" s="52">
        <v>19959</v>
      </c>
      <c r="N7" s="52">
        <v>19781</v>
      </c>
      <c r="O7" s="52">
        <v>20835</v>
      </c>
      <c r="P7" s="52">
        <v>22774</v>
      </c>
      <c r="Q7" s="52">
        <v>25208</v>
      </c>
      <c r="R7" s="52">
        <v>27956</v>
      </c>
      <c r="S7" s="52">
        <v>30462</v>
      </c>
      <c r="T7" s="52">
        <v>33482</v>
      </c>
      <c r="U7" s="52">
        <v>38665</v>
      </c>
      <c r="V7" s="52">
        <v>44004</v>
      </c>
      <c r="W7" s="52">
        <v>46110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7516</v>
      </c>
      <c r="C9" s="52">
        <v>7148</v>
      </c>
      <c r="D9" s="52">
        <v>8619</v>
      </c>
      <c r="E9" s="52">
        <v>10590</v>
      </c>
      <c r="F9" s="52">
        <v>12586</v>
      </c>
      <c r="G9" s="52">
        <v>17971</v>
      </c>
      <c r="H9" s="52">
        <v>22003</v>
      </c>
      <c r="I9" s="52">
        <v>21151</v>
      </c>
      <c r="J9" s="52">
        <v>20707</v>
      </c>
      <c r="K9" s="52">
        <v>20899</v>
      </c>
      <c r="L9" s="52">
        <v>20006</v>
      </c>
      <c r="M9" s="52">
        <v>21130</v>
      </c>
      <c r="N9" s="52">
        <v>20927</v>
      </c>
      <c r="O9" s="52">
        <v>21864</v>
      </c>
      <c r="P9" s="52">
        <v>23224</v>
      </c>
      <c r="Q9" s="52">
        <v>25589</v>
      </c>
      <c r="R9" s="52">
        <v>28521</v>
      </c>
      <c r="S9" s="52">
        <v>31057</v>
      </c>
      <c r="T9" s="52">
        <v>33206</v>
      </c>
      <c r="U9" s="52">
        <v>40739</v>
      </c>
      <c r="V9" s="52">
        <v>45715</v>
      </c>
      <c r="W9" s="52">
        <v>47574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522</v>
      </c>
      <c r="C11" s="52">
        <v>580</v>
      </c>
      <c r="D11" s="52">
        <v>630</v>
      </c>
      <c r="E11" s="52">
        <v>674</v>
      </c>
      <c r="F11" s="52">
        <v>721</v>
      </c>
      <c r="G11" s="52">
        <v>796</v>
      </c>
      <c r="H11" s="52">
        <v>986</v>
      </c>
      <c r="I11" s="52">
        <v>951</v>
      </c>
      <c r="J11" s="52">
        <v>918</v>
      </c>
      <c r="K11" s="52">
        <v>913</v>
      </c>
      <c r="L11" s="52">
        <v>823</v>
      </c>
      <c r="M11" s="52">
        <v>821</v>
      </c>
      <c r="N11" s="52">
        <v>794</v>
      </c>
      <c r="O11" s="52">
        <v>698</v>
      </c>
      <c r="P11" s="52">
        <v>552</v>
      </c>
      <c r="Q11" s="52">
        <v>787</v>
      </c>
      <c r="R11" s="52">
        <v>877</v>
      </c>
      <c r="S11" s="52">
        <v>937</v>
      </c>
      <c r="T11" s="52">
        <v>994</v>
      </c>
      <c r="U11" s="52">
        <v>1214</v>
      </c>
      <c r="V11" s="52">
        <v>1391</v>
      </c>
      <c r="W11" s="52">
        <v>1371</v>
      </c>
      <c r="DA11" s="63" t="s">
        <v>1129</v>
      </c>
    </row>
    <row r="12" spans="1:105" ht="12" customHeight="1" x14ac:dyDescent="0.25">
      <c r="A12" s="97" t="s">
        <v>123</v>
      </c>
      <c r="B12" s="52">
        <v>36</v>
      </c>
      <c r="C12" s="52">
        <v>50</v>
      </c>
      <c r="D12" s="52">
        <v>45</v>
      </c>
      <c r="E12" s="52">
        <v>39</v>
      </c>
      <c r="F12" s="52">
        <v>34</v>
      </c>
      <c r="G12" s="52">
        <v>25</v>
      </c>
      <c r="H12" s="52">
        <v>40</v>
      </c>
      <c r="I12" s="52">
        <v>43</v>
      </c>
      <c r="J12" s="52">
        <v>45</v>
      </c>
      <c r="K12" s="52">
        <v>43</v>
      </c>
      <c r="L12" s="52">
        <v>43</v>
      </c>
      <c r="M12" s="52">
        <v>41</v>
      </c>
      <c r="N12" s="52">
        <v>53</v>
      </c>
      <c r="O12" s="52">
        <v>192</v>
      </c>
      <c r="P12" s="52">
        <v>257</v>
      </c>
      <c r="Q12" s="52">
        <v>248</v>
      </c>
      <c r="R12" s="52">
        <v>238</v>
      </c>
      <c r="S12" s="52">
        <v>219</v>
      </c>
      <c r="T12" s="52">
        <v>192</v>
      </c>
      <c r="U12" s="52">
        <v>163</v>
      </c>
      <c r="V12" s="52">
        <v>151</v>
      </c>
      <c r="W12" s="52">
        <v>219</v>
      </c>
      <c r="DA12" s="63" t="s">
        <v>1130</v>
      </c>
    </row>
    <row r="13" spans="1:105" ht="12" customHeight="1" x14ac:dyDescent="0.25">
      <c r="A13" s="97" t="s">
        <v>122</v>
      </c>
      <c r="B13" s="52">
        <v>17</v>
      </c>
      <c r="C13" s="52">
        <v>32</v>
      </c>
      <c r="D13" s="52">
        <v>30</v>
      </c>
      <c r="E13" s="52">
        <v>27</v>
      </c>
      <c r="F13" s="52">
        <v>24</v>
      </c>
      <c r="G13" s="52">
        <v>20</v>
      </c>
      <c r="H13" s="52">
        <v>52</v>
      </c>
      <c r="I13" s="52">
        <v>47</v>
      </c>
      <c r="J13" s="52">
        <v>43</v>
      </c>
      <c r="K13" s="52">
        <v>37</v>
      </c>
      <c r="L13" s="52">
        <v>34</v>
      </c>
      <c r="M13" s="52">
        <v>30</v>
      </c>
      <c r="N13" s="52">
        <v>24</v>
      </c>
      <c r="O13" s="52">
        <v>395</v>
      </c>
      <c r="P13" s="52">
        <v>743</v>
      </c>
      <c r="Q13" s="52">
        <v>734</v>
      </c>
      <c r="R13" s="52">
        <v>717</v>
      </c>
      <c r="S13" s="52">
        <v>671</v>
      </c>
      <c r="T13" s="52">
        <v>600</v>
      </c>
      <c r="U13" s="52">
        <v>633</v>
      </c>
      <c r="V13" s="52">
        <v>500</v>
      </c>
      <c r="W13" s="52">
        <v>424</v>
      </c>
      <c r="DA13" s="63" t="s">
        <v>1131</v>
      </c>
    </row>
    <row r="14" spans="1:105" ht="12" customHeight="1" x14ac:dyDescent="0.25">
      <c r="A14" s="97" t="s">
        <v>121</v>
      </c>
      <c r="B14" s="52">
        <v>6941</v>
      </c>
      <c r="C14" s="52">
        <v>8100</v>
      </c>
      <c r="D14" s="52">
        <v>10275</v>
      </c>
      <c r="E14" s="52">
        <v>12267</v>
      </c>
      <c r="F14" s="52">
        <v>14492</v>
      </c>
      <c r="G14" s="52">
        <v>16899</v>
      </c>
      <c r="H14" s="52">
        <v>19339</v>
      </c>
      <c r="I14" s="52">
        <v>19461</v>
      </c>
      <c r="J14" s="52">
        <v>19630</v>
      </c>
      <c r="K14" s="52">
        <v>20418</v>
      </c>
      <c r="L14" s="52">
        <v>18540</v>
      </c>
      <c r="M14" s="52">
        <v>19067</v>
      </c>
      <c r="N14" s="52">
        <v>18910</v>
      </c>
      <c r="O14" s="52">
        <v>19550</v>
      </c>
      <c r="P14" s="52">
        <v>21222</v>
      </c>
      <c r="Q14" s="52">
        <v>23439</v>
      </c>
      <c r="R14" s="52">
        <v>26124</v>
      </c>
      <c r="S14" s="52">
        <v>28635</v>
      </c>
      <c r="T14" s="52">
        <v>31696</v>
      </c>
      <c r="U14" s="52">
        <v>36655</v>
      </c>
      <c r="V14" s="52">
        <v>41962</v>
      </c>
      <c r="W14" s="52">
        <v>44096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5374</v>
      </c>
      <c r="C16" s="52">
        <v>5885</v>
      </c>
      <c r="D16" s="52">
        <v>7063</v>
      </c>
      <c r="E16" s="52">
        <v>8232</v>
      </c>
      <c r="F16" s="52">
        <v>9457</v>
      </c>
      <c r="G16" s="52">
        <v>10929</v>
      </c>
      <c r="H16" s="52">
        <v>12783</v>
      </c>
      <c r="I16" s="52">
        <v>12935</v>
      </c>
      <c r="J16" s="52">
        <v>13193</v>
      </c>
      <c r="K16" s="52">
        <v>13537</v>
      </c>
      <c r="L16" s="52">
        <v>12312</v>
      </c>
      <c r="M16" s="52">
        <v>12678</v>
      </c>
      <c r="N16" s="52">
        <v>12713</v>
      </c>
      <c r="O16" s="52">
        <v>12885</v>
      </c>
      <c r="P16" s="52">
        <v>13160</v>
      </c>
      <c r="Q16" s="52">
        <v>14260</v>
      </c>
      <c r="R16" s="52">
        <v>15605</v>
      </c>
      <c r="S16" s="52">
        <v>16815</v>
      </c>
      <c r="T16" s="52">
        <v>17962</v>
      </c>
      <c r="U16" s="52">
        <v>20903</v>
      </c>
      <c r="V16" s="52">
        <v>23134</v>
      </c>
      <c r="W16" s="52">
        <v>23265</v>
      </c>
      <c r="DA16" s="63" t="s">
        <v>1133</v>
      </c>
    </row>
    <row r="17" spans="1:105" ht="12" customHeight="1" x14ac:dyDescent="0.25">
      <c r="A17" s="109" t="s">
        <v>120</v>
      </c>
      <c r="B17" s="36">
        <v>2142</v>
      </c>
      <c r="C17" s="36">
        <v>2877</v>
      </c>
      <c r="D17" s="36">
        <v>3917</v>
      </c>
      <c r="E17" s="36">
        <v>4775</v>
      </c>
      <c r="F17" s="36">
        <v>5814</v>
      </c>
      <c r="G17" s="36">
        <v>6811</v>
      </c>
      <c r="H17" s="36">
        <v>7634</v>
      </c>
      <c r="I17" s="36">
        <v>7567</v>
      </c>
      <c r="J17" s="36">
        <v>7443</v>
      </c>
      <c r="K17" s="36">
        <v>7874</v>
      </c>
      <c r="L17" s="36">
        <v>7128</v>
      </c>
      <c r="M17" s="36">
        <v>7281</v>
      </c>
      <c r="N17" s="36">
        <v>7068</v>
      </c>
      <c r="O17" s="36">
        <v>7950</v>
      </c>
      <c r="P17" s="36">
        <v>9614</v>
      </c>
      <c r="Q17" s="36">
        <v>10948</v>
      </c>
      <c r="R17" s="36">
        <v>12351</v>
      </c>
      <c r="S17" s="36">
        <v>13647</v>
      </c>
      <c r="T17" s="36">
        <v>15520</v>
      </c>
      <c r="U17" s="36">
        <v>17762</v>
      </c>
      <c r="V17" s="36">
        <v>20870</v>
      </c>
      <c r="W17" s="36">
        <v>22845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587</v>
      </c>
      <c r="D21" s="52">
        <v>587</v>
      </c>
      <c r="E21" s="52">
        <v>592</v>
      </c>
      <c r="F21" s="52">
        <v>602</v>
      </c>
      <c r="G21" s="52">
        <v>620</v>
      </c>
      <c r="H21" s="52">
        <v>658</v>
      </c>
      <c r="I21" s="52">
        <v>711</v>
      </c>
      <c r="J21" s="52">
        <v>792</v>
      </c>
      <c r="K21" s="52">
        <v>897</v>
      </c>
      <c r="L21" s="52">
        <v>1971</v>
      </c>
      <c r="M21" s="52">
        <v>598</v>
      </c>
      <c r="N21" s="52">
        <v>1168</v>
      </c>
      <c r="O21" s="52">
        <v>1395</v>
      </c>
      <c r="P21" s="52">
        <v>1282</v>
      </c>
      <c r="Q21" s="52">
        <v>1475</v>
      </c>
      <c r="R21" s="52">
        <v>1866</v>
      </c>
      <c r="S21" s="52">
        <v>2258</v>
      </c>
      <c r="T21" s="52">
        <v>2316</v>
      </c>
      <c r="U21" s="52">
        <v>2206</v>
      </c>
      <c r="V21" s="52">
        <v>2133</v>
      </c>
      <c r="W21" s="52">
        <v>1992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1174</v>
      </c>
      <c r="D23" s="52">
        <v>1177</v>
      </c>
      <c r="E23" s="52">
        <v>1190</v>
      </c>
      <c r="F23" s="52">
        <v>2386</v>
      </c>
      <c r="G23" s="52">
        <v>2294</v>
      </c>
      <c r="H23" s="52">
        <v>2698</v>
      </c>
      <c r="I23" s="52">
        <v>2473</v>
      </c>
      <c r="J23" s="52">
        <v>1847</v>
      </c>
      <c r="K23" s="52">
        <v>2252</v>
      </c>
      <c r="L23" s="52">
        <v>3479</v>
      </c>
      <c r="M23" s="52">
        <v>3390</v>
      </c>
      <c r="N23" s="52">
        <v>4214</v>
      </c>
      <c r="O23" s="52">
        <v>4593</v>
      </c>
      <c r="P23" s="52">
        <v>3743</v>
      </c>
      <c r="Q23" s="52">
        <v>2753</v>
      </c>
      <c r="R23" s="52">
        <v>3029</v>
      </c>
      <c r="S23" s="52">
        <v>3588</v>
      </c>
      <c r="T23" s="52">
        <v>3758</v>
      </c>
      <c r="U23" s="52">
        <v>4277</v>
      </c>
      <c r="V23" s="52">
        <v>6349</v>
      </c>
      <c r="W23" s="52">
        <v>5727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82</v>
      </c>
      <c r="D25" s="52">
        <v>81</v>
      </c>
      <c r="E25" s="52">
        <v>85</v>
      </c>
      <c r="F25" s="52">
        <v>88</v>
      </c>
      <c r="G25" s="52">
        <v>98</v>
      </c>
      <c r="H25" s="52">
        <v>114</v>
      </c>
      <c r="I25" s="52">
        <v>90</v>
      </c>
      <c r="J25" s="52">
        <v>104</v>
      </c>
      <c r="K25" s="52">
        <v>137</v>
      </c>
      <c r="L25" s="52">
        <v>154</v>
      </c>
      <c r="M25" s="52">
        <v>142</v>
      </c>
      <c r="N25" s="52">
        <v>168</v>
      </c>
      <c r="O25" s="52">
        <v>164</v>
      </c>
      <c r="P25" s="52">
        <v>146</v>
      </c>
      <c r="Q25" s="52">
        <v>76</v>
      </c>
      <c r="R25" s="52">
        <v>95</v>
      </c>
      <c r="S25" s="52">
        <v>114</v>
      </c>
      <c r="T25" s="52">
        <v>111</v>
      </c>
      <c r="U25" s="52">
        <v>130</v>
      </c>
      <c r="V25" s="52">
        <v>129</v>
      </c>
      <c r="W25" s="52">
        <v>116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6</v>
      </c>
      <c r="D26" s="52">
        <v>5</v>
      </c>
      <c r="E26" s="52">
        <v>6</v>
      </c>
      <c r="F26" s="52">
        <v>5</v>
      </c>
      <c r="G26" s="52">
        <v>9</v>
      </c>
      <c r="H26" s="52">
        <v>8</v>
      </c>
      <c r="I26" s="52">
        <v>5</v>
      </c>
      <c r="J26" s="52">
        <v>5</v>
      </c>
      <c r="K26" s="52">
        <v>8</v>
      </c>
      <c r="L26" s="52">
        <v>2</v>
      </c>
      <c r="M26" s="52">
        <v>2</v>
      </c>
      <c r="N26" s="52">
        <v>6</v>
      </c>
      <c r="O26" s="52">
        <v>8</v>
      </c>
      <c r="P26" s="52">
        <v>12</v>
      </c>
      <c r="Q26" s="52">
        <v>9</v>
      </c>
      <c r="R26" s="52">
        <v>10</v>
      </c>
      <c r="S26" s="52">
        <v>19</v>
      </c>
      <c r="T26" s="52">
        <v>27</v>
      </c>
      <c r="U26" s="52">
        <v>38</v>
      </c>
      <c r="V26" s="52">
        <v>62</v>
      </c>
      <c r="W26" s="52">
        <v>68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3</v>
      </c>
      <c r="D27" s="52">
        <v>2</v>
      </c>
      <c r="E27" s="52">
        <v>3</v>
      </c>
      <c r="F27" s="52">
        <v>3</v>
      </c>
      <c r="G27" s="52">
        <v>4</v>
      </c>
      <c r="H27" s="52">
        <v>5</v>
      </c>
      <c r="I27" s="52">
        <v>5</v>
      </c>
      <c r="J27" s="52">
        <v>4</v>
      </c>
      <c r="K27" s="52">
        <v>8</v>
      </c>
      <c r="L27" s="52">
        <v>3</v>
      </c>
      <c r="M27" s="52">
        <v>4</v>
      </c>
      <c r="N27" s="52">
        <v>6</v>
      </c>
      <c r="O27" s="52">
        <v>13</v>
      </c>
      <c r="P27" s="52">
        <v>11</v>
      </c>
      <c r="Q27" s="52">
        <v>9</v>
      </c>
      <c r="R27" s="52">
        <v>17</v>
      </c>
      <c r="S27" s="52">
        <v>46</v>
      </c>
      <c r="T27" s="52">
        <v>71</v>
      </c>
      <c r="U27" s="52">
        <v>107</v>
      </c>
      <c r="V27" s="52">
        <v>163</v>
      </c>
      <c r="W27" s="52">
        <v>217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1085</v>
      </c>
      <c r="D28" s="52">
        <v>1089</v>
      </c>
      <c r="E28" s="52">
        <v>1122</v>
      </c>
      <c r="F28" s="52">
        <v>1217</v>
      </c>
      <c r="G28" s="52">
        <v>1418</v>
      </c>
      <c r="H28" s="52">
        <v>1751</v>
      </c>
      <c r="I28" s="52">
        <v>1638</v>
      </c>
      <c r="J28" s="52">
        <v>2136</v>
      </c>
      <c r="K28" s="52">
        <v>2962</v>
      </c>
      <c r="L28" s="52">
        <v>3610</v>
      </c>
      <c r="M28" s="52">
        <v>3163</v>
      </c>
      <c r="N28" s="52">
        <v>3432</v>
      </c>
      <c r="O28" s="52">
        <v>3353</v>
      </c>
      <c r="P28" s="52">
        <v>2814</v>
      </c>
      <c r="Q28" s="52">
        <v>2435</v>
      </c>
      <c r="R28" s="52">
        <v>2884</v>
      </c>
      <c r="S28" s="52">
        <v>3340</v>
      </c>
      <c r="T28" s="52">
        <v>3328</v>
      </c>
      <c r="U28" s="52">
        <v>3974</v>
      </c>
      <c r="V28" s="52">
        <v>4254</v>
      </c>
      <c r="W28" s="52">
        <v>4811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840</v>
      </c>
      <c r="D30" s="52">
        <v>842</v>
      </c>
      <c r="E30" s="52">
        <v>863</v>
      </c>
      <c r="F30" s="52">
        <v>921</v>
      </c>
      <c r="G30" s="52">
        <v>1043</v>
      </c>
      <c r="H30" s="52">
        <v>1255</v>
      </c>
      <c r="I30" s="52">
        <v>1083</v>
      </c>
      <c r="J30" s="52">
        <v>1341</v>
      </c>
      <c r="K30" s="52">
        <v>1881</v>
      </c>
      <c r="L30" s="52">
        <v>2336</v>
      </c>
      <c r="M30" s="52">
        <v>2097</v>
      </c>
      <c r="N30" s="52">
        <v>2305</v>
      </c>
      <c r="O30" s="52">
        <v>2300</v>
      </c>
      <c r="P30" s="52">
        <v>1955</v>
      </c>
      <c r="Q30" s="52">
        <v>1599</v>
      </c>
      <c r="R30" s="52">
        <v>1853</v>
      </c>
      <c r="S30" s="52">
        <v>2074</v>
      </c>
      <c r="T30" s="52">
        <v>2112</v>
      </c>
      <c r="U30" s="52">
        <v>2501</v>
      </c>
      <c r="V30" s="52">
        <v>2575</v>
      </c>
      <c r="W30" s="52">
        <v>2703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335</v>
      </c>
      <c r="D31" s="36">
        <v>337</v>
      </c>
      <c r="E31" s="36">
        <v>351</v>
      </c>
      <c r="F31" s="36">
        <v>396</v>
      </c>
      <c r="G31" s="36">
        <v>479</v>
      </c>
      <c r="H31" s="36">
        <v>631</v>
      </c>
      <c r="I31" s="36">
        <v>650</v>
      </c>
      <c r="J31" s="36">
        <v>899</v>
      </c>
      <c r="K31" s="36">
        <v>1250</v>
      </c>
      <c r="L31" s="36">
        <v>1432</v>
      </c>
      <c r="M31" s="36">
        <v>1221</v>
      </c>
      <c r="N31" s="36">
        <v>1309</v>
      </c>
      <c r="O31" s="36">
        <v>1239</v>
      </c>
      <c r="P31" s="36">
        <v>1024</v>
      </c>
      <c r="Q31" s="36">
        <v>940</v>
      </c>
      <c r="R31" s="36">
        <v>1151</v>
      </c>
      <c r="S31" s="36">
        <v>1438</v>
      </c>
      <c r="T31" s="36">
        <v>1442</v>
      </c>
      <c r="U31" s="36">
        <v>1744</v>
      </c>
      <c r="V31" s="36">
        <v>2018</v>
      </c>
      <c r="W31" s="36">
        <v>2495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1833</v>
      </c>
      <c r="D35" s="52">
        <v>2805</v>
      </c>
      <c r="E35" s="52">
        <v>2619</v>
      </c>
      <c r="F35" s="52">
        <v>2866</v>
      </c>
      <c r="G35" s="52">
        <v>3089</v>
      </c>
      <c r="H35" s="52">
        <v>3335</v>
      </c>
      <c r="I35" s="52">
        <v>796</v>
      </c>
      <c r="J35" s="52">
        <v>926</v>
      </c>
      <c r="K35" s="52">
        <v>1672</v>
      </c>
      <c r="L35" s="52">
        <v>0</v>
      </c>
      <c r="M35" s="52">
        <v>1117</v>
      </c>
      <c r="N35" s="52">
        <v>990</v>
      </c>
      <c r="O35" s="52">
        <v>2449</v>
      </c>
      <c r="P35" s="52">
        <v>3221</v>
      </c>
      <c r="Q35" s="52">
        <v>3909</v>
      </c>
      <c r="R35" s="52">
        <v>4614</v>
      </c>
      <c r="S35" s="52">
        <v>4764</v>
      </c>
      <c r="T35" s="52">
        <v>5336</v>
      </c>
      <c r="U35" s="52">
        <v>7389</v>
      </c>
      <c r="V35" s="52">
        <v>7472</v>
      </c>
      <c r="W35" s="52">
        <v>4098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806</v>
      </c>
      <c r="D37" s="52">
        <v>2648</v>
      </c>
      <c r="E37" s="52">
        <v>3161</v>
      </c>
      <c r="F37" s="52">
        <v>4382</v>
      </c>
      <c r="G37" s="52">
        <v>7679</v>
      </c>
      <c r="H37" s="52">
        <v>6730</v>
      </c>
      <c r="I37" s="52">
        <v>1621</v>
      </c>
      <c r="J37" s="52">
        <v>1403</v>
      </c>
      <c r="K37" s="52">
        <v>2444</v>
      </c>
      <c r="L37" s="52">
        <v>2586</v>
      </c>
      <c r="M37" s="52">
        <v>4514</v>
      </c>
      <c r="N37" s="52">
        <v>4011</v>
      </c>
      <c r="O37" s="52">
        <v>5530</v>
      </c>
      <c r="P37" s="52">
        <v>5103</v>
      </c>
      <c r="Q37" s="52">
        <v>5118</v>
      </c>
      <c r="R37" s="52">
        <v>5961</v>
      </c>
      <c r="S37" s="52">
        <v>6124</v>
      </c>
      <c r="T37" s="52">
        <v>5907</v>
      </c>
      <c r="U37" s="52">
        <v>11810</v>
      </c>
      <c r="V37" s="52">
        <v>11325</v>
      </c>
      <c r="W37" s="52">
        <v>7586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140</v>
      </c>
      <c r="D39" s="52">
        <v>131</v>
      </c>
      <c r="E39" s="52">
        <v>129</v>
      </c>
      <c r="F39" s="52">
        <v>135</v>
      </c>
      <c r="G39" s="52">
        <v>173</v>
      </c>
      <c r="H39" s="52">
        <v>304</v>
      </c>
      <c r="I39" s="52">
        <v>55</v>
      </c>
      <c r="J39" s="52">
        <v>71</v>
      </c>
      <c r="K39" s="52">
        <v>132</v>
      </c>
      <c r="L39" s="52">
        <v>64</v>
      </c>
      <c r="M39" s="52">
        <v>140</v>
      </c>
      <c r="N39" s="52">
        <v>141</v>
      </c>
      <c r="O39" s="52">
        <v>68</v>
      </c>
      <c r="P39" s="52">
        <v>0</v>
      </c>
      <c r="Q39" s="52">
        <v>311</v>
      </c>
      <c r="R39" s="52">
        <v>185</v>
      </c>
      <c r="S39" s="52">
        <v>174</v>
      </c>
      <c r="T39" s="52">
        <v>168</v>
      </c>
      <c r="U39" s="52">
        <v>350</v>
      </c>
      <c r="V39" s="52">
        <v>306</v>
      </c>
      <c r="W39" s="52">
        <v>96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20</v>
      </c>
      <c r="D40" s="52">
        <v>0</v>
      </c>
      <c r="E40" s="52">
        <v>0</v>
      </c>
      <c r="F40" s="52">
        <v>0</v>
      </c>
      <c r="G40" s="52">
        <v>0</v>
      </c>
      <c r="H40" s="52">
        <v>23</v>
      </c>
      <c r="I40" s="52">
        <v>8</v>
      </c>
      <c r="J40" s="52">
        <v>7</v>
      </c>
      <c r="K40" s="52">
        <v>6</v>
      </c>
      <c r="L40" s="52">
        <v>2</v>
      </c>
      <c r="M40" s="52">
        <v>0</v>
      </c>
      <c r="N40" s="52">
        <v>18</v>
      </c>
      <c r="O40" s="52">
        <v>147</v>
      </c>
      <c r="P40" s="52">
        <v>77</v>
      </c>
      <c r="Q40" s="52">
        <v>0</v>
      </c>
      <c r="R40" s="52">
        <v>0</v>
      </c>
      <c r="S40" s="52">
        <v>0</v>
      </c>
      <c r="T40" s="52">
        <v>0</v>
      </c>
      <c r="U40" s="52">
        <v>9</v>
      </c>
      <c r="V40" s="52">
        <v>50</v>
      </c>
      <c r="W40" s="52">
        <v>136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18</v>
      </c>
      <c r="D41" s="52">
        <v>0</v>
      </c>
      <c r="E41" s="52">
        <v>0</v>
      </c>
      <c r="F41" s="52">
        <v>0</v>
      </c>
      <c r="G41" s="52">
        <v>0</v>
      </c>
      <c r="H41" s="52">
        <v>37</v>
      </c>
      <c r="I41" s="52">
        <v>0</v>
      </c>
      <c r="J41" s="52">
        <v>0</v>
      </c>
      <c r="K41" s="52">
        <v>2</v>
      </c>
      <c r="L41" s="52">
        <v>0</v>
      </c>
      <c r="M41" s="52">
        <v>0</v>
      </c>
      <c r="N41" s="52">
        <v>0</v>
      </c>
      <c r="O41" s="52">
        <v>384</v>
      </c>
      <c r="P41" s="52">
        <v>359</v>
      </c>
      <c r="Q41" s="52">
        <v>0</v>
      </c>
      <c r="R41" s="52">
        <v>0</v>
      </c>
      <c r="S41" s="52">
        <v>0</v>
      </c>
      <c r="T41" s="52">
        <v>0</v>
      </c>
      <c r="U41" s="52">
        <v>140</v>
      </c>
      <c r="V41" s="52">
        <v>30</v>
      </c>
      <c r="W41" s="52">
        <v>141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2244</v>
      </c>
      <c r="D42" s="52">
        <v>3264</v>
      </c>
      <c r="E42" s="52">
        <v>3114</v>
      </c>
      <c r="F42" s="52">
        <v>3442</v>
      </c>
      <c r="G42" s="52">
        <v>3825</v>
      </c>
      <c r="H42" s="52">
        <v>4191</v>
      </c>
      <c r="I42" s="52">
        <v>1760</v>
      </c>
      <c r="J42" s="52">
        <v>2305</v>
      </c>
      <c r="K42" s="52">
        <v>3750</v>
      </c>
      <c r="L42" s="52">
        <v>1732</v>
      </c>
      <c r="M42" s="52">
        <v>3690</v>
      </c>
      <c r="N42" s="52">
        <v>3275</v>
      </c>
      <c r="O42" s="52">
        <v>3993</v>
      </c>
      <c r="P42" s="52">
        <v>4486</v>
      </c>
      <c r="Q42" s="52">
        <v>4652</v>
      </c>
      <c r="R42" s="52">
        <v>5569</v>
      </c>
      <c r="S42" s="52">
        <v>5851</v>
      </c>
      <c r="T42" s="52">
        <v>6389</v>
      </c>
      <c r="U42" s="52">
        <v>8933</v>
      </c>
      <c r="V42" s="52">
        <v>9561</v>
      </c>
      <c r="W42" s="52">
        <v>6945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1351</v>
      </c>
      <c r="D44" s="52">
        <v>2020</v>
      </c>
      <c r="E44" s="52">
        <v>2032</v>
      </c>
      <c r="F44" s="52">
        <v>2146</v>
      </c>
      <c r="G44" s="52">
        <v>2515</v>
      </c>
      <c r="H44" s="52">
        <v>3109</v>
      </c>
      <c r="I44" s="52">
        <v>1235</v>
      </c>
      <c r="J44" s="52">
        <v>1599</v>
      </c>
      <c r="K44" s="52">
        <v>2225</v>
      </c>
      <c r="L44" s="52">
        <v>1111</v>
      </c>
      <c r="M44" s="52">
        <v>2463</v>
      </c>
      <c r="N44" s="52">
        <v>2340</v>
      </c>
      <c r="O44" s="52">
        <v>2472</v>
      </c>
      <c r="P44" s="52">
        <v>2230</v>
      </c>
      <c r="Q44" s="52">
        <v>2699</v>
      </c>
      <c r="R44" s="52">
        <v>3198</v>
      </c>
      <c r="S44" s="52">
        <v>3284</v>
      </c>
      <c r="T44" s="52">
        <v>3259</v>
      </c>
      <c r="U44" s="52">
        <v>5442</v>
      </c>
      <c r="V44" s="52">
        <v>4806</v>
      </c>
      <c r="W44" s="52">
        <v>2834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1070</v>
      </c>
      <c r="D45" s="36">
        <v>1377</v>
      </c>
      <c r="E45" s="36">
        <v>1209</v>
      </c>
      <c r="F45" s="36">
        <v>1435</v>
      </c>
      <c r="G45" s="36">
        <v>1476</v>
      </c>
      <c r="H45" s="36">
        <v>1454</v>
      </c>
      <c r="I45" s="36">
        <v>583</v>
      </c>
      <c r="J45" s="36">
        <v>775</v>
      </c>
      <c r="K45" s="36">
        <v>1681</v>
      </c>
      <c r="L45" s="36">
        <v>686</v>
      </c>
      <c r="M45" s="36">
        <v>1374</v>
      </c>
      <c r="N45" s="36">
        <v>1096</v>
      </c>
      <c r="O45" s="36">
        <v>2121</v>
      </c>
      <c r="P45" s="36">
        <v>2688</v>
      </c>
      <c r="Q45" s="36">
        <v>2274</v>
      </c>
      <c r="R45" s="36">
        <v>2554</v>
      </c>
      <c r="S45" s="36">
        <v>2734</v>
      </c>
      <c r="T45" s="36">
        <v>3315</v>
      </c>
      <c r="U45" s="36">
        <v>3986</v>
      </c>
      <c r="V45" s="36">
        <v>5126</v>
      </c>
      <c r="W45" s="36">
        <v>4470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842</v>
      </c>
      <c r="D49" s="52">
        <v>1332</v>
      </c>
      <c r="E49" s="52">
        <v>1269</v>
      </c>
      <c r="F49" s="52">
        <v>1430</v>
      </c>
      <c r="G49" s="52">
        <v>1580</v>
      </c>
      <c r="H49" s="52">
        <v>1164</v>
      </c>
      <c r="I49" s="52">
        <v>452</v>
      </c>
      <c r="J49" s="52">
        <v>612</v>
      </c>
      <c r="K49" s="52">
        <v>914</v>
      </c>
      <c r="L49" s="52">
        <v>0</v>
      </c>
      <c r="M49" s="52">
        <v>574</v>
      </c>
      <c r="N49" s="52">
        <v>464</v>
      </c>
      <c r="O49" s="52">
        <v>909</v>
      </c>
      <c r="P49" s="52">
        <v>1924</v>
      </c>
      <c r="Q49" s="52">
        <v>1861</v>
      </c>
      <c r="R49" s="52">
        <v>1721</v>
      </c>
      <c r="S49" s="52">
        <v>1786</v>
      </c>
      <c r="T49" s="52">
        <v>2163</v>
      </c>
      <c r="U49" s="52">
        <v>3264</v>
      </c>
      <c r="V49" s="52">
        <v>3176</v>
      </c>
      <c r="W49" s="52">
        <v>1744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1098</v>
      </c>
      <c r="E51" s="52">
        <v>1097</v>
      </c>
      <c r="F51" s="52">
        <v>1311</v>
      </c>
      <c r="G51" s="52">
        <v>1551</v>
      </c>
      <c r="H51" s="52">
        <v>1164</v>
      </c>
      <c r="I51" s="52">
        <v>452</v>
      </c>
      <c r="J51" s="52">
        <v>605</v>
      </c>
      <c r="K51" s="52">
        <v>900</v>
      </c>
      <c r="L51" s="52">
        <v>0</v>
      </c>
      <c r="M51" s="52">
        <v>574</v>
      </c>
      <c r="N51" s="52">
        <v>464</v>
      </c>
      <c r="O51" s="52">
        <v>909</v>
      </c>
      <c r="P51" s="52">
        <v>1924</v>
      </c>
      <c r="Q51" s="52">
        <v>1861</v>
      </c>
      <c r="R51" s="52">
        <v>1721</v>
      </c>
      <c r="S51" s="52">
        <v>1786</v>
      </c>
      <c r="T51" s="52">
        <v>1997</v>
      </c>
      <c r="U51" s="52">
        <v>3264</v>
      </c>
      <c r="V51" s="52">
        <v>3176</v>
      </c>
      <c r="W51" s="52">
        <v>1744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49</v>
      </c>
      <c r="D53" s="52">
        <v>51</v>
      </c>
      <c r="E53" s="52">
        <v>51</v>
      </c>
      <c r="F53" s="52">
        <v>54</v>
      </c>
      <c r="G53" s="52">
        <v>68</v>
      </c>
      <c r="H53" s="52">
        <v>78</v>
      </c>
      <c r="I53" s="52">
        <v>13</v>
      </c>
      <c r="J53" s="52">
        <v>18</v>
      </c>
      <c r="K53" s="52">
        <v>31</v>
      </c>
      <c r="L53" s="52">
        <v>0</v>
      </c>
      <c r="M53" s="52">
        <v>21</v>
      </c>
      <c r="N53" s="52">
        <v>19</v>
      </c>
      <c r="O53" s="52">
        <v>14</v>
      </c>
      <c r="P53" s="52">
        <v>0</v>
      </c>
      <c r="Q53" s="52">
        <v>117</v>
      </c>
      <c r="R53" s="52">
        <v>56</v>
      </c>
      <c r="S53" s="52">
        <v>53</v>
      </c>
      <c r="T53" s="52">
        <v>58</v>
      </c>
      <c r="U53" s="52">
        <v>122</v>
      </c>
      <c r="V53" s="52">
        <v>97</v>
      </c>
      <c r="W53" s="52">
        <v>29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7</v>
      </c>
      <c r="D54" s="52">
        <v>0</v>
      </c>
      <c r="E54" s="52">
        <v>0</v>
      </c>
      <c r="F54" s="52">
        <v>0</v>
      </c>
      <c r="G54" s="52">
        <v>0</v>
      </c>
      <c r="H54" s="52">
        <v>6</v>
      </c>
      <c r="I54" s="52">
        <v>2</v>
      </c>
      <c r="J54" s="52">
        <v>2</v>
      </c>
      <c r="K54" s="52">
        <v>2</v>
      </c>
      <c r="L54" s="52">
        <v>0</v>
      </c>
      <c r="M54" s="52">
        <v>0</v>
      </c>
      <c r="N54" s="52">
        <v>3</v>
      </c>
      <c r="O54" s="52">
        <v>29</v>
      </c>
      <c r="P54" s="52">
        <v>30</v>
      </c>
      <c r="Q54" s="52">
        <v>0</v>
      </c>
      <c r="R54" s="52">
        <v>0</v>
      </c>
      <c r="S54" s="52">
        <v>0</v>
      </c>
      <c r="T54" s="52">
        <v>0</v>
      </c>
      <c r="U54" s="52">
        <v>4</v>
      </c>
      <c r="V54" s="52">
        <v>19</v>
      </c>
      <c r="W54" s="52">
        <v>29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6</v>
      </c>
      <c r="D55" s="52">
        <v>0</v>
      </c>
      <c r="E55" s="52">
        <v>0</v>
      </c>
      <c r="F55" s="52">
        <v>0</v>
      </c>
      <c r="G55" s="52">
        <v>0</v>
      </c>
      <c r="H55" s="52">
        <v>10</v>
      </c>
      <c r="I55" s="52">
        <v>0</v>
      </c>
      <c r="J55" s="52">
        <v>0</v>
      </c>
      <c r="K55" s="52">
        <v>1</v>
      </c>
      <c r="L55" s="52">
        <v>0</v>
      </c>
      <c r="M55" s="52">
        <v>0</v>
      </c>
      <c r="N55" s="52">
        <v>0</v>
      </c>
      <c r="O55" s="52">
        <v>76</v>
      </c>
      <c r="P55" s="52">
        <v>141</v>
      </c>
      <c r="Q55" s="52">
        <v>0</v>
      </c>
      <c r="R55" s="52">
        <v>0</v>
      </c>
      <c r="S55" s="52">
        <v>0</v>
      </c>
      <c r="T55" s="52">
        <v>0</v>
      </c>
      <c r="U55" s="52">
        <v>52</v>
      </c>
      <c r="V55" s="52">
        <v>11</v>
      </c>
      <c r="W55" s="52">
        <v>35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780</v>
      </c>
      <c r="D56" s="52">
        <v>1281</v>
      </c>
      <c r="E56" s="52">
        <v>1218</v>
      </c>
      <c r="F56" s="52">
        <v>1376</v>
      </c>
      <c r="G56" s="52">
        <v>1512</v>
      </c>
      <c r="H56" s="52">
        <v>1070</v>
      </c>
      <c r="I56" s="52">
        <v>437</v>
      </c>
      <c r="J56" s="52">
        <v>592</v>
      </c>
      <c r="K56" s="52">
        <v>880</v>
      </c>
      <c r="L56" s="52">
        <v>0</v>
      </c>
      <c r="M56" s="52">
        <v>553</v>
      </c>
      <c r="N56" s="52">
        <v>442</v>
      </c>
      <c r="O56" s="52">
        <v>790</v>
      </c>
      <c r="P56" s="52">
        <v>1753</v>
      </c>
      <c r="Q56" s="52">
        <v>1744</v>
      </c>
      <c r="R56" s="52">
        <v>1665</v>
      </c>
      <c r="S56" s="52">
        <v>1733</v>
      </c>
      <c r="T56" s="52">
        <v>2105</v>
      </c>
      <c r="U56" s="52">
        <v>3086</v>
      </c>
      <c r="V56" s="52">
        <v>3049</v>
      </c>
      <c r="W56" s="52">
        <v>1651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470</v>
      </c>
      <c r="D58" s="52">
        <v>792</v>
      </c>
      <c r="E58" s="52">
        <v>795</v>
      </c>
      <c r="F58" s="52">
        <v>857</v>
      </c>
      <c r="G58" s="52">
        <v>996</v>
      </c>
      <c r="H58" s="52">
        <v>793</v>
      </c>
      <c r="I58" s="52">
        <v>307</v>
      </c>
      <c r="J58" s="52">
        <v>412</v>
      </c>
      <c r="K58" s="52">
        <v>520</v>
      </c>
      <c r="L58" s="52">
        <v>0</v>
      </c>
      <c r="M58" s="52">
        <v>368</v>
      </c>
      <c r="N58" s="52">
        <v>316</v>
      </c>
      <c r="O58" s="52">
        <v>488</v>
      </c>
      <c r="P58" s="52">
        <v>874</v>
      </c>
      <c r="Q58" s="52">
        <v>1008</v>
      </c>
      <c r="R58" s="52">
        <v>954</v>
      </c>
      <c r="S58" s="52">
        <v>971</v>
      </c>
      <c r="T58" s="52">
        <v>1081</v>
      </c>
      <c r="U58" s="52">
        <v>1883</v>
      </c>
      <c r="V58" s="52">
        <v>1539</v>
      </c>
      <c r="W58" s="52">
        <v>678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372</v>
      </c>
      <c r="D59" s="36">
        <v>540</v>
      </c>
      <c r="E59" s="36">
        <v>474</v>
      </c>
      <c r="F59" s="36">
        <v>573</v>
      </c>
      <c r="G59" s="36">
        <v>584</v>
      </c>
      <c r="H59" s="36">
        <v>371</v>
      </c>
      <c r="I59" s="36">
        <v>145</v>
      </c>
      <c r="J59" s="36">
        <v>200</v>
      </c>
      <c r="K59" s="36">
        <v>394</v>
      </c>
      <c r="L59" s="36">
        <v>0</v>
      </c>
      <c r="M59" s="36">
        <v>206</v>
      </c>
      <c r="N59" s="36">
        <v>148</v>
      </c>
      <c r="O59" s="36">
        <v>421</v>
      </c>
      <c r="P59" s="36">
        <v>1050</v>
      </c>
      <c r="Q59" s="36">
        <v>853</v>
      </c>
      <c r="R59" s="36">
        <v>767</v>
      </c>
      <c r="S59" s="36">
        <v>815</v>
      </c>
      <c r="T59" s="36">
        <v>1082</v>
      </c>
      <c r="U59" s="36">
        <v>1381</v>
      </c>
      <c r="V59" s="36">
        <v>1637</v>
      </c>
      <c r="W59" s="36">
        <v>1066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991</v>
      </c>
      <c r="D63" s="52">
        <v>1473</v>
      </c>
      <c r="E63" s="52">
        <v>1350</v>
      </c>
      <c r="F63" s="52">
        <v>1436</v>
      </c>
      <c r="G63" s="52">
        <v>1509</v>
      </c>
      <c r="H63" s="52">
        <v>2171</v>
      </c>
      <c r="I63" s="52">
        <v>344</v>
      </c>
      <c r="J63" s="52">
        <v>314</v>
      </c>
      <c r="K63" s="52">
        <v>758</v>
      </c>
      <c r="L63" s="52">
        <v>0</v>
      </c>
      <c r="M63" s="52">
        <v>543</v>
      </c>
      <c r="N63" s="52">
        <v>526</v>
      </c>
      <c r="O63" s="52">
        <v>1540</v>
      </c>
      <c r="P63" s="52">
        <v>1297</v>
      </c>
      <c r="Q63" s="52">
        <v>2048</v>
      </c>
      <c r="R63" s="52">
        <v>2893</v>
      </c>
      <c r="S63" s="52">
        <v>2978</v>
      </c>
      <c r="T63" s="52">
        <v>3173</v>
      </c>
      <c r="U63" s="52">
        <v>4125</v>
      </c>
      <c r="V63" s="52">
        <v>4296</v>
      </c>
      <c r="W63" s="52">
        <v>2354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806</v>
      </c>
      <c r="D65" s="52">
        <v>1550</v>
      </c>
      <c r="E65" s="52">
        <v>2064</v>
      </c>
      <c r="F65" s="52">
        <v>3071</v>
      </c>
      <c r="G65" s="52">
        <v>6128</v>
      </c>
      <c r="H65" s="52">
        <v>5566</v>
      </c>
      <c r="I65" s="52">
        <v>1169</v>
      </c>
      <c r="J65" s="52">
        <v>798</v>
      </c>
      <c r="K65" s="52">
        <v>1544</v>
      </c>
      <c r="L65" s="52">
        <v>2586</v>
      </c>
      <c r="M65" s="52">
        <v>3940</v>
      </c>
      <c r="N65" s="52">
        <v>3547</v>
      </c>
      <c r="O65" s="52">
        <v>4621</v>
      </c>
      <c r="P65" s="52">
        <v>3179</v>
      </c>
      <c r="Q65" s="52">
        <v>3257</v>
      </c>
      <c r="R65" s="52">
        <v>4240</v>
      </c>
      <c r="S65" s="52">
        <v>4338</v>
      </c>
      <c r="T65" s="52">
        <v>3910</v>
      </c>
      <c r="U65" s="52">
        <v>8546</v>
      </c>
      <c r="V65" s="52">
        <v>8149</v>
      </c>
      <c r="W65" s="52">
        <v>5842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91</v>
      </c>
      <c r="D67" s="52">
        <f t="shared" si="0"/>
        <v>80</v>
      </c>
      <c r="E67" s="52">
        <f t="shared" si="0"/>
        <v>78</v>
      </c>
      <c r="F67" s="52">
        <f t="shared" si="0"/>
        <v>81</v>
      </c>
      <c r="G67" s="52">
        <f t="shared" si="0"/>
        <v>105</v>
      </c>
      <c r="H67" s="52">
        <f t="shared" si="0"/>
        <v>226</v>
      </c>
      <c r="I67" s="52">
        <f t="shared" si="0"/>
        <v>42</v>
      </c>
      <c r="J67" s="52">
        <f t="shared" si="0"/>
        <v>53</v>
      </c>
      <c r="K67" s="52">
        <f t="shared" si="0"/>
        <v>101</v>
      </c>
      <c r="L67" s="52">
        <f t="shared" si="0"/>
        <v>64</v>
      </c>
      <c r="M67" s="52">
        <f t="shared" si="0"/>
        <v>119</v>
      </c>
      <c r="N67" s="52">
        <f t="shared" si="0"/>
        <v>122</v>
      </c>
      <c r="O67" s="52">
        <f t="shared" si="0"/>
        <v>54</v>
      </c>
      <c r="P67" s="52">
        <f t="shared" si="0"/>
        <v>0</v>
      </c>
      <c r="Q67" s="52">
        <f t="shared" si="0"/>
        <v>194</v>
      </c>
      <c r="R67" s="52">
        <f t="shared" ref="R67:V67" si="1">R39-R53</f>
        <v>129</v>
      </c>
      <c r="S67" s="52">
        <f t="shared" si="1"/>
        <v>121</v>
      </c>
      <c r="T67" s="52">
        <f t="shared" si="1"/>
        <v>110</v>
      </c>
      <c r="U67" s="52">
        <f t="shared" si="1"/>
        <v>228</v>
      </c>
      <c r="V67" s="52">
        <f t="shared" si="1"/>
        <v>209</v>
      </c>
      <c r="W67" s="52">
        <f t="shared" ref="W67" si="2">W39-W53</f>
        <v>67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13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17</v>
      </c>
      <c r="I68" s="52">
        <f t="shared" si="3"/>
        <v>6</v>
      </c>
      <c r="J68" s="52">
        <f t="shared" si="3"/>
        <v>5</v>
      </c>
      <c r="K68" s="52">
        <f t="shared" si="3"/>
        <v>4</v>
      </c>
      <c r="L68" s="52">
        <f t="shared" si="3"/>
        <v>2</v>
      </c>
      <c r="M68" s="52">
        <f t="shared" si="3"/>
        <v>0</v>
      </c>
      <c r="N68" s="52">
        <f t="shared" si="3"/>
        <v>15</v>
      </c>
      <c r="O68" s="52">
        <f t="shared" si="3"/>
        <v>118</v>
      </c>
      <c r="P68" s="52">
        <f t="shared" si="3"/>
        <v>47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5</v>
      </c>
      <c r="V68" s="52">
        <f t="shared" si="4"/>
        <v>31</v>
      </c>
      <c r="W68" s="52">
        <f t="shared" ref="W68" si="5">W40-W54</f>
        <v>107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27</v>
      </c>
      <c r="I69" s="52">
        <f t="shared" si="6"/>
        <v>0</v>
      </c>
      <c r="J69" s="52">
        <f t="shared" si="6"/>
        <v>0</v>
      </c>
      <c r="K69" s="52">
        <f t="shared" si="6"/>
        <v>1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308</v>
      </c>
      <c r="P69" s="52">
        <f t="shared" si="6"/>
        <v>218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88</v>
      </c>
      <c r="V69" s="52">
        <f t="shared" si="7"/>
        <v>19</v>
      </c>
      <c r="W69" s="52">
        <f t="shared" ref="W69" si="8">W41-W55</f>
        <v>106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1464</v>
      </c>
      <c r="D70" s="52">
        <f t="shared" si="9"/>
        <v>1983</v>
      </c>
      <c r="E70" s="52">
        <f t="shared" si="9"/>
        <v>1896</v>
      </c>
      <c r="F70" s="52">
        <f t="shared" si="9"/>
        <v>2066</v>
      </c>
      <c r="G70" s="52">
        <f t="shared" si="9"/>
        <v>2313</v>
      </c>
      <c r="H70" s="52">
        <f t="shared" si="9"/>
        <v>3121</v>
      </c>
      <c r="I70" s="52">
        <f t="shared" si="9"/>
        <v>1323</v>
      </c>
      <c r="J70" s="52">
        <f t="shared" si="9"/>
        <v>1713</v>
      </c>
      <c r="K70" s="52">
        <f t="shared" si="9"/>
        <v>2870</v>
      </c>
      <c r="L70" s="52">
        <f t="shared" si="9"/>
        <v>1732</v>
      </c>
      <c r="M70" s="52">
        <f t="shared" si="9"/>
        <v>3137</v>
      </c>
      <c r="N70" s="52">
        <f t="shared" si="9"/>
        <v>2833</v>
      </c>
      <c r="O70" s="52">
        <f t="shared" si="9"/>
        <v>3203</v>
      </c>
      <c r="P70" s="52">
        <f t="shared" si="9"/>
        <v>2733</v>
      </c>
      <c r="Q70" s="52">
        <f t="shared" si="9"/>
        <v>2908</v>
      </c>
      <c r="R70" s="52">
        <f t="shared" ref="R70:V70" si="10">R42-R56</f>
        <v>3904</v>
      </c>
      <c r="S70" s="52">
        <f t="shared" si="10"/>
        <v>4118</v>
      </c>
      <c r="T70" s="52">
        <f t="shared" si="10"/>
        <v>4284</v>
      </c>
      <c r="U70" s="52">
        <f t="shared" si="10"/>
        <v>5847</v>
      </c>
      <c r="V70" s="52">
        <f t="shared" si="10"/>
        <v>6512</v>
      </c>
      <c r="W70" s="52">
        <f t="shared" ref="W70" si="11">W42-W56</f>
        <v>5294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881</v>
      </c>
      <c r="D72" s="52">
        <v>1228</v>
      </c>
      <c r="E72" s="52">
        <v>1237</v>
      </c>
      <c r="F72" s="52">
        <v>1289</v>
      </c>
      <c r="G72" s="52">
        <v>1519</v>
      </c>
      <c r="H72" s="52">
        <v>2316</v>
      </c>
      <c r="I72" s="52">
        <v>928</v>
      </c>
      <c r="J72" s="52">
        <v>1187</v>
      </c>
      <c r="K72" s="52">
        <v>1705</v>
      </c>
      <c r="L72" s="52">
        <v>1111</v>
      </c>
      <c r="M72" s="52">
        <v>2095</v>
      </c>
      <c r="N72" s="52">
        <v>2024</v>
      </c>
      <c r="O72" s="52">
        <v>1984</v>
      </c>
      <c r="P72" s="52">
        <v>1356</v>
      </c>
      <c r="Q72" s="52">
        <v>1691</v>
      </c>
      <c r="R72" s="52">
        <v>2244</v>
      </c>
      <c r="S72" s="52">
        <v>2313</v>
      </c>
      <c r="T72" s="52">
        <v>2178</v>
      </c>
      <c r="U72" s="52">
        <v>3559</v>
      </c>
      <c r="V72" s="52">
        <v>3267</v>
      </c>
      <c r="W72" s="52">
        <v>2156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698</v>
      </c>
      <c r="D73" s="36">
        <v>837</v>
      </c>
      <c r="E73" s="36">
        <v>735</v>
      </c>
      <c r="F73" s="36">
        <v>862</v>
      </c>
      <c r="G73" s="36">
        <v>892</v>
      </c>
      <c r="H73" s="36">
        <v>1083</v>
      </c>
      <c r="I73" s="36">
        <v>438</v>
      </c>
      <c r="J73" s="36">
        <v>575</v>
      </c>
      <c r="K73" s="36">
        <v>1287</v>
      </c>
      <c r="L73" s="36">
        <v>686</v>
      </c>
      <c r="M73" s="36">
        <v>1168</v>
      </c>
      <c r="N73" s="36">
        <v>948</v>
      </c>
      <c r="O73" s="36">
        <v>1700</v>
      </c>
      <c r="P73" s="36">
        <v>1638</v>
      </c>
      <c r="Q73" s="36">
        <v>1421</v>
      </c>
      <c r="R73" s="36">
        <v>1787</v>
      </c>
      <c r="S73" s="36">
        <v>1919</v>
      </c>
      <c r="T73" s="36">
        <v>2233</v>
      </c>
      <c r="U73" s="36">
        <v>2605</v>
      </c>
      <c r="V73" s="36">
        <v>3489</v>
      </c>
      <c r="W73" s="36">
        <v>3404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587</v>
      </c>
      <c r="I79" s="138">
        <f>RES_hhdet_numvin!I163</f>
        <v>262</v>
      </c>
      <c r="J79" s="138">
        <f>RES_hhdet_numvin!J163</f>
        <v>429</v>
      </c>
      <c r="K79" s="138">
        <f>RES_hhdet_numvin!K163</f>
        <v>967</v>
      </c>
      <c r="L79" s="138">
        <f>RES_hhdet_numvin!L163</f>
        <v>0</v>
      </c>
      <c r="M79" s="138">
        <f>RES_hhdet_numvin!M163</f>
        <v>844</v>
      </c>
      <c r="N79" s="138">
        <f>RES_hhdet_numvin!N163</f>
        <v>814</v>
      </c>
      <c r="O79" s="138">
        <f>RES_hhdet_numvin!O163</f>
        <v>2144</v>
      </c>
      <c r="P79" s="138">
        <f>RES_hhdet_numvin!P163</f>
        <v>2952</v>
      </c>
      <c r="Q79" s="138">
        <f>RES_hhdet_numvin!Q163</f>
        <v>3703</v>
      </c>
      <c r="R79" s="138">
        <f>RES_hhdet_numvin!R163</f>
        <v>4473</v>
      </c>
      <c r="S79" s="138">
        <f>RES_hhdet_numvin!S163</f>
        <v>4691</v>
      </c>
      <c r="T79" s="138">
        <f>RES_hhdet_numvin!T163</f>
        <v>5300</v>
      </c>
      <c r="U79" s="138">
        <f>RES_hhdet_numvin!U163</f>
        <v>7375</v>
      </c>
      <c r="V79" s="138">
        <f>RES_hhdet_numvin!V163</f>
        <v>7471</v>
      </c>
      <c r="W79" s="138">
        <f>RES_hhdet_numvin!W163</f>
        <v>4098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1586</v>
      </c>
      <c r="Q81" s="138">
        <f>RES_hhdet_numvin!Q165</f>
        <v>2937</v>
      </c>
      <c r="R81" s="138">
        <f>RES_hhdet_numvin!R165</f>
        <v>4451</v>
      </c>
      <c r="S81" s="138">
        <f>RES_hhdet_numvin!S165</f>
        <v>5262</v>
      </c>
      <c r="T81" s="138">
        <f>RES_hhdet_numvin!T165</f>
        <v>4653</v>
      </c>
      <c r="U81" s="138">
        <f>RES_hhdet_numvin!U165</f>
        <v>9973</v>
      </c>
      <c r="V81" s="138">
        <f>RES_hhdet_numvin!V165</f>
        <v>11126</v>
      </c>
      <c r="W81" s="138">
        <f>RES_hhdet_numvin!W165</f>
        <v>7586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176</v>
      </c>
      <c r="R83" s="138">
        <f>RES_hhdet_numvin!R167</f>
        <v>140</v>
      </c>
      <c r="S83" s="138">
        <f>RES_hhdet_numvin!S167</f>
        <v>152</v>
      </c>
      <c r="T83" s="138">
        <f>RES_hhdet_numvin!T167</f>
        <v>160</v>
      </c>
      <c r="U83" s="138">
        <f>RES_hhdet_numvin!U167</f>
        <v>341</v>
      </c>
      <c r="V83" s="138">
        <f>RES_hhdet_numvin!V167</f>
        <v>306</v>
      </c>
      <c r="W83" s="138">
        <f>RES_hhdet_numvin!W167</f>
        <v>96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24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9</v>
      </c>
      <c r="V84" s="138">
        <f>RES_hhdet_numvin!V168</f>
        <v>50</v>
      </c>
      <c r="W84" s="138">
        <f>RES_hhdet_numvin!W168</f>
        <v>136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116</v>
      </c>
      <c r="Q87" s="138">
        <f>RES_hhdet_numvin!Q171</f>
        <v>0</v>
      </c>
      <c r="R87" s="138">
        <f>RES_hhdet_numvin!R171</f>
        <v>0</v>
      </c>
      <c r="S87" s="138">
        <f>RES_hhdet_numvin!S171</f>
        <v>0</v>
      </c>
      <c r="T87" s="138">
        <f>RES_hhdet_numvin!T171</f>
        <v>0</v>
      </c>
      <c r="U87" s="138">
        <f>RES_hhdet_numvin!U171</f>
        <v>137</v>
      </c>
      <c r="V87" s="138">
        <f>RES_hhdet_numvin!V171</f>
        <v>30</v>
      </c>
      <c r="W87" s="138">
        <f>RES_hhdet_numvin!W171</f>
        <v>141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1434</v>
      </c>
      <c r="Q88" s="138">
        <f>RES_hhdet_numvin!Q172</f>
        <v>2596</v>
      </c>
      <c r="R88" s="138">
        <f>RES_hhdet_numvin!R172</f>
        <v>4088</v>
      </c>
      <c r="S88" s="138">
        <f>RES_hhdet_numvin!S172</f>
        <v>4982</v>
      </c>
      <c r="T88" s="138">
        <f>RES_hhdet_numvin!T172</f>
        <v>5895</v>
      </c>
      <c r="U88" s="138">
        <f>RES_hhdet_numvin!U172</f>
        <v>8634</v>
      </c>
      <c r="V88" s="138">
        <f>RES_hhdet_numvin!V172</f>
        <v>9522</v>
      </c>
      <c r="W88" s="138">
        <f>RES_hhdet_numvin!W172</f>
        <v>6945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716</v>
      </c>
      <c r="Q92" s="138">
        <f>RES_hhdet_numvin!Q176</f>
        <v>1504</v>
      </c>
      <c r="R92" s="138">
        <f>RES_hhdet_numvin!R176</f>
        <v>2353</v>
      </c>
      <c r="S92" s="138">
        <f>RES_hhdet_numvin!S176</f>
        <v>2800</v>
      </c>
      <c r="T92" s="138">
        <f>RES_hhdet_numvin!T176</f>
        <v>3011</v>
      </c>
      <c r="U92" s="138">
        <f>RES_hhdet_numvin!U176</f>
        <v>5256</v>
      </c>
      <c r="V92" s="138">
        <f>RES_hhdet_numvin!V176</f>
        <v>4791</v>
      </c>
      <c r="W92" s="138">
        <f>RES_hhdet_numvin!W176</f>
        <v>2834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856</v>
      </c>
      <c r="Q93" s="39">
        <f>RES_hhdet_numvin!Q177</f>
        <v>1273</v>
      </c>
      <c r="R93" s="39">
        <f>RES_hhdet_numvin!R177</f>
        <v>1883</v>
      </c>
      <c r="S93" s="39">
        <f>RES_hhdet_numvin!S177</f>
        <v>2335</v>
      </c>
      <c r="T93" s="39">
        <f>RES_hhdet_numvin!T177</f>
        <v>3062</v>
      </c>
      <c r="U93" s="39">
        <f>RES_hhdet_numvin!U177</f>
        <v>3857</v>
      </c>
      <c r="V93" s="39">
        <f>RES_hhdet_numvin!V177</f>
        <v>5109</v>
      </c>
      <c r="W93" s="39">
        <f>RES_hhdet_numvin!W177</f>
        <v>4470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8.4210973570597112</v>
      </c>
      <c r="C97" s="117">
        <f t="shared" si="12"/>
        <v>8.9020980849093974</v>
      </c>
      <c r="D97" s="117">
        <f t="shared" si="12"/>
        <v>11.542784677035934</v>
      </c>
      <c r="E97" s="117">
        <f t="shared" si="12"/>
        <v>13.93238891040742</v>
      </c>
      <c r="F97" s="117">
        <f t="shared" si="12"/>
        <v>14.990887850912227</v>
      </c>
      <c r="G97" s="117">
        <f t="shared" si="12"/>
        <v>16.3928795026846</v>
      </c>
      <c r="H97" s="117">
        <f t="shared" si="12"/>
        <v>19.330733218780363</v>
      </c>
      <c r="I97" s="117">
        <f t="shared" si="12"/>
        <v>21.450093754418802</v>
      </c>
      <c r="J97" s="117">
        <f t="shared" si="12"/>
        <v>19.382448836896806</v>
      </c>
      <c r="K97" s="117">
        <f t="shared" si="12"/>
        <v>19.010588829672123</v>
      </c>
      <c r="L97" s="117">
        <f t="shared" si="12"/>
        <v>16.869604011376982</v>
      </c>
      <c r="M97" s="117">
        <f t="shared" si="12"/>
        <v>16.78675391611576</v>
      </c>
      <c r="N97" s="117">
        <f t="shared" si="12"/>
        <v>12.952048723941413</v>
      </c>
      <c r="O97" s="117">
        <f t="shared" si="12"/>
        <v>10.376910775320839</v>
      </c>
      <c r="P97" s="117">
        <f t="shared" si="12"/>
        <v>12.635993539772468</v>
      </c>
      <c r="Q97" s="117">
        <f t="shared" si="12"/>
        <v>17.974364929718504</v>
      </c>
      <c r="R97" s="117">
        <f t="shared" ref="R97:V97" si="13">R98+R100+R102+R111</f>
        <v>20.486125383571196</v>
      </c>
      <c r="S97" s="117">
        <f t="shared" si="13"/>
        <v>23.982616292908265</v>
      </c>
      <c r="T97" s="117">
        <f t="shared" si="13"/>
        <v>24.58695640781561</v>
      </c>
      <c r="U97" s="117">
        <f t="shared" si="13"/>
        <v>31.41882636909348</v>
      </c>
      <c r="V97" s="117">
        <f t="shared" si="13"/>
        <v>35.677226544971724</v>
      </c>
      <c r="W97" s="117">
        <f t="shared" ref="W97" si="14">W98+W100+W102+W111</f>
        <v>35.86990262418179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3.8455149413123504</v>
      </c>
      <c r="C98" s="122">
        <f t="shared" si="15"/>
        <v>4.5016921580083711</v>
      </c>
      <c r="D98" s="122">
        <f t="shared" si="15"/>
        <v>6.1122767829486637</v>
      </c>
      <c r="E98" s="122">
        <f t="shared" si="15"/>
        <v>7.1455444010541065</v>
      </c>
      <c r="F98" s="122">
        <f t="shared" si="15"/>
        <v>7.4863258143548785</v>
      </c>
      <c r="G98" s="122">
        <f t="shared" si="15"/>
        <v>7.1535328182223274</v>
      </c>
      <c r="H98" s="122">
        <f t="shared" si="15"/>
        <v>8.4968035979049592</v>
      </c>
      <c r="I98" s="122">
        <f t="shared" si="15"/>
        <v>9.9184105944015641</v>
      </c>
      <c r="J98" s="122">
        <f t="shared" si="15"/>
        <v>8.1187560790141511</v>
      </c>
      <c r="K98" s="122">
        <f t="shared" si="15"/>
        <v>7.6581079399297209</v>
      </c>
      <c r="L98" s="122">
        <f t="shared" si="15"/>
        <v>6.4920615686900112</v>
      </c>
      <c r="M98" s="122">
        <f t="shared" si="15"/>
        <v>6.5503852186096969</v>
      </c>
      <c r="N98" s="122">
        <f t="shared" si="15"/>
        <v>2.9876056319755473</v>
      </c>
      <c r="O98" s="122">
        <f t="shared" si="15"/>
        <v>1.3829703275822789</v>
      </c>
      <c r="P98" s="122">
        <f t="shared" si="15"/>
        <v>3.2998014183798965</v>
      </c>
      <c r="Q98" s="122">
        <f t="shared" si="15"/>
        <v>7.2464990729032266</v>
      </c>
      <c r="R98" s="122">
        <f t="shared" si="15"/>
        <v>7.9412583671770127</v>
      </c>
      <c r="S98" s="122">
        <f t="shared" si="15"/>
        <v>9.9670911551908183</v>
      </c>
      <c r="T98" s="122">
        <f t="shared" si="15"/>
        <v>9.400244616028484</v>
      </c>
      <c r="U98" s="122">
        <f t="shared" si="15"/>
        <v>13.479993216119516</v>
      </c>
      <c r="V98" s="122">
        <f t="shared" si="15"/>
        <v>15.397868030081797</v>
      </c>
      <c r="W98" s="122">
        <f t="shared" si="15"/>
        <v>14.68654621530397</v>
      </c>
      <c r="DA98" s="130" t="s">
        <v>1722</v>
      </c>
    </row>
    <row r="99" spans="1:105" ht="12" customHeight="1" x14ac:dyDescent="0.25">
      <c r="A99" s="97" t="s">
        <v>53</v>
      </c>
      <c r="B99" s="98">
        <v>3.8455149413123504</v>
      </c>
      <c r="C99" s="98">
        <v>4.5016921580083711</v>
      </c>
      <c r="D99" s="98">
        <v>6.1122767829486637</v>
      </c>
      <c r="E99" s="98">
        <v>7.1455444010541065</v>
      </c>
      <c r="F99" s="98">
        <v>7.4863258143548785</v>
      </c>
      <c r="G99" s="98">
        <v>7.1535328182223274</v>
      </c>
      <c r="H99" s="98">
        <v>8.4968035979049592</v>
      </c>
      <c r="I99" s="98">
        <v>9.9184105944015641</v>
      </c>
      <c r="J99" s="98">
        <v>8.1187560790141511</v>
      </c>
      <c r="K99" s="98">
        <v>7.6581079399297209</v>
      </c>
      <c r="L99" s="98">
        <v>6.4920615686900112</v>
      </c>
      <c r="M99" s="98">
        <v>6.5503852186096969</v>
      </c>
      <c r="N99" s="98">
        <v>2.9876056319755473</v>
      </c>
      <c r="O99" s="98">
        <v>1.3829703275822789</v>
      </c>
      <c r="P99" s="98">
        <v>3.2998014183798965</v>
      </c>
      <c r="Q99" s="98">
        <v>7.2464990729032266</v>
      </c>
      <c r="R99" s="98">
        <v>7.9412583671770127</v>
      </c>
      <c r="S99" s="98">
        <v>9.9670911551908183</v>
      </c>
      <c r="T99" s="98">
        <v>9.400244616028484</v>
      </c>
      <c r="U99" s="98">
        <v>13.479993216119516</v>
      </c>
      <c r="V99" s="98">
        <v>15.397868030081797</v>
      </c>
      <c r="W99" s="98">
        <v>14.68654621530397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2.2457107776751615</v>
      </c>
      <c r="C100" s="122">
        <f t="shared" si="16"/>
        <v>1.7972179673009085</v>
      </c>
      <c r="D100" s="122">
        <f t="shared" si="16"/>
        <v>1.9172529943150614</v>
      </c>
      <c r="E100" s="122">
        <f t="shared" si="16"/>
        <v>2.332296765831301</v>
      </c>
      <c r="F100" s="122">
        <f t="shared" si="16"/>
        <v>2.1199205497200522</v>
      </c>
      <c r="G100" s="122">
        <f t="shared" si="16"/>
        <v>2.5365031825930036</v>
      </c>
      <c r="H100" s="122">
        <f t="shared" si="16"/>
        <v>3.3834345676925293</v>
      </c>
      <c r="I100" s="122">
        <f t="shared" si="16"/>
        <v>3.6119233323904849</v>
      </c>
      <c r="J100" s="122">
        <f t="shared" si="16"/>
        <v>3.6756773685265447</v>
      </c>
      <c r="K100" s="122">
        <f t="shared" si="16"/>
        <v>3.5035013031688549</v>
      </c>
      <c r="L100" s="122">
        <f t="shared" si="16"/>
        <v>3.4456974999741163</v>
      </c>
      <c r="M100" s="122">
        <f t="shared" si="16"/>
        <v>3.0299696457686465</v>
      </c>
      <c r="N100" s="122">
        <f t="shared" si="16"/>
        <v>3.5366723661933972</v>
      </c>
      <c r="O100" s="122">
        <f t="shared" si="16"/>
        <v>2.9561885277778037</v>
      </c>
      <c r="P100" s="122">
        <f t="shared" si="16"/>
        <v>2.6843277966876635</v>
      </c>
      <c r="Q100" s="122">
        <f t="shared" si="16"/>
        <v>3.0772178756764941</v>
      </c>
      <c r="R100" s="122">
        <f t="shared" si="16"/>
        <v>3.777589281838357</v>
      </c>
      <c r="S100" s="122">
        <f t="shared" si="16"/>
        <v>3.8421703859114271</v>
      </c>
      <c r="T100" s="122">
        <f t="shared" si="16"/>
        <v>4.5481808606449512</v>
      </c>
      <c r="U100" s="122">
        <f t="shared" si="16"/>
        <v>5.5080791043842066</v>
      </c>
      <c r="V100" s="122">
        <f t="shared" si="16"/>
        <v>5.9582211159723286</v>
      </c>
      <c r="W100" s="122">
        <f t="shared" si="16"/>
        <v>6.1216466993627527</v>
      </c>
      <c r="DA100" s="130" t="s">
        <v>1724</v>
      </c>
    </row>
    <row r="101" spans="1:105" ht="12" customHeight="1" x14ac:dyDescent="0.25">
      <c r="A101" s="97" t="s">
        <v>53</v>
      </c>
      <c r="B101" s="98">
        <v>2.2457107776751615</v>
      </c>
      <c r="C101" s="98">
        <v>1.7972179673009085</v>
      </c>
      <c r="D101" s="98">
        <v>1.9172529943150614</v>
      </c>
      <c r="E101" s="98">
        <v>2.332296765831301</v>
      </c>
      <c r="F101" s="98">
        <v>2.1199205497200522</v>
      </c>
      <c r="G101" s="98">
        <v>2.5365031825930036</v>
      </c>
      <c r="H101" s="98">
        <v>3.3834345676925293</v>
      </c>
      <c r="I101" s="98">
        <v>3.6119233323904849</v>
      </c>
      <c r="J101" s="98">
        <v>3.6756773685265447</v>
      </c>
      <c r="K101" s="98">
        <v>3.5035013031688549</v>
      </c>
      <c r="L101" s="98">
        <v>3.4456974999741163</v>
      </c>
      <c r="M101" s="98">
        <v>3.0299696457686465</v>
      </c>
      <c r="N101" s="98">
        <v>3.5366723661933972</v>
      </c>
      <c r="O101" s="98">
        <v>2.9561885277778037</v>
      </c>
      <c r="P101" s="98">
        <v>2.6843277966876635</v>
      </c>
      <c r="Q101" s="98">
        <v>3.0772178756764941</v>
      </c>
      <c r="R101" s="98">
        <v>3.777589281838357</v>
      </c>
      <c r="S101" s="98">
        <v>3.8421703859114271</v>
      </c>
      <c r="T101" s="98">
        <v>4.5481808606449512</v>
      </c>
      <c r="U101" s="98">
        <v>5.5080791043842066</v>
      </c>
      <c r="V101" s="98">
        <v>5.9582211159723286</v>
      </c>
      <c r="W101" s="98">
        <v>6.1216466993627527</v>
      </c>
      <c r="DA101" s="63" t="s">
        <v>1725</v>
      </c>
    </row>
    <row r="102" spans="1:105" ht="12" customHeight="1" x14ac:dyDescent="0.25">
      <c r="A102" s="121" t="s">
        <v>55</v>
      </c>
      <c r="B102" s="122">
        <v>1.5967102130866324</v>
      </c>
      <c r="C102" s="122">
        <v>1.7176209661982873</v>
      </c>
      <c r="D102" s="122">
        <v>2.4028029163653906</v>
      </c>
      <c r="E102" s="122">
        <v>3.1276997673599922</v>
      </c>
      <c r="F102" s="122">
        <v>3.7895499924652634</v>
      </c>
      <c r="G102" s="122">
        <v>4.9238454068025641</v>
      </c>
      <c r="H102" s="122">
        <v>5.572856220793275</v>
      </c>
      <c r="I102" s="122">
        <v>6.0695407597817042</v>
      </c>
      <c r="J102" s="122">
        <v>5.8821317899630108</v>
      </c>
      <c r="K102" s="122">
        <v>6.0818620864175923</v>
      </c>
      <c r="L102" s="122">
        <v>5.3770111757451069</v>
      </c>
      <c r="M102" s="122">
        <v>5.5248901506071109</v>
      </c>
      <c r="N102" s="122">
        <v>4.9463060895269058</v>
      </c>
      <c r="O102" s="122">
        <v>4.4486904465677739</v>
      </c>
      <c r="P102" s="122">
        <v>4.7894351723244171</v>
      </c>
      <c r="Q102" s="122">
        <v>5.6339885419057154</v>
      </c>
      <c r="R102" s="122">
        <v>6.5409677327710813</v>
      </c>
      <c r="S102" s="122">
        <v>7.635388518032058</v>
      </c>
      <c r="T102" s="122">
        <v>8.0121967543075545</v>
      </c>
      <c r="U102" s="122">
        <v>8.9771767685020798</v>
      </c>
      <c r="V102" s="122">
        <v>10.384522726511653</v>
      </c>
      <c r="W102" s="122">
        <v>10.997077999369644</v>
      </c>
      <c r="DA102" s="130" t="s">
        <v>1726</v>
      </c>
    </row>
    <row r="103" spans="1:105" ht="12" customHeight="1" x14ac:dyDescent="0.25">
      <c r="A103" s="97" t="s">
        <v>124</v>
      </c>
      <c r="B103" s="98">
        <v>0.21012999369321692</v>
      </c>
      <c r="C103" s="98">
        <v>0.22614193325981916</v>
      </c>
      <c r="D103" s="98">
        <v>0.26037701006862518</v>
      </c>
      <c r="E103" s="98">
        <v>0.29222413604811459</v>
      </c>
      <c r="F103" s="98">
        <v>0.31839498987254422</v>
      </c>
      <c r="G103" s="98">
        <v>0.38151679019834689</v>
      </c>
      <c r="H103" s="98">
        <v>0.47554073891299442</v>
      </c>
      <c r="I103" s="98">
        <v>0.4747020044855208</v>
      </c>
      <c r="J103" s="98">
        <v>0.47392415616718414</v>
      </c>
      <c r="K103" s="98">
        <v>0.4708884110708168</v>
      </c>
      <c r="L103" s="98">
        <v>0.41291430129365658</v>
      </c>
      <c r="M103" s="98">
        <v>0.39325890654304507</v>
      </c>
      <c r="N103" s="98">
        <v>0.35328370512656615</v>
      </c>
      <c r="O103" s="98">
        <v>0.32194120726034392</v>
      </c>
      <c r="P103" s="98">
        <v>0.29479607343077679</v>
      </c>
      <c r="Q103" s="98">
        <v>0.33905963501369757</v>
      </c>
      <c r="R103" s="98">
        <v>0.36477452648735131</v>
      </c>
      <c r="S103" s="98">
        <v>0.38087638101308546</v>
      </c>
      <c r="T103" s="98">
        <v>0.38639685585896927</v>
      </c>
      <c r="U103" s="98">
        <v>0.4378593311969744</v>
      </c>
      <c r="V103" s="98">
        <v>0.45998898892864171</v>
      </c>
      <c r="W103" s="98">
        <v>0.56912056837869573</v>
      </c>
      <c r="DA103" s="63" t="s">
        <v>1727</v>
      </c>
    </row>
    <row r="104" spans="1:105" ht="12" customHeight="1" x14ac:dyDescent="0.25">
      <c r="A104" s="97" t="s">
        <v>123</v>
      </c>
      <c r="B104" s="98">
        <v>7.1821208205565031E-3</v>
      </c>
      <c r="C104" s="98">
        <v>9.6663453882120144E-3</v>
      </c>
      <c r="D104" s="98">
        <v>1.0386380178510894E-2</v>
      </c>
      <c r="E104" s="98">
        <v>1.0001618977753131E-2</v>
      </c>
      <c r="F104" s="98">
        <v>8.6205000795850466E-3</v>
      </c>
      <c r="G104" s="98">
        <v>7.1942834018694961E-3</v>
      </c>
      <c r="H104" s="98">
        <v>1.1185018753050287E-2</v>
      </c>
      <c r="I104" s="98">
        <v>1.1830022730729462E-2</v>
      </c>
      <c r="J104" s="98">
        <v>1.2842633162652899E-2</v>
      </c>
      <c r="K104" s="98">
        <v>1.2292706670176446E-2</v>
      </c>
      <c r="L104" s="98">
        <v>1.1693851502127154E-2</v>
      </c>
      <c r="M104" s="98">
        <v>1.0745213339106411E-2</v>
      </c>
      <c r="N104" s="98">
        <v>1.2304868364209494E-2</v>
      </c>
      <c r="O104" s="98">
        <v>4.5017488483134888E-2</v>
      </c>
      <c r="P104" s="98">
        <v>7.166985412594308E-2</v>
      </c>
      <c r="Q104" s="98">
        <v>6.5848399328969881E-2</v>
      </c>
      <c r="R104" s="98">
        <v>6.5751870130599521E-2</v>
      </c>
      <c r="S104" s="98">
        <v>6.4374698769298036E-2</v>
      </c>
      <c r="T104" s="98">
        <v>5.124013651267452E-2</v>
      </c>
      <c r="U104" s="98">
        <v>3.7783126847664245E-2</v>
      </c>
      <c r="V104" s="98">
        <v>3.2679675476013394E-2</v>
      </c>
      <c r="W104" s="98">
        <v>6.3720572145897894E-2</v>
      </c>
      <c r="DA104" s="63" t="s">
        <v>1728</v>
      </c>
    </row>
    <row r="105" spans="1:105" ht="12" customHeight="1" x14ac:dyDescent="0.25">
      <c r="A105" s="100" t="s">
        <v>50</v>
      </c>
      <c r="B105" s="101">
        <v>2.0019532158495326E-3</v>
      </c>
      <c r="C105" s="101">
        <v>2.6081728492091502E-3</v>
      </c>
      <c r="D105" s="101">
        <v>4.4018756353012244E-3</v>
      </c>
      <c r="E105" s="101">
        <v>4.8828560903026582E-3</v>
      </c>
      <c r="F105" s="101">
        <v>3.8068110889834072E-3</v>
      </c>
      <c r="G105" s="101">
        <v>3.5115095133669135E-3</v>
      </c>
      <c r="H105" s="101">
        <v>4.9095344228456709E-3</v>
      </c>
      <c r="I105" s="101">
        <v>4.3316971461546698E-3</v>
      </c>
      <c r="J105" s="101">
        <v>4.7123523902259778E-3</v>
      </c>
      <c r="K105" s="101">
        <v>4.4711279025188714E-3</v>
      </c>
      <c r="L105" s="101">
        <v>3.7944946460596201E-3</v>
      </c>
      <c r="M105" s="101">
        <v>3.4555642547054594E-3</v>
      </c>
      <c r="N105" s="101">
        <v>2.7558496530523755E-3</v>
      </c>
      <c r="O105" s="101">
        <v>6.4430320726898849E-3</v>
      </c>
      <c r="P105" s="101">
        <v>1.2015008633773938E-2</v>
      </c>
      <c r="Q105" s="101">
        <v>2.2597432988066324E-2</v>
      </c>
      <c r="R105" s="101">
        <v>2.6316161385668009E-2</v>
      </c>
      <c r="S105" s="101">
        <v>3.0497457282460446E-2</v>
      </c>
      <c r="T105" s="101">
        <v>1.6891360666171747E-2</v>
      </c>
      <c r="U105" s="101">
        <v>4.4894380393698452E-3</v>
      </c>
      <c r="V105" s="101">
        <v>2.9747822601617719E-3</v>
      </c>
      <c r="W105" s="101">
        <v>1.5300954492467069E-2</v>
      </c>
      <c r="DA105" s="131" t="s">
        <v>1729</v>
      </c>
    </row>
    <row r="106" spans="1:105" ht="12" customHeight="1" x14ac:dyDescent="0.25">
      <c r="A106" s="103" t="s">
        <v>52</v>
      </c>
      <c r="B106" s="104">
        <v>5.1801676047069705E-3</v>
      </c>
      <c r="C106" s="104">
        <v>7.0581725390028638E-3</v>
      </c>
      <c r="D106" s="104">
        <v>5.9845045432096698E-3</v>
      </c>
      <c r="E106" s="104">
        <v>5.1187628874504723E-3</v>
      </c>
      <c r="F106" s="104">
        <v>4.8136889906016389E-3</v>
      </c>
      <c r="G106" s="104">
        <v>3.6827738885025826E-3</v>
      </c>
      <c r="H106" s="104">
        <v>6.2754843302046167E-3</v>
      </c>
      <c r="I106" s="104">
        <v>7.4983255845747932E-3</v>
      </c>
      <c r="J106" s="104">
        <v>8.1302807724269212E-3</v>
      </c>
      <c r="K106" s="104">
        <v>7.8215787676575738E-3</v>
      </c>
      <c r="L106" s="104">
        <v>7.8993568560675343E-3</v>
      </c>
      <c r="M106" s="104">
        <v>7.289649084400952E-3</v>
      </c>
      <c r="N106" s="104">
        <v>9.5490187111571187E-3</v>
      </c>
      <c r="O106" s="104">
        <v>3.8574456410445004E-2</v>
      </c>
      <c r="P106" s="104">
        <v>5.9654845492169137E-2</v>
      </c>
      <c r="Q106" s="104">
        <v>4.3250966340903557E-2</v>
      </c>
      <c r="R106" s="104">
        <v>3.9435708744931519E-2</v>
      </c>
      <c r="S106" s="104">
        <v>3.3877241486837593E-2</v>
      </c>
      <c r="T106" s="104">
        <v>3.4348775846502769E-2</v>
      </c>
      <c r="U106" s="104">
        <v>3.3293688808294399E-2</v>
      </c>
      <c r="V106" s="104">
        <v>2.9704893215851621E-2</v>
      </c>
      <c r="W106" s="104">
        <v>4.8419617653430828E-2</v>
      </c>
      <c r="DA106" s="132" t="s">
        <v>1730</v>
      </c>
    </row>
    <row r="107" spans="1:105" ht="12" customHeight="1" x14ac:dyDescent="0.25">
      <c r="A107" s="106" t="s">
        <v>122</v>
      </c>
      <c r="B107" s="101">
        <v>6.2220363581073045E-3</v>
      </c>
      <c r="C107" s="101">
        <v>1.0697442215332165E-2</v>
      </c>
      <c r="D107" s="101">
        <v>1.0757289872241654E-2</v>
      </c>
      <c r="E107" s="101">
        <v>1.0296768322579246E-2</v>
      </c>
      <c r="F107" s="101">
        <v>9.5905874842261967E-3</v>
      </c>
      <c r="G107" s="101">
        <v>8.6362004004236128E-3</v>
      </c>
      <c r="H107" s="101">
        <v>2.1966409217969801E-2</v>
      </c>
      <c r="I107" s="101">
        <v>2.2446269852388807E-2</v>
      </c>
      <c r="J107" s="101">
        <v>1.9811328049259849E-2</v>
      </c>
      <c r="K107" s="101">
        <v>1.698061318490365E-2</v>
      </c>
      <c r="L107" s="101">
        <v>1.5507827808196741E-2</v>
      </c>
      <c r="M107" s="101">
        <v>1.3768283260355015E-2</v>
      </c>
      <c r="N107" s="101">
        <v>1.041309804100992E-2</v>
      </c>
      <c r="O107" s="101">
        <v>0.1457550585508722</v>
      </c>
      <c r="P107" s="101">
        <v>0.27122449260055354</v>
      </c>
      <c r="Q107" s="101">
        <v>0.27715776865365349</v>
      </c>
      <c r="R107" s="101">
        <v>0.28004027324963332</v>
      </c>
      <c r="S107" s="101">
        <v>0.27496259279066843</v>
      </c>
      <c r="T107" s="101">
        <v>0.2394307151926649</v>
      </c>
      <c r="U107" s="101">
        <v>0.241277008279523</v>
      </c>
      <c r="V107" s="101">
        <v>0.19089234572372915</v>
      </c>
      <c r="W107" s="101">
        <v>0.15177611254771847</v>
      </c>
      <c r="DA107" s="131" t="s">
        <v>1731</v>
      </c>
    </row>
    <row r="108" spans="1:105" ht="12" customHeight="1" x14ac:dyDescent="0.25">
      <c r="A108" s="107" t="s">
        <v>121</v>
      </c>
      <c r="B108" s="104">
        <v>1.3731760622147517</v>
      </c>
      <c r="C108" s="104">
        <v>1.4711152453349239</v>
      </c>
      <c r="D108" s="104">
        <v>2.1212822362460129</v>
      </c>
      <c r="E108" s="104">
        <v>2.8151772440115455</v>
      </c>
      <c r="F108" s="104">
        <v>3.4529439150289081</v>
      </c>
      <c r="G108" s="104">
        <v>4.5264981328019243</v>
      </c>
      <c r="H108" s="104">
        <v>5.0641640539092601</v>
      </c>
      <c r="I108" s="104">
        <v>5.5605624627130652</v>
      </c>
      <c r="J108" s="104">
        <v>5.3755536725839139</v>
      </c>
      <c r="K108" s="104">
        <v>5.5817003554916953</v>
      </c>
      <c r="L108" s="104">
        <v>4.9368951951411262</v>
      </c>
      <c r="M108" s="104">
        <v>5.1071177474646046</v>
      </c>
      <c r="N108" s="104">
        <v>4.5703044179951204</v>
      </c>
      <c r="O108" s="104">
        <v>3.9359766922734227</v>
      </c>
      <c r="P108" s="104">
        <v>4.1517447521671436</v>
      </c>
      <c r="Q108" s="104">
        <v>4.9519227389093947</v>
      </c>
      <c r="R108" s="104">
        <v>5.8304010629034977</v>
      </c>
      <c r="S108" s="104">
        <v>6.9151748454590063</v>
      </c>
      <c r="T108" s="104">
        <v>7.3351290467432451</v>
      </c>
      <c r="U108" s="104">
        <v>8.2602573021779175</v>
      </c>
      <c r="V108" s="104">
        <v>9.7009617163832687</v>
      </c>
      <c r="W108" s="104">
        <v>10.212460746297332</v>
      </c>
      <c r="DA108" s="132" t="s">
        <v>1732</v>
      </c>
    </row>
    <row r="109" spans="1:105" ht="12" customHeight="1" x14ac:dyDescent="0.25">
      <c r="A109" s="108" t="s">
        <v>53</v>
      </c>
      <c r="B109" s="98">
        <v>0.36004161378905941</v>
      </c>
      <c r="C109" s="98">
        <v>0.35164016959766253</v>
      </c>
      <c r="D109" s="98">
        <v>0.70702420263646126</v>
      </c>
      <c r="E109" s="98">
        <v>1.12869919796531</v>
      </c>
      <c r="F109" s="98">
        <v>1.3308532023405601</v>
      </c>
      <c r="G109" s="98">
        <v>2.0197503873447507</v>
      </c>
      <c r="H109" s="98">
        <v>2.0865637401742374</v>
      </c>
      <c r="I109" s="98">
        <v>1.9675600661497432</v>
      </c>
      <c r="J109" s="98">
        <v>1.8393783196352149</v>
      </c>
      <c r="K109" s="98">
        <v>1.905798937001014</v>
      </c>
      <c r="L109" s="98">
        <v>1.5257191919656403</v>
      </c>
      <c r="M109" s="98">
        <v>1.5916205404955179</v>
      </c>
      <c r="N109" s="98">
        <v>1.0716027847564755</v>
      </c>
      <c r="O109" s="98">
        <v>0.2500545328495839</v>
      </c>
      <c r="P109" s="98">
        <v>0.10298448951273449</v>
      </c>
      <c r="Q109" s="98">
        <v>0.37596630312027401</v>
      </c>
      <c r="R109" s="98">
        <v>0.63168924247336478</v>
      </c>
      <c r="S109" s="98">
        <v>1.1871615926601802</v>
      </c>
      <c r="T109" s="98">
        <v>0.99210527669132864</v>
      </c>
      <c r="U109" s="98">
        <v>0.89675656226437939</v>
      </c>
      <c r="V109" s="98">
        <v>1.2874743942560165</v>
      </c>
      <c r="W109" s="98">
        <v>1.4027126400240002</v>
      </c>
      <c r="DA109" s="63" t="s">
        <v>1733</v>
      </c>
    </row>
    <row r="110" spans="1:105" ht="12" customHeight="1" x14ac:dyDescent="0.25">
      <c r="A110" s="108" t="s">
        <v>52</v>
      </c>
      <c r="B110" s="98">
        <v>1.0131344484256923</v>
      </c>
      <c r="C110" s="98">
        <v>1.1194750757372613</v>
      </c>
      <c r="D110" s="98">
        <v>1.4142580336095514</v>
      </c>
      <c r="E110" s="98">
        <v>1.6864780460462354</v>
      </c>
      <c r="F110" s="98">
        <v>2.1220907126883479</v>
      </c>
      <c r="G110" s="98">
        <v>2.5067477454571736</v>
      </c>
      <c r="H110" s="98">
        <v>2.9776003137350227</v>
      </c>
      <c r="I110" s="98">
        <v>3.593002396563322</v>
      </c>
      <c r="J110" s="98">
        <v>3.5361753529486988</v>
      </c>
      <c r="K110" s="98">
        <v>3.6759014184906813</v>
      </c>
      <c r="L110" s="98">
        <v>3.4111760031754854</v>
      </c>
      <c r="M110" s="98">
        <v>3.5154972069690871</v>
      </c>
      <c r="N110" s="98">
        <v>3.4987016332386447</v>
      </c>
      <c r="O110" s="98">
        <v>3.6859221594238387</v>
      </c>
      <c r="P110" s="98">
        <v>4.048760262654409</v>
      </c>
      <c r="Q110" s="98">
        <v>4.5759564357891209</v>
      </c>
      <c r="R110" s="98">
        <v>5.198711820430133</v>
      </c>
      <c r="S110" s="98">
        <v>5.7280132527988261</v>
      </c>
      <c r="T110" s="98">
        <v>6.3430237700519161</v>
      </c>
      <c r="U110" s="98">
        <v>7.3635007399135386</v>
      </c>
      <c r="V110" s="98">
        <v>8.4134873221272528</v>
      </c>
      <c r="W110" s="98">
        <v>8.8097481062733323</v>
      </c>
      <c r="DA110" s="63" t="s">
        <v>1734</v>
      </c>
    </row>
    <row r="111" spans="1:105" ht="12" customHeight="1" x14ac:dyDescent="0.25">
      <c r="A111" s="121" t="s">
        <v>54</v>
      </c>
      <c r="B111" s="122">
        <v>0.7331614249855658</v>
      </c>
      <c r="C111" s="122">
        <v>0.88556699340183043</v>
      </c>
      <c r="D111" s="122">
        <v>1.1104519834068181</v>
      </c>
      <c r="E111" s="122">
        <v>1.3268479761620198</v>
      </c>
      <c r="F111" s="122">
        <v>1.5950914943720327</v>
      </c>
      <c r="G111" s="122">
        <v>1.7789980950667055</v>
      </c>
      <c r="H111" s="122">
        <v>1.8776388323896014</v>
      </c>
      <c r="I111" s="122">
        <v>1.8502190678450459</v>
      </c>
      <c r="J111" s="122">
        <v>1.7058835993931005</v>
      </c>
      <c r="K111" s="122">
        <v>1.7671175001559534</v>
      </c>
      <c r="L111" s="122">
        <v>1.5548337669677466</v>
      </c>
      <c r="M111" s="122">
        <v>1.6815089011303064</v>
      </c>
      <c r="N111" s="122">
        <v>1.4814646362455617</v>
      </c>
      <c r="O111" s="122">
        <v>1.5890614733929822</v>
      </c>
      <c r="P111" s="122">
        <v>1.862429152380491</v>
      </c>
      <c r="Q111" s="122">
        <v>2.0166594392330666</v>
      </c>
      <c r="R111" s="122">
        <v>2.2263100017847433</v>
      </c>
      <c r="S111" s="122">
        <v>2.5379662337739619</v>
      </c>
      <c r="T111" s="122">
        <v>2.6263341768346216</v>
      </c>
      <c r="U111" s="122">
        <v>3.4535772800876776</v>
      </c>
      <c r="V111" s="122">
        <v>3.9366146724059425</v>
      </c>
      <c r="W111" s="122">
        <v>4.0646317101454255</v>
      </c>
      <c r="DA111" s="130" t="s">
        <v>1735</v>
      </c>
    </row>
    <row r="112" spans="1:105" ht="12" customHeight="1" x14ac:dyDescent="0.25">
      <c r="A112" s="97" t="s">
        <v>50</v>
      </c>
      <c r="B112" s="98">
        <v>0.57508945986720306</v>
      </c>
      <c r="C112" s="98">
        <v>0.63927025856800757</v>
      </c>
      <c r="D112" s="98">
        <v>0.76832458120916358</v>
      </c>
      <c r="E112" s="98">
        <v>0.93080181178562149</v>
      </c>
      <c r="F112" s="98">
        <v>1.0915800338177652</v>
      </c>
      <c r="G112" s="98">
        <v>1.2109300120867996</v>
      </c>
      <c r="H112" s="98">
        <v>1.2724749388019865</v>
      </c>
      <c r="I112" s="98">
        <v>1.3027691427451995</v>
      </c>
      <c r="J112" s="98">
        <v>1.20382533541821</v>
      </c>
      <c r="K112" s="98">
        <v>1.2173621430107084</v>
      </c>
      <c r="L112" s="98">
        <v>1.0801413144636181</v>
      </c>
      <c r="M112" s="98">
        <v>1.1405679341531136</v>
      </c>
      <c r="N112" s="98">
        <v>1.0865227940747957</v>
      </c>
      <c r="O112" s="98">
        <v>1.1058327691814629</v>
      </c>
      <c r="P112" s="98">
        <v>1.1469397777932746</v>
      </c>
      <c r="Q112" s="98">
        <v>1.2966287476134024</v>
      </c>
      <c r="R112" s="98">
        <v>1.4307734762621978</v>
      </c>
      <c r="S112" s="98">
        <v>1.5657593134474221</v>
      </c>
      <c r="T112" s="98">
        <v>1.7036453759213566</v>
      </c>
      <c r="U112" s="98">
        <v>2.1535281368862083</v>
      </c>
      <c r="V112" s="98">
        <v>2.2583377301052172</v>
      </c>
      <c r="W112" s="98">
        <v>2.4361761127851254</v>
      </c>
      <c r="DA112" s="63" t="s">
        <v>1736</v>
      </c>
    </row>
    <row r="113" spans="1:105" ht="12" customHeight="1" x14ac:dyDescent="0.25">
      <c r="A113" s="109" t="s">
        <v>120</v>
      </c>
      <c r="B113" s="33">
        <v>0.15807196511836277</v>
      </c>
      <c r="C113" s="33">
        <v>0.24629673483382289</v>
      </c>
      <c r="D113" s="33">
        <v>0.34212740219765447</v>
      </c>
      <c r="E113" s="33">
        <v>0.39604616437639822</v>
      </c>
      <c r="F113" s="33">
        <v>0.50351146055426754</v>
      </c>
      <c r="G113" s="33">
        <v>0.56806808297990585</v>
      </c>
      <c r="H113" s="33">
        <v>0.6051638935876148</v>
      </c>
      <c r="I113" s="33">
        <v>0.54744992509984636</v>
      </c>
      <c r="J113" s="33">
        <v>0.5020582639748904</v>
      </c>
      <c r="K113" s="33">
        <v>0.54975535714524482</v>
      </c>
      <c r="L113" s="33">
        <v>0.47469245250412845</v>
      </c>
      <c r="M113" s="33">
        <v>0.54094096697719274</v>
      </c>
      <c r="N113" s="33">
        <v>0.394941842170766</v>
      </c>
      <c r="O113" s="33">
        <v>0.48322870421151931</v>
      </c>
      <c r="P113" s="33">
        <v>0.71548937458721629</v>
      </c>
      <c r="Q113" s="33">
        <v>0.72003069161966415</v>
      </c>
      <c r="R113" s="33">
        <v>0.7955365255225455</v>
      </c>
      <c r="S113" s="33">
        <v>0.97220692032653999</v>
      </c>
      <c r="T113" s="33">
        <v>0.92268880091326499</v>
      </c>
      <c r="U113" s="33">
        <v>1.3000491432014691</v>
      </c>
      <c r="V113" s="33">
        <v>1.6782769423007253</v>
      </c>
      <c r="W113" s="33">
        <v>1.6284555973603003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7.7225714027413979</v>
      </c>
      <c r="C115" s="117">
        <f t="shared" si="17"/>
        <v>7.5990818909568363</v>
      </c>
      <c r="D115" s="117">
        <f t="shared" si="17"/>
        <v>9.6811399783231487</v>
      </c>
      <c r="E115" s="117">
        <f t="shared" si="17"/>
        <v>12.177396647552403</v>
      </c>
      <c r="F115" s="117">
        <f t="shared" si="17"/>
        <v>13.025264196098888</v>
      </c>
      <c r="G115" s="117">
        <f t="shared" si="17"/>
        <v>15.291660769777843</v>
      </c>
      <c r="H115" s="117">
        <f t="shared" si="17"/>
        <v>19.416465736575404</v>
      </c>
      <c r="I115" s="117">
        <f t="shared" si="17"/>
        <v>21.5643987694109</v>
      </c>
      <c r="J115" s="117">
        <f t="shared" si="17"/>
        <v>20.64588435505236</v>
      </c>
      <c r="K115" s="117">
        <f t="shared" si="17"/>
        <v>20.33667292262593</v>
      </c>
      <c r="L115" s="117">
        <f t="shared" si="17"/>
        <v>19.174820210525976</v>
      </c>
      <c r="M115" s="117">
        <f t="shared" si="17"/>
        <v>18.587234355374715</v>
      </c>
      <c r="N115" s="117">
        <f t="shared" si="17"/>
        <v>18.184162652224991</v>
      </c>
      <c r="O115" s="117">
        <f t="shared" si="17"/>
        <v>15.919334755491976</v>
      </c>
      <c r="P115" s="117">
        <f t="shared" si="17"/>
        <v>17.150500513292506</v>
      </c>
      <c r="Q115" s="117">
        <f t="shared" si="17"/>
        <v>22.169248476869232</v>
      </c>
      <c r="R115" s="117">
        <f t="shared" ref="R115:V115" si="18">R116+R118+R120+R129</f>
        <v>26.725787996420799</v>
      </c>
      <c r="S115" s="117">
        <f t="shared" si="18"/>
        <v>30.006176285389213</v>
      </c>
      <c r="T115" s="117">
        <f t="shared" si="18"/>
        <v>33.654006693989658</v>
      </c>
      <c r="U115" s="117">
        <f t="shared" si="18"/>
        <v>42.96078920965796</v>
      </c>
      <c r="V115" s="117">
        <f t="shared" si="18"/>
        <v>48.795993079776721</v>
      </c>
      <c r="W115" s="117">
        <f t="shared" ref="W115" si="19">W116+W118+W120+W129</f>
        <v>50.271532741950288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1.9719108237200316</v>
      </c>
      <c r="C116" s="122">
        <f t="shared" si="20"/>
        <v>2.3363760478551328</v>
      </c>
      <c r="D116" s="122">
        <f t="shared" si="20"/>
        <v>3.2209666706083899</v>
      </c>
      <c r="E116" s="122">
        <f t="shared" si="20"/>
        <v>3.8108929110560887</v>
      </c>
      <c r="F116" s="122">
        <f t="shared" si="20"/>
        <v>4.0385576565657875</v>
      </c>
      <c r="G116" s="122">
        <f t="shared" si="20"/>
        <v>3.9014213150282746</v>
      </c>
      <c r="H116" s="122">
        <f t="shared" si="20"/>
        <v>4.683382015183061</v>
      </c>
      <c r="I116" s="122">
        <f t="shared" si="20"/>
        <v>5.4904044366896052</v>
      </c>
      <c r="J116" s="122">
        <f t="shared" si="20"/>
        <v>4.5169563046560661</v>
      </c>
      <c r="K116" s="122">
        <f t="shared" si="20"/>
        <v>4.2938967241028925</v>
      </c>
      <c r="L116" s="122">
        <f t="shared" si="20"/>
        <v>3.650653888346032</v>
      </c>
      <c r="M116" s="122">
        <f t="shared" si="20"/>
        <v>3.7110018758399246</v>
      </c>
      <c r="N116" s="122">
        <f t="shared" si="20"/>
        <v>1.7076359366422793</v>
      </c>
      <c r="O116" s="122">
        <f t="shared" si="20"/>
        <v>0.80450055646973884</v>
      </c>
      <c r="P116" s="122">
        <f t="shared" si="20"/>
        <v>1.9587690759684</v>
      </c>
      <c r="Q116" s="122">
        <f t="shared" si="20"/>
        <v>4.4118883422901893</v>
      </c>
      <c r="R116" s="122">
        <f t="shared" si="20"/>
        <v>4.9850505399852247</v>
      </c>
      <c r="S116" s="122">
        <f t="shared" si="20"/>
        <v>6.469530324508793</v>
      </c>
      <c r="T116" s="122">
        <f t="shared" si="20"/>
        <v>6.3240868087065234</v>
      </c>
      <c r="U116" s="122">
        <f t="shared" si="20"/>
        <v>9.4388822130492898</v>
      </c>
      <c r="V116" s="122">
        <f t="shared" si="20"/>
        <v>11.155992352868122</v>
      </c>
      <c r="W116" s="122">
        <f t="shared" si="20"/>
        <v>10.858519174669766</v>
      </c>
      <c r="DA116" s="130" t="s">
        <v>1890</v>
      </c>
    </row>
    <row r="117" spans="1:105" ht="12" customHeight="1" x14ac:dyDescent="0.25">
      <c r="A117" s="97" t="s">
        <v>53</v>
      </c>
      <c r="B117" s="98">
        <v>1.9719108237200316</v>
      </c>
      <c r="C117" s="98">
        <v>2.3363760478551328</v>
      </c>
      <c r="D117" s="98">
        <v>3.2209666706083899</v>
      </c>
      <c r="E117" s="98">
        <v>3.8108929110560887</v>
      </c>
      <c r="F117" s="98">
        <v>4.0385576565657875</v>
      </c>
      <c r="G117" s="98">
        <v>3.9014213150282746</v>
      </c>
      <c r="H117" s="98">
        <v>4.683382015183061</v>
      </c>
      <c r="I117" s="98">
        <v>5.4904044366896052</v>
      </c>
      <c r="J117" s="98">
        <v>4.5169563046560661</v>
      </c>
      <c r="K117" s="98">
        <v>4.2938967241028925</v>
      </c>
      <c r="L117" s="98">
        <v>3.650653888346032</v>
      </c>
      <c r="M117" s="98">
        <v>3.7110018758399246</v>
      </c>
      <c r="N117" s="98">
        <v>1.7076359366422793</v>
      </c>
      <c r="O117" s="98">
        <v>0.80450055646973884</v>
      </c>
      <c r="P117" s="98">
        <v>1.9587690759684</v>
      </c>
      <c r="Q117" s="98">
        <v>4.4118883422901893</v>
      </c>
      <c r="R117" s="98">
        <v>4.9850505399852247</v>
      </c>
      <c r="S117" s="98">
        <v>6.469530324508793</v>
      </c>
      <c r="T117" s="98">
        <v>6.3240868087065234</v>
      </c>
      <c r="U117" s="98">
        <v>9.4388822130492898</v>
      </c>
      <c r="V117" s="98">
        <v>11.155992352868122</v>
      </c>
      <c r="W117" s="98">
        <v>10.858519174669766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4.0464402613975459</v>
      </c>
      <c r="C118" s="122">
        <f t="shared" si="21"/>
        <v>3.3422502227371811</v>
      </c>
      <c r="D118" s="122">
        <f t="shared" si="21"/>
        <v>3.9170275032101083</v>
      </c>
      <c r="E118" s="122">
        <f t="shared" si="21"/>
        <v>5.202299509678542</v>
      </c>
      <c r="F118" s="122">
        <f t="shared" si="21"/>
        <v>5.1050896134869719</v>
      </c>
      <c r="G118" s="122">
        <f t="shared" si="21"/>
        <v>6.6433911396139447</v>
      </c>
      <c r="H118" s="122">
        <f t="shared" si="21"/>
        <v>9.3601626514492828</v>
      </c>
      <c r="I118" s="122">
        <f t="shared" si="21"/>
        <v>10.163450973257941</v>
      </c>
      <c r="J118" s="122">
        <f t="shared" si="21"/>
        <v>10.422704689795786</v>
      </c>
      <c r="K118" s="122">
        <f t="shared" si="21"/>
        <v>10.116196999374855</v>
      </c>
      <c r="L118" s="122">
        <f t="shared" si="21"/>
        <v>10.202648167160079</v>
      </c>
      <c r="M118" s="122">
        <f t="shared" si="21"/>
        <v>9.3344854043138081</v>
      </c>
      <c r="N118" s="122">
        <f t="shared" si="21"/>
        <v>11.356595799332178</v>
      </c>
      <c r="O118" s="122">
        <f t="shared" si="21"/>
        <v>10.047288024519453</v>
      </c>
      <c r="P118" s="122">
        <f t="shared" si="21"/>
        <v>9.5507659582339635</v>
      </c>
      <c r="Q118" s="122">
        <f t="shared" si="21"/>
        <v>11.323725245124907</v>
      </c>
      <c r="R118" s="122">
        <f t="shared" si="21"/>
        <v>14.377588041790004</v>
      </c>
      <c r="S118" s="122">
        <f t="shared" si="21"/>
        <v>15.08779941059437</v>
      </c>
      <c r="T118" s="122">
        <f t="shared" si="21"/>
        <v>18.322624098556968</v>
      </c>
      <c r="U118" s="122">
        <f t="shared" si="21"/>
        <v>22.913684767965655</v>
      </c>
      <c r="V118" s="122">
        <f t="shared" si="21"/>
        <v>25.340449529695622</v>
      </c>
      <c r="W118" s="122">
        <f t="shared" si="21"/>
        <v>26.457034956997468</v>
      </c>
      <c r="DA118" s="130" t="s">
        <v>1892</v>
      </c>
    </row>
    <row r="119" spans="1:105" ht="12" customHeight="1" x14ac:dyDescent="0.25">
      <c r="A119" s="97" t="s">
        <v>53</v>
      </c>
      <c r="B119" s="98">
        <v>4.0464402613975459</v>
      </c>
      <c r="C119" s="98">
        <v>3.3422502227371811</v>
      </c>
      <c r="D119" s="98">
        <v>3.9170275032101083</v>
      </c>
      <c r="E119" s="98">
        <v>5.202299509678542</v>
      </c>
      <c r="F119" s="98">
        <v>5.1050896134869719</v>
      </c>
      <c r="G119" s="98">
        <v>6.6433911396139447</v>
      </c>
      <c r="H119" s="98">
        <v>9.3601626514492828</v>
      </c>
      <c r="I119" s="98">
        <v>10.163450973257941</v>
      </c>
      <c r="J119" s="98">
        <v>10.422704689795786</v>
      </c>
      <c r="K119" s="98">
        <v>10.116196999374855</v>
      </c>
      <c r="L119" s="98">
        <v>10.202648167160079</v>
      </c>
      <c r="M119" s="98">
        <v>9.3344854043138081</v>
      </c>
      <c r="N119" s="98">
        <v>11.356595799332178</v>
      </c>
      <c r="O119" s="98">
        <v>10.047288024519453</v>
      </c>
      <c r="P119" s="98">
        <v>9.5507659582339635</v>
      </c>
      <c r="Q119" s="98">
        <v>11.323725245124907</v>
      </c>
      <c r="R119" s="98">
        <v>14.377588041790004</v>
      </c>
      <c r="S119" s="98">
        <v>15.08779941059437</v>
      </c>
      <c r="T119" s="98">
        <v>18.322624098556968</v>
      </c>
      <c r="U119" s="98">
        <v>22.913684767965655</v>
      </c>
      <c r="V119" s="98">
        <v>25.340449529695622</v>
      </c>
      <c r="W119" s="98">
        <v>26.457034956997468</v>
      </c>
      <c r="DA119" s="63" t="s">
        <v>1893</v>
      </c>
    </row>
    <row r="120" spans="1:105" ht="12" customHeight="1" x14ac:dyDescent="0.25">
      <c r="A120" s="121" t="s">
        <v>55</v>
      </c>
      <c r="B120" s="122">
        <v>1.2764849132384339</v>
      </c>
      <c r="C120" s="122">
        <v>1.392350045321965</v>
      </c>
      <c r="D120" s="122">
        <v>1.8723956216235083</v>
      </c>
      <c r="E120" s="122">
        <v>2.3623932512627492</v>
      </c>
      <c r="F120" s="122">
        <v>2.9101319398673318</v>
      </c>
      <c r="G120" s="122">
        <v>3.6593078570513073</v>
      </c>
      <c r="H120" s="122">
        <v>4.2211208227819457</v>
      </c>
      <c r="I120" s="122">
        <v>4.782826609365503</v>
      </c>
      <c r="J120" s="122">
        <v>4.6657049069718441</v>
      </c>
      <c r="K120" s="122">
        <v>4.8410499256577495</v>
      </c>
      <c r="L120" s="122">
        <v>4.3664755211703996</v>
      </c>
      <c r="M120" s="122">
        <v>4.501337695512265</v>
      </c>
      <c r="N120" s="122">
        <v>4.2160854776315917</v>
      </c>
      <c r="O120" s="122">
        <v>4.0840069211754537</v>
      </c>
      <c r="P120" s="122">
        <v>4.4556557737614755</v>
      </c>
      <c r="Q120" s="122">
        <v>5.1566258195174086</v>
      </c>
      <c r="R120" s="122">
        <v>5.9464354448169292</v>
      </c>
      <c r="S120" s="122">
        <v>6.8090154180838107</v>
      </c>
      <c r="T120" s="122">
        <v>7.3137420913394688</v>
      </c>
      <c r="U120" s="122">
        <v>8.3348638245365443</v>
      </c>
      <c r="V120" s="122">
        <v>9.6272757282348671</v>
      </c>
      <c r="W120" s="122">
        <v>10.192502277690979</v>
      </c>
      <c r="DA120" s="130" t="s">
        <v>1894</v>
      </c>
    </row>
    <row r="121" spans="1:105" ht="12" customHeight="1" x14ac:dyDescent="0.25">
      <c r="A121" s="97" t="s">
        <v>124</v>
      </c>
      <c r="B121" s="98">
        <v>8.7152008696112268E-2</v>
      </c>
      <c r="C121" s="98">
        <v>9.4586235959631351E-2</v>
      </c>
      <c r="D121" s="98">
        <v>0.10973207951532049</v>
      </c>
      <c r="E121" s="98">
        <v>0.12407001120533942</v>
      </c>
      <c r="F121" s="98">
        <v>0.13621004829480143</v>
      </c>
      <c r="G121" s="98">
        <v>0.16462953621951118</v>
      </c>
      <c r="H121" s="98">
        <v>0.20738759466985857</v>
      </c>
      <c r="I121" s="98">
        <v>0.20776001576422298</v>
      </c>
      <c r="J121" s="98">
        <v>0.20806991009498249</v>
      </c>
      <c r="K121" s="98">
        <v>0.20811144067905801</v>
      </c>
      <c r="L121" s="98">
        <v>0.18345507464156657</v>
      </c>
      <c r="M121" s="98">
        <v>0.17687738113653487</v>
      </c>
      <c r="N121" s="98">
        <v>0.16198831089575044</v>
      </c>
      <c r="O121" s="98">
        <v>0.15061400784425832</v>
      </c>
      <c r="P121" s="98">
        <v>0.13965208667655585</v>
      </c>
      <c r="Q121" s="98">
        <v>0.17417968382643162</v>
      </c>
      <c r="R121" s="98">
        <v>0.1961693490438208</v>
      </c>
      <c r="S121" s="98">
        <v>0.21409526701769427</v>
      </c>
      <c r="T121" s="98">
        <v>0.2255818729070504</v>
      </c>
      <c r="U121" s="98">
        <v>0.26877761026936686</v>
      </c>
      <c r="V121" s="98">
        <v>0.29154584067025968</v>
      </c>
      <c r="W121" s="98">
        <v>0.36478239949079821</v>
      </c>
      <c r="DA121" s="63" t="s">
        <v>1895</v>
      </c>
    </row>
    <row r="122" spans="1:105" ht="12" customHeight="1" x14ac:dyDescent="0.25">
      <c r="A122" s="97" t="s">
        <v>123</v>
      </c>
      <c r="B122" s="98">
        <v>6.0104833583525695E-3</v>
      </c>
      <c r="C122" s="98">
        <v>8.1551665733899832E-3</v>
      </c>
      <c r="D122" s="98">
        <v>7.8388325255567253E-3</v>
      </c>
      <c r="E122" s="98">
        <v>7.1806856798372013E-3</v>
      </c>
      <c r="F122" s="98">
        <v>6.4255241119305787E-3</v>
      </c>
      <c r="G122" s="98">
        <v>5.1744342906741318E-3</v>
      </c>
      <c r="H122" s="98">
        <v>8.4149411731533792E-3</v>
      </c>
      <c r="I122" s="98">
        <v>9.3997198224175481E-3</v>
      </c>
      <c r="J122" s="98">
        <v>1.0210904914256067E-2</v>
      </c>
      <c r="K122" s="98">
        <v>9.8119506574230464E-3</v>
      </c>
      <c r="L122" s="98">
        <v>9.5914938563771632E-3</v>
      </c>
      <c r="M122" s="98">
        <v>8.8313467588582092E-3</v>
      </c>
      <c r="N122" s="98">
        <v>1.0818329836898321E-2</v>
      </c>
      <c r="O122" s="98">
        <v>4.1824166451428099E-2</v>
      </c>
      <c r="P122" s="98">
        <v>6.5918600566727992E-2</v>
      </c>
      <c r="Q122" s="98">
        <v>5.5086429936579723E-2</v>
      </c>
      <c r="R122" s="98">
        <v>5.3268059933692685E-2</v>
      </c>
      <c r="S122" s="98">
        <v>4.9956355359518423E-2</v>
      </c>
      <c r="T122" s="98">
        <v>4.3269553171244514E-2</v>
      </c>
      <c r="U122" s="98">
        <v>3.5697385935750739E-2</v>
      </c>
      <c r="V122" s="98">
        <v>3.1428041404039646E-2</v>
      </c>
      <c r="W122" s="98">
        <v>5.8489513353191983E-2</v>
      </c>
      <c r="DA122" s="63" t="s">
        <v>1896</v>
      </c>
    </row>
    <row r="123" spans="1:105" ht="12" customHeight="1" x14ac:dyDescent="0.25">
      <c r="A123" s="100" t="s">
        <v>50</v>
      </c>
      <c r="B123" s="101">
        <v>8.3031575364559914E-4</v>
      </c>
      <c r="C123" s="101">
        <v>1.0969940343871201E-3</v>
      </c>
      <c r="D123" s="101">
        <v>1.8543279823470559E-3</v>
      </c>
      <c r="E123" s="101">
        <v>2.0619227923867295E-3</v>
      </c>
      <c r="F123" s="101">
        <v>1.6118351213289396E-3</v>
      </c>
      <c r="G123" s="101">
        <v>1.4916604021715494E-3</v>
      </c>
      <c r="H123" s="101">
        <v>2.1394568429487625E-3</v>
      </c>
      <c r="I123" s="101">
        <v>1.9013942378427547E-3</v>
      </c>
      <c r="J123" s="101">
        <v>2.0806241418291462E-3</v>
      </c>
      <c r="K123" s="101">
        <v>1.9903718897654717E-3</v>
      </c>
      <c r="L123" s="101">
        <v>1.6921370003096286E-3</v>
      </c>
      <c r="M123" s="101">
        <v>1.5416976744572577E-3</v>
      </c>
      <c r="N123" s="101">
        <v>1.2693111257412021E-3</v>
      </c>
      <c r="O123" s="101">
        <v>3.2497100409830926E-3</v>
      </c>
      <c r="P123" s="101">
        <v>6.2637550745588558E-3</v>
      </c>
      <c r="Q123" s="101">
        <v>1.1835463595676162E-2</v>
      </c>
      <c r="R123" s="101">
        <v>1.3832351188761163E-2</v>
      </c>
      <c r="S123" s="101">
        <v>1.6079113872680833E-2</v>
      </c>
      <c r="T123" s="101">
        <v>8.9207773247417452E-3</v>
      </c>
      <c r="U123" s="101">
        <v>2.4036971274563421E-3</v>
      </c>
      <c r="V123" s="101">
        <v>1.7231481881880251E-3</v>
      </c>
      <c r="W123" s="101">
        <v>1.0069895699761152E-2</v>
      </c>
      <c r="DA123" s="131" t="s">
        <v>1897</v>
      </c>
    </row>
    <row r="124" spans="1:105" ht="12" customHeight="1" x14ac:dyDescent="0.25">
      <c r="A124" s="103" t="s">
        <v>52</v>
      </c>
      <c r="B124" s="104">
        <v>5.1801676047069705E-3</v>
      </c>
      <c r="C124" s="104">
        <v>7.0581725390028638E-3</v>
      </c>
      <c r="D124" s="104">
        <v>5.9845045432096698E-3</v>
      </c>
      <c r="E124" s="104">
        <v>5.1187628874504723E-3</v>
      </c>
      <c r="F124" s="104">
        <v>4.8136889906016389E-3</v>
      </c>
      <c r="G124" s="104">
        <v>3.6827738885025826E-3</v>
      </c>
      <c r="H124" s="104">
        <v>6.2754843302046167E-3</v>
      </c>
      <c r="I124" s="104">
        <v>7.4983255845747932E-3</v>
      </c>
      <c r="J124" s="104">
        <v>8.1302807724269212E-3</v>
      </c>
      <c r="K124" s="104">
        <v>7.8215787676575738E-3</v>
      </c>
      <c r="L124" s="104">
        <v>7.8993568560675343E-3</v>
      </c>
      <c r="M124" s="104">
        <v>7.289649084400952E-3</v>
      </c>
      <c r="N124" s="104">
        <v>9.5490187111571187E-3</v>
      </c>
      <c r="O124" s="104">
        <v>3.8574456410445004E-2</v>
      </c>
      <c r="P124" s="104">
        <v>5.9654845492169137E-2</v>
      </c>
      <c r="Q124" s="104">
        <v>4.3250966340903557E-2</v>
      </c>
      <c r="R124" s="104">
        <v>3.9435708744931519E-2</v>
      </c>
      <c r="S124" s="104">
        <v>3.3877241486837593E-2</v>
      </c>
      <c r="T124" s="104">
        <v>3.4348775846502769E-2</v>
      </c>
      <c r="U124" s="104">
        <v>3.3293688808294399E-2</v>
      </c>
      <c r="V124" s="104">
        <v>2.9704893215851621E-2</v>
      </c>
      <c r="W124" s="104">
        <v>4.8419617653430828E-2</v>
      </c>
      <c r="DA124" s="132" t="s">
        <v>1898</v>
      </c>
    </row>
    <row r="125" spans="1:105" ht="12" customHeight="1" x14ac:dyDescent="0.25">
      <c r="A125" s="106" t="s">
        <v>122</v>
      </c>
      <c r="B125" s="101">
        <v>2.891129801685469E-3</v>
      </c>
      <c r="C125" s="101">
        <v>5.0746826980447857E-3</v>
      </c>
      <c r="D125" s="101">
        <v>5.1102050333671767E-3</v>
      </c>
      <c r="E125" s="101">
        <v>4.9036199925567084E-3</v>
      </c>
      <c r="F125" s="101">
        <v>4.5815825759052686E-3</v>
      </c>
      <c r="G125" s="101">
        <v>4.1334043959002122E-3</v>
      </c>
      <c r="H125" s="101">
        <v>1.0741934174748015E-2</v>
      </c>
      <c r="I125" s="101">
        <v>1.1002097471579972E-2</v>
      </c>
      <c r="J125" s="101">
        <v>9.7254689995468595E-3</v>
      </c>
      <c r="K125" s="101">
        <v>8.3675037111703935E-3</v>
      </c>
      <c r="L125" s="101">
        <v>7.6423452772042561E-3</v>
      </c>
      <c r="M125" s="101">
        <v>6.7859369195777336E-3</v>
      </c>
      <c r="N125" s="101">
        <v>5.1336394504966328E-3</v>
      </c>
      <c r="O125" s="101">
        <v>7.7797640800602197E-2</v>
      </c>
      <c r="P125" s="101">
        <v>0.14759083493203715</v>
      </c>
      <c r="Q125" s="101">
        <v>0.15083649107814878</v>
      </c>
      <c r="R125" s="101">
        <v>0.15246730901393021</v>
      </c>
      <c r="S125" s="101">
        <v>0.14975599046077981</v>
      </c>
      <c r="T125" s="101">
        <v>0.13046377044956836</v>
      </c>
      <c r="U125" s="101">
        <v>0.13547376440627462</v>
      </c>
      <c r="V125" s="101">
        <v>0.10920757573241985</v>
      </c>
      <c r="W125" s="101">
        <v>9.2884448721642587E-2</v>
      </c>
      <c r="DA125" s="131" t="s">
        <v>1899</v>
      </c>
    </row>
    <row r="126" spans="1:105" ht="12" customHeight="1" x14ac:dyDescent="0.25">
      <c r="A126" s="107" t="s">
        <v>121</v>
      </c>
      <c r="B126" s="104">
        <v>1.1804312913822836</v>
      </c>
      <c r="C126" s="104">
        <v>1.2845339600908989</v>
      </c>
      <c r="D126" s="104">
        <v>1.7497145045492639</v>
      </c>
      <c r="E126" s="104">
        <v>2.226238934385016</v>
      </c>
      <c r="F126" s="104">
        <v>2.7629147848846944</v>
      </c>
      <c r="G126" s="104">
        <v>3.4853704821452216</v>
      </c>
      <c r="H126" s="104">
        <v>3.9945763527641858</v>
      </c>
      <c r="I126" s="104">
        <v>4.5546647763072823</v>
      </c>
      <c r="J126" s="104">
        <v>4.4376986229630591</v>
      </c>
      <c r="K126" s="104">
        <v>4.6147590306100978</v>
      </c>
      <c r="L126" s="104">
        <v>4.1657866073952512</v>
      </c>
      <c r="M126" s="104">
        <v>4.308843030697294</v>
      </c>
      <c r="N126" s="104">
        <v>4.0381451974484461</v>
      </c>
      <c r="O126" s="104">
        <v>3.8137711060791655</v>
      </c>
      <c r="P126" s="104">
        <v>4.1024942515861547</v>
      </c>
      <c r="Q126" s="104">
        <v>4.7765232146762484</v>
      </c>
      <c r="R126" s="104">
        <v>5.5445307268254851</v>
      </c>
      <c r="S126" s="104">
        <v>6.3952078052458186</v>
      </c>
      <c r="T126" s="104">
        <v>6.9144268948116059</v>
      </c>
      <c r="U126" s="104">
        <v>7.8949150639251524</v>
      </c>
      <c r="V126" s="104">
        <v>9.1950942704281484</v>
      </c>
      <c r="W126" s="104">
        <v>9.6763459161253458</v>
      </c>
      <c r="DA126" s="132" t="s">
        <v>1900</v>
      </c>
    </row>
    <row r="127" spans="1:105" ht="12" customHeight="1" x14ac:dyDescent="0.25">
      <c r="A127" s="108" t="s">
        <v>53</v>
      </c>
      <c r="B127" s="98">
        <v>0.16729684295659139</v>
      </c>
      <c r="C127" s="98">
        <v>0.16505888435363769</v>
      </c>
      <c r="D127" s="98">
        <v>0.33545647093971259</v>
      </c>
      <c r="E127" s="98">
        <v>0.53976088833878044</v>
      </c>
      <c r="F127" s="98">
        <v>0.64082407219634663</v>
      </c>
      <c r="G127" s="98">
        <v>0.978622736688048</v>
      </c>
      <c r="H127" s="98">
        <v>1.0169760390291631</v>
      </c>
      <c r="I127" s="98">
        <v>0.96166237974396007</v>
      </c>
      <c r="J127" s="98">
        <v>0.90152327001436017</v>
      </c>
      <c r="K127" s="98">
        <v>0.93885761211941687</v>
      </c>
      <c r="L127" s="98">
        <v>0.75461060421976578</v>
      </c>
      <c r="M127" s="98">
        <v>0.79334582372820694</v>
      </c>
      <c r="N127" s="98">
        <v>0.53944356420980133</v>
      </c>
      <c r="O127" s="98">
        <v>0.12784894665532692</v>
      </c>
      <c r="P127" s="98">
        <v>5.3733988931745955E-2</v>
      </c>
      <c r="Q127" s="98">
        <v>0.20056677888712771</v>
      </c>
      <c r="R127" s="98">
        <v>0.3458189063953519</v>
      </c>
      <c r="S127" s="98">
        <v>0.66719455244699222</v>
      </c>
      <c r="T127" s="98">
        <v>0.57140312475968968</v>
      </c>
      <c r="U127" s="98">
        <v>0.53141432401161337</v>
      </c>
      <c r="V127" s="98">
        <v>0.78160694830089539</v>
      </c>
      <c r="W127" s="98">
        <v>0.86659780985201373</v>
      </c>
      <c r="DA127" s="63" t="s">
        <v>1901</v>
      </c>
    </row>
    <row r="128" spans="1:105" ht="12" customHeight="1" x14ac:dyDescent="0.25">
      <c r="A128" s="108" t="s">
        <v>52</v>
      </c>
      <c r="B128" s="98">
        <v>1.0131344484256923</v>
      </c>
      <c r="C128" s="98">
        <v>1.1194750757372613</v>
      </c>
      <c r="D128" s="98">
        <v>1.4142580336095514</v>
      </c>
      <c r="E128" s="98">
        <v>1.6864780460462354</v>
      </c>
      <c r="F128" s="98">
        <v>2.1220907126883479</v>
      </c>
      <c r="G128" s="98">
        <v>2.5067477454571736</v>
      </c>
      <c r="H128" s="98">
        <v>2.9776003137350227</v>
      </c>
      <c r="I128" s="98">
        <v>3.593002396563322</v>
      </c>
      <c r="J128" s="98">
        <v>3.5361753529486988</v>
      </c>
      <c r="K128" s="98">
        <v>3.6759014184906813</v>
      </c>
      <c r="L128" s="98">
        <v>3.4111760031754854</v>
      </c>
      <c r="M128" s="98">
        <v>3.5154972069690871</v>
      </c>
      <c r="N128" s="98">
        <v>3.4987016332386447</v>
      </c>
      <c r="O128" s="98">
        <v>3.6859221594238387</v>
      </c>
      <c r="P128" s="98">
        <v>4.048760262654409</v>
      </c>
      <c r="Q128" s="98">
        <v>4.5759564357891209</v>
      </c>
      <c r="R128" s="98">
        <v>5.198711820430133</v>
      </c>
      <c r="S128" s="98">
        <v>5.7280132527988261</v>
      </c>
      <c r="T128" s="98">
        <v>6.3430237700519161</v>
      </c>
      <c r="U128" s="98">
        <v>7.3635007399135386</v>
      </c>
      <c r="V128" s="98">
        <v>8.4134873221272528</v>
      </c>
      <c r="W128" s="98">
        <v>8.8097481062733323</v>
      </c>
      <c r="DA128" s="63" t="s">
        <v>1902</v>
      </c>
    </row>
    <row r="129" spans="1:105" ht="12" customHeight="1" x14ac:dyDescent="0.25">
      <c r="A129" s="121" t="s">
        <v>54</v>
      </c>
      <c r="B129" s="122">
        <v>0.42773540438538615</v>
      </c>
      <c r="C129" s="122">
        <v>0.52810557504255673</v>
      </c>
      <c r="D129" s="122">
        <v>0.67075018288114241</v>
      </c>
      <c r="E129" s="122">
        <v>0.80181097555502068</v>
      </c>
      <c r="F129" s="122">
        <v>0.97148498617879642</v>
      </c>
      <c r="G129" s="122">
        <v>1.0875404580843173</v>
      </c>
      <c r="H129" s="122">
        <v>1.1518002471611162</v>
      </c>
      <c r="I129" s="122">
        <v>1.1277167500978513</v>
      </c>
      <c r="J129" s="122">
        <v>1.0405184536286658</v>
      </c>
      <c r="K129" s="122">
        <v>1.0855292734904327</v>
      </c>
      <c r="L129" s="122">
        <v>0.95504263384946442</v>
      </c>
      <c r="M129" s="122">
        <v>1.0404093797087151</v>
      </c>
      <c r="N129" s="122">
        <v>0.90384543861893918</v>
      </c>
      <c r="O129" s="122">
        <v>0.98353925332733105</v>
      </c>
      <c r="P129" s="122">
        <v>1.1853097053286663</v>
      </c>
      <c r="Q129" s="122">
        <v>1.2770090699367271</v>
      </c>
      <c r="R129" s="122">
        <v>1.4167139698286437</v>
      </c>
      <c r="S129" s="122">
        <v>1.6398311322022383</v>
      </c>
      <c r="T129" s="122">
        <v>1.6935536953866954</v>
      </c>
      <c r="U129" s="122">
        <v>2.2733584041064763</v>
      </c>
      <c r="V129" s="122">
        <v>2.672275468978111</v>
      </c>
      <c r="W129" s="122">
        <v>2.7634763325920781</v>
      </c>
      <c r="DA129" s="130" t="s">
        <v>1903</v>
      </c>
    </row>
    <row r="130" spans="1:105" ht="12" customHeight="1" x14ac:dyDescent="0.25">
      <c r="A130" s="97" t="s">
        <v>50</v>
      </c>
      <c r="B130" s="98">
        <v>0.31483566632073884</v>
      </c>
      <c r="C130" s="98">
        <v>0.35091807084583887</v>
      </c>
      <c r="D130" s="98">
        <v>0.42320441634352363</v>
      </c>
      <c r="E130" s="98">
        <v>0.51417429434658946</v>
      </c>
      <c r="F130" s="98">
        <v>0.60455451217145861</v>
      </c>
      <c r="G130" s="98">
        <v>0.67234165526593614</v>
      </c>
      <c r="H130" s="98">
        <v>0.70827406849307173</v>
      </c>
      <c r="I130" s="98">
        <v>0.7259387181605188</v>
      </c>
      <c r="J130" s="98">
        <v>0.67149071050383569</v>
      </c>
      <c r="K130" s="98">
        <v>0.68011511771913724</v>
      </c>
      <c r="L130" s="98">
        <v>0.60419509535444882</v>
      </c>
      <c r="M130" s="98">
        <v>0.63913021343954557</v>
      </c>
      <c r="N130" s="98">
        <v>0.60973846641464258</v>
      </c>
      <c r="O130" s="98">
        <v>0.62132312504427389</v>
      </c>
      <c r="P130" s="98">
        <v>0.64490071070156285</v>
      </c>
      <c r="Q130" s="98">
        <v>0.72934199605732108</v>
      </c>
      <c r="R130" s="98">
        <v>0.80582267615648262</v>
      </c>
      <c r="S130" s="98">
        <v>0.88413494966183526</v>
      </c>
      <c r="T130" s="98">
        <v>0.96566625272896256</v>
      </c>
      <c r="U130" s="98">
        <v>1.2294611721976991</v>
      </c>
      <c r="V130" s="98">
        <v>1.2980991478462944</v>
      </c>
      <c r="W130" s="98">
        <v>1.4077078670637113</v>
      </c>
      <c r="DA130" s="63" t="s">
        <v>1904</v>
      </c>
    </row>
    <row r="131" spans="1:105" ht="12" customHeight="1" x14ac:dyDescent="0.25">
      <c r="A131" s="109" t="s">
        <v>120</v>
      </c>
      <c r="B131" s="33">
        <v>0.11289973806464733</v>
      </c>
      <c r="C131" s="33">
        <v>0.17718750419671783</v>
      </c>
      <c r="D131" s="33">
        <v>0.24754576653761884</v>
      </c>
      <c r="E131" s="33">
        <v>0.28763668120843117</v>
      </c>
      <c r="F131" s="33">
        <v>0.36693047400733775</v>
      </c>
      <c r="G131" s="33">
        <v>0.41519880281838129</v>
      </c>
      <c r="H131" s="33">
        <v>0.4435261786680445</v>
      </c>
      <c r="I131" s="33">
        <v>0.40177803193733247</v>
      </c>
      <c r="J131" s="33">
        <v>0.36902774312483017</v>
      </c>
      <c r="K131" s="33">
        <v>0.40541415577129553</v>
      </c>
      <c r="L131" s="33">
        <v>0.35084753849501565</v>
      </c>
      <c r="M131" s="33">
        <v>0.4012791662691696</v>
      </c>
      <c r="N131" s="33">
        <v>0.29410697220429666</v>
      </c>
      <c r="O131" s="33">
        <v>0.36221612828305721</v>
      </c>
      <c r="P131" s="33">
        <v>0.54040899462710346</v>
      </c>
      <c r="Q131" s="33">
        <v>0.54766707387940594</v>
      </c>
      <c r="R131" s="33">
        <v>0.61089129367216111</v>
      </c>
      <c r="S131" s="33">
        <v>0.75569618254040305</v>
      </c>
      <c r="T131" s="33">
        <v>0.72788744265773286</v>
      </c>
      <c r="U131" s="33">
        <v>1.0438972319087771</v>
      </c>
      <c r="V131" s="33">
        <v>1.3741763211318165</v>
      </c>
      <c r="W131" s="33">
        <v>1.3557684655283671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0.91705048348209472</v>
      </c>
      <c r="C133" s="154">
        <f t="shared" si="22"/>
        <v>0.85362819174488769</v>
      </c>
      <c r="D133" s="154">
        <f t="shared" si="22"/>
        <v>0.83871788733818464</v>
      </c>
      <c r="E133" s="154">
        <f t="shared" si="22"/>
        <v>0.87403507940091685</v>
      </c>
      <c r="F133" s="154">
        <f t="shared" si="22"/>
        <v>0.86887876993264768</v>
      </c>
      <c r="G133" s="154">
        <f t="shared" si="22"/>
        <v>0.93282334975216441</v>
      </c>
      <c r="H133" s="154">
        <f t="shared" si="22"/>
        <v>1.0044350370378994</v>
      </c>
      <c r="I133" s="154">
        <f t="shared" si="22"/>
        <v>1.0053288818361714</v>
      </c>
      <c r="J133" s="154">
        <f t="shared" si="22"/>
        <v>1.0651845145465031</v>
      </c>
      <c r="K133" s="154">
        <f t="shared" si="22"/>
        <v>1.0697550246778273</v>
      </c>
      <c r="L133" s="154">
        <f t="shared" si="22"/>
        <v>1.1366490996228684</v>
      </c>
      <c r="M133" s="154">
        <f t="shared" si="22"/>
        <v>1.107256021518874</v>
      </c>
      <c r="N133" s="154">
        <f t="shared" si="22"/>
        <v>1.4039603339827</v>
      </c>
      <c r="O133" s="154">
        <f t="shared" si="22"/>
        <v>1.534111172407163</v>
      </c>
      <c r="P133" s="154">
        <f t="shared" si="22"/>
        <v>1.3572736056971211</v>
      </c>
      <c r="Q133" s="154">
        <f t="shared" si="22"/>
        <v>1.2333814609613818</v>
      </c>
      <c r="R133" s="154">
        <f t="shared" ref="R133:V133" si="23">IF(R115=0,"",R115/R97)</f>
        <v>1.3045799289041493</v>
      </c>
      <c r="S133" s="154">
        <f t="shared" si="23"/>
        <v>1.2511635894480009</v>
      </c>
      <c r="T133" s="154">
        <f t="shared" si="23"/>
        <v>1.3687748144089866</v>
      </c>
      <c r="U133" s="154">
        <f t="shared" si="23"/>
        <v>1.3673581789776286</v>
      </c>
      <c r="V133" s="154">
        <f t="shared" si="23"/>
        <v>1.3677070166389917</v>
      </c>
      <c r="W133" s="154">
        <f t="shared" ref="W133" si="24">IF(W115=0,"",W115/W97)</f>
        <v>1.4014962144909644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0.5127819950810234</v>
      </c>
      <c r="C134" s="155">
        <f t="shared" si="25"/>
        <v>0.51899951525978782</v>
      </c>
      <c r="D134" s="155">
        <f t="shared" si="25"/>
        <v>0.52696675641290935</v>
      </c>
      <c r="E134" s="155">
        <f t="shared" si="25"/>
        <v>0.533324362310856</v>
      </c>
      <c r="F134" s="155">
        <f t="shared" si="25"/>
        <v>0.53945790721824249</v>
      </c>
      <c r="G134" s="155">
        <f t="shared" si="25"/>
        <v>0.54538385636396491</v>
      </c>
      <c r="H134" s="155">
        <f t="shared" si="25"/>
        <v>0.55119339422389779</v>
      </c>
      <c r="I134" s="155">
        <f t="shared" si="25"/>
        <v>0.55355688136047299</v>
      </c>
      <c r="J134" s="155">
        <f t="shared" si="25"/>
        <v>0.55636063710939243</v>
      </c>
      <c r="K134" s="155">
        <f t="shared" si="25"/>
        <v>0.56069942573077625</v>
      </c>
      <c r="L134" s="155">
        <f t="shared" si="25"/>
        <v>0.56232582666074016</v>
      </c>
      <c r="M134" s="155">
        <f t="shared" si="25"/>
        <v>0.56653185301177988</v>
      </c>
      <c r="N134" s="155">
        <f t="shared" si="25"/>
        <v>0.57157340927661493</v>
      </c>
      <c r="O134" s="155">
        <f t="shared" si="25"/>
        <v>0.58171931850206349</v>
      </c>
      <c r="P134" s="155">
        <f t="shared" si="25"/>
        <v>0.59360210740502584</v>
      </c>
      <c r="Q134" s="155">
        <f t="shared" si="25"/>
        <v>0.60883031901398099</v>
      </c>
      <c r="R134" s="155">
        <f t="shared" ref="R134:V134" si="26">IF(R116=0,"",R116/R98)</f>
        <v>0.62774063120645307</v>
      </c>
      <c r="S134" s="155">
        <f t="shared" si="26"/>
        <v>0.64908910972881884</v>
      </c>
      <c r="T134" s="155">
        <f t="shared" si="26"/>
        <v>0.67275768525461965</v>
      </c>
      <c r="U134" s="155">
        <f t="shared" si="26"/>
        <v>0.70021416641086853</v>
      </c>
      <c r="V134" s="155">
        <f t="shared" si="26"/>
        <v>0.72451538947297101</v>
      </c>
      <c r="W134" s="155">
        <f t="shared" ref="W134" si="27">IF(W116=0,"",W116/W98)</f>
        <v>0.73935144556687904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0.5127819950810234</v>
      </c>
      <c r="C135" s="156">
        <f t="shared" si="28"/>
        <v>0.51899951525978782</v>
      </c>
      <c r="D135" s="156">
        <f t="shared" si="28"/>
        <v>0.52696675641290935</v>
      </c>
      <c r="E135" s="156">
        <f t="shared" si="28"/>
        <v>0.533324362310856</v>
      </c>
      <c r="F135" s="156">
        <f t="shared" si="28"/>
        <v>0.53945790721824249</v>
      </c>
      <c r="G135" s="156">
        <f t="shared" si="28"/>
        <v>0.54538385636396491</v>
      </c>
      <c r="H135" s="156">
        <f t="shared" si="28"/>
        <v>0.55119339422389779</v>
      </c>
      <c r="I135" s="156">
        <f t="shared" si="28"/>
        <v>0.55355688136047299</v>
      </c>
      <c r="J135" s="156">
        <f t="shared" si="28"/>
        <v>0.55636063710939243</v>
      </c>
      <c r="K135" s="156">
        <f t="shared" si="28"/>
        <v>0.56069942573077625</v>
      </c>
      <c r="L135" s="156">
        <f t="shared" si="28"/>
        <v>0.56232582666074016</v>
      </c>
      <c r="M135" s="156">
        <f t="shared" si="28"/>
        <v>0.56653185301177988</v>
      </c>
      <c r="N135" s="156">
        <f t="shared" si="28"/>
        <v>0.57157340927661493</v>
      </c>
      <c r="O135" s="156">
        <f t="shared" si="28"/>
        <v>0.58171931850206349</v>
      </c>
      <c r="P135" s="156">
        <f t="shared" si="28"/>
        <v>0.59360210740502584</v>
      </c>
      <c r="Q135" s="156">
        <f t="shared" si="28"/>
        <v>0.60883031901398099</v>
      </c>
      <c r="R135" s="156">
        <f t="shared" ref="R135:V135" si="29">IF(R117=0,"",R117/R99)</f>
        <v>0.62774063120645307</v>
      </c>
      <c r="S135" s="156">
        <f t="shared" si="29"/>
        <v>0.64908910972881884</v>
      </c>
      <c r="T135" s="156">
        <f t="shared" si="29"/>
        <v>0.67275768525461965</v>
      </c>
      <c r="U135" s="156">
        <f t="shared" si="29"/>
        <v>0.70021416641086853</v>
      </c>
      <c r="V135" s="156">
        <f t="shared" si="29"/>
        <v>0.72451538947297101</v>
      </c>
      <c r="W135" s="156">
        <f t="shared" ref="W135" si="30">IF(W117=0,"",W117/W99)</f>
        <v>0.73935144556687904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1.8018528038532917</v>
      </c>
      <c r="C136" s="155">
        <f t="shared" si="31"/>
        <v>1.8596799517626832</v>
      </c>
      <c r="D136" s="155">
        <f t="shared" si="31"/>
        <v>2.0430415364193846</v>
      </c>
      <c r="E136" s="155">
        <f t="shared" si="31"/>
        <v>2.2305478384626949</v>
      </c>
      <c r="F136" s="155">
        <f t="shared" si="31"/>
        <v>2.4081513876362624</v>
      </c>
      <c r="G136" s="155">
        <f t="shared" si="31"/>
        <v>2.619114056392617</v>
      </c>
      <c r="H136" s="155">
        <f t="shared" si="31"/>
        <v>2.7664677605492534</v>
      </c>
      <c r="I136" s="155">
        <f t="shared" si="31"/>
        <v>2.8138612140838131</v>
      </c>
      <c r="J136" s="155">
        <f t="shared" si="31"/>
        <v>2.835587469956292</v>
      </c>
      <c r="K136" s="155">
        <f t="shared" si="31"/>
        <v>2.8874534712531532</v>
      </c>
      <c r="L136" s="155">
        <f t="shared" si="31"/>
        <v>2.9609819687412262</v>
      </c>
      <c r="M136" s="155">
        <f t="shared" si="31"/>
        <v>3.0807191145790584</v>
      </c>
      <c r="N136" s="155">
        <f t="shared" si="31"/>
        <v>3.2110963706699094</v>
      </c>
      <c r="O136" s="155">
        <f t="shared" si="31"/>
        <v>3.3987304700326737</v>
      </c>
      <c r="P136" s="155">
        <f t="shared" si="31"/>
        <v>3.5579730500943914</v>
      </c>
      <c r="Q136" s="155">
        <f t="shared" si="31"/>
        <v>3.6798581389481577</v>
      </c>
      <c r="R136" s="155">
        <f t="shared" ref="R136:V136" si="32">IF(R118=0,"",R118/R100)</f>
        <v>3.8060220339234911</v>
      </c>
      <c r="S136" s="155">
        <f t="shared" si="32"/>
        <v>3.9268949305108163</v>
      </c>
      <c r="T136" s="155">
        <f t="shared" si="32"/>
        <v>4.0285610137233512</v>
      </c>
      <c r="U136" s="155">
        <f t="shared" si="32"/>
        <v>4.1600137423094186</v>
      </c>
      <c r="V136" s="155">
        <f t="shared" si="32"/>
        <v>4.2530226784912273</v>
      </c>
      <c r="W136" s="155">
        <f t="shared" ref="W136" si="33">IF(W118=0,"",W118/W100)</f>
        <v>4.3218820451940774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1.8018528038532917</v>
      </c>
      <c r="C137" s="156">
        <f t="shared" si="34"/>
        <v>1.8596799517626832</v>
      </c>
      <c r="D137" s="156">
        <f t="shared" si="34"/>
        <v>2.0430415364193846</v>
      </c>
      <c r="E137" s="156">
        <f t="shared" si="34"/>
        <v>2.2305478384626949</v>
      </c>
      <c r="F137" s="156">
        <f t="shared" si="34"/>
        <v>2.4081513876362624</v>
      </c>
      <c r="G137" s="156">
        <f t="shared" si="34"/>
        <v>2.619114056392617</v>
      </c>
      <c r="H137" s="156">
        <f t="shared" si="34"/>
        <v>2.7664677605492534</v>
      </c>
      <c r="I137" s="156">
        <f t="shared" si="34"/>
        <v>2.8138612140838131</v>
      </c>
      <c r="J137" s="156">
        <f t="shared" si="34"/>
        <v>2.835587469956292</v>
      </c>
      <c r="K137" s="156">
        <f t="shared" si="34"/>
        <v>2.8874534712531532</v>
      </c>
      <c r="L137" s="156">
        <f t="shared" si="34"/>
        <v>2.9609819687412262</v>
      </c>
      <c r="M137" s="156">
        <f t="shared" si="34"/>
        <v>3.0807191145790584</v>
      </c>
      <c r="N137" s="156">
        <f t="shared" si="34"/>
        <v>3.2110963706699094</v>
      </c>
      <c r="O137" s="156">
        <f t="shared" si="34"/>
        <v>3.3987304700326737</v>
      </c>
      <c r="P137" s="156">
        <f t="shared" si="34"/>
        <v>3.5579730500943914</v>
      </c>
      <c r="Q137" s="156">
        <f t="shared" si="34"/>
        <v>3.6798581389481577</v>
      </c>
      <c r="R137" s="156">
        <f t="shared" ref="R137:V137" si="35">IF(R119=0,"",R119/R101)</f>
        <v>3.8060220339234911</v>
      </c>
      <c r="S137" s="156">
        <f t="shared" si="35"/>
        <v>3.9268949305108163</v>
      </c>
      <c r="T137" s="156">
        <f t="shared" si="35"/>
        <v>4.0285610137233512</v>
      </c>
      <c r="U137" s="156">
        <f t="shared" si="35"/>
        <v>4.1600137423094186</v>
      </c>
      <c r="V137" s="156">
        <f t="shared" si="35"/>
        <v>4.2530226784912273</v>
      </c>
      <c r="W137" s="156">
        <f t="shared" ref="W137" si="36">IF(W119=0,"",W119/W101)</f>
        <v>4.3218820451940774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0.79944682684207014</v>
      </c>
      <c r="C138" s="155">
        <f t="shared" si="37"/>
        <v>0.81062706657787031</v>
      </c>
      <c r="D138" s="155">
        <f t="shared" si="37"/>
        <v>0.77925476487093459</v>
      </c>
      <c r="E138" s="155">
        <f t="shared" si="37"/>
        <v>0.75531330593690016</v>
      </c>
      <c r="F138" s="155">
        <f t="shared" si="37"/>
        <v>0.76793602028038355</v>
      </c>
      <c r="G138" s="155">
        <f t="shared" si="37"/>
        <v>0.74318089922071306</v>
      </c>
      <c r="H138" s="155">
        <f t="shared" si="37"/>
        <v>0.75744297996281074</v>
      </c>
      <c r="I138" s="155">
        <f t="shared" si="37"/>
        <v>0.78800469403842033</v>
      </c>
      <c r="J138" s="155">
        <f t="shared" si="37"/>
        <v>0.79319965508647405</v>
      </c>
      <c r="K138" s="155">
        <f t="shared" si="37"/>
        <v>0.79598153606098621</v>
      </c>
      <c r="L138" s="155">
        <f t="shared" si="37"/>
        <v>0.81206368714034249</v>
      </c>
      <c r="M138" s="155">
        <f t="shared" si="37"/>
        <v>0.81473795366187118</v>
      </c>
      <c r="N138" s="155">
        <f t="shared" si="37"/>
        <v>0.8523705167697867</v>
      </c>
      <c r="O138" s="155">
        <f t="shared" si="37"/>
        <v>0.91802452209870467</v>
      </c>
      <c r="P138" s="155">
        <f t="shared" si="37"/>
        <v>0.93030923552495837</v>
      </c>
      <c r="Q138" s="155">
        <f t="shared" si="37"/>
        <v>0.91527090997120886</v>
      </c>
      <c r="R138" s="155">
        <f t="shared" ref="R138:V138" si="38">IF(R120=0,"",R120/R102)</f>
        <v>0.90910637198598765</v>
      </c>
      <c r="S138" s="155">
        <f t="shared" si="38"/>
        <v>0.89177065476148998</v>
      </c>
      <c r="T138" s="155">
        <f t="shared" si="38"/>
        <v>0.91282607200171673</v>
      </c>
      <c r="U138" s="155">
        <f t="shared" si="38"/>
        <v>0.92845045156967421</v>
      </c>
      <c r="V138" s="155">
        <f t="shared" si="38"/>
        <v>0.92707926803958585</v>
      </c>
      <c r="W138" s="155">
        <f t="shared" ref="W138" si="39">IF(W120=0,"",W120/W102)</f>
        <v>0.92683731790164769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0.41475282592618079</v>
      </c>
      <c r="C139" s="156">
        <f t="shared" si="40"/>
        <v>0.41826049064044774</v>
      </c>
      <c r="D139" s="156">
        <f t="shared" si="40"/>
        <v>0.42143536207900772</v>
      </c>
      <c r="E139" s="156">
        <f t="shared" si="40"/>
        <v>0.42457140222295442</v>
      </c>
      <c r="F139" s="156">
        <f t="shared" si="40"/>
        <v>0.42780210941550079</v>
      </c>
      <c r="G139" s="156">
        <f t="shared" si="40"/>
        <v>0.43151321370134688</v>
      </c>
      <c r="H139" s="156">
        <f t="shared" si="40"/>
        <v>0.4361089969787057</v>
      </c>
      <c r="I139" s="156">
        <f t="shared" si="40"/>
        <v>0.43766407936151869</v>
      </c>
      <c r="J139" s="156">
        <f t="shared" si="40"/>
        <v>0.43903630441150709</v>
      </c>
      <c r="K139" s="156">
        <f t="shared" si="40"/>
        <v>0.44195490011275768</v>
      </c>
      <c r="L139" s="156">
        <f t="shared" si="40"/>
        <v>0.44429334141928134</v>
      </c>
      <c r="M139" s="156">
        <f t="shared" si="40"/>
        <v>0.44977336353645775</v>
      </c>
      <c r="N139" s="156">
        <f t="shared" si="40"/>
        <v>0.45852188636245506</v>
      </c>
      <c r="O139" s="156">
        <f t="shared" si="40"/>
        <v>0.46783078539697909</v>
      </c>
      <c r="P139" s="156">
        <f t="shared" si="40"/>
        <v>0.47372437852144106</v>
      </c>
      <c r="Q139" s="156">
        <f t="shared" si="40"/>
        <v>0.51371400732910888</v>
      </c>
      <c r="R139" s="156">
        <f t="shared" ref="R139:V139" si="41">IF(R121=0,"",R121/R103)</f>
        <v>0.5377824787625981</v>
      </c>
      <c r="S139" s="156">
        <f t="shared" si="41"/>
        <v>0.56211221721921045</v>
      </c>
      <c r="T139" s="156">
        <f t="shared" si="41"/>
        <v>0.58380876936893444</v>
      </c>
      <c r="U139" s="156">
        <f t="shared" si="41"/>
        <v>0.6138446553933441</v>
      </c>
      <c r="V139" s="156">
        <f t="shared" si="41"/>
        <v>0.63381047739707375</v>
      </c>
      <c r="W139" s="156">
        <f t="shared" ref="W139" si="42">IF(W121=0,"",W121/W103)</f>
        <v>0.6409580320212046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0.8368674808629647</v>
      </c>
      <c r="C140" s="156">
        <f t="shared" si="43"/>
        <v>0.84366596121581849</v>
      </c>
      <c r="D140" s="156">
        <f t="shared" si="43"/>
        <v>0.7547222796422407</v>
      </c>
      <c r="E140" s="156">
        <f t="shared" si="43"/>
        <v>0.71795233309821072</v>
      </c>
      <c r="F140" s="156">
        <f t="shared" si="43"/>
        <v>0.74537718840087008</v>
      </c>
      <c r="G140" s="156">
        <f t="shared" si="43"/>
        <v>0.71924248762976317</v>
      </c>
      <c r="H140" s="156">
        <f t="shared" si="43"/>
        <v>0.75234037232691497</v>
      </c>
      <c r="I140" s="156">
        <f t="shared" si="43"/>
        <v>0.79456481499405729</v>
      </c>
      <c r="J140" s="156">
        <f t="shared" si="43"/>
        <v>0.79507876499579178</v>
      </c>
      <c r="K140" s="156">
        <f t="shared" si="43"/>
        <v>0.79819285700748022</v>
      </c>
      <c r="L140" s="156">
        <f t="shared" si="43"/>
        <v>0.82021683400310286</v>
      </c>
      <c r="M140" s="156">
        <f t="shared" si="43"/>
        <v>0.82188659081501658</v>
      </c>
      <c r="N140" s="156">
        <f t="shared" si="43"/>
        <v>0.8791910255915466</v>
      </c>
      <c r="O140" s="156">
        <f t="shared" si="43"/>
        <v>0.92906485591920307</v>
      </c>
      <c r="P140" s="156">
        <f t="shared" si="43"/>
        <v>0.91975351939312444</v>
      </c>
      <c r="Q140" s="156">
        <f t="shared" si="43"/>
        <v>0.83656444952253461</v>
      </c>
      <c r="R140" s="156">
        <f t="shared" ref="R140:V140" si="44">IF(R122=0,"",R122/R104)</f>
        <v>0.81013756457252251</v>
      </c>
      <c r="S140" s="156">
        <f t="shared" si="44"/>
        <v>0.77602468538996727</v>
      </c>
      <c r="T140" s="156">
        <f t="shared" si="44"/>
        <v>0.84444648504286401</v>
      </c>
      <c r="U140" s="156">
        <f t="shared" si="44"/>
        <v>0.94479702751117201</v>
      </c>
      <c r="V140" s="156">
        <f t="shared" si="44"/>
        <v>0.96169992346183375</v>
      </c>
      <c r="W140" s="156">
        <f t="shared" ref="W140" si="45">IF(W122=0,"",W122/W104)</f>
        <v>0.91790628023978482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0.41475282592618085</v>
      </c>
      <c r="C141" s="157">
        <f t="shared" si="46"/>
        <v>0.42059867110408367</v>
      </c>
      <c r="D141" s="157">
        <f t="shared" si="46"/>
        <v>0.4212586033726422</v>
      </c>
      <c r="E141" s="157">
        <f t="shared" si="46"/>
        <v>0.42227801808079163</v>
      </c>
      <c r="F141" s="157">
        <f t="shared" si="46"/>
        <v>0.42340822374754961</v>
      </c>
      <c r="G141" s="157">
        <f t="shared" si="46"/>
        <v>0.42479178726225697</v>
      </c>
      <c r="H141" s="157">
        <f t="shared" si="46"/>
        <v>0.43577591247617481</v>
      </c>
      <c r="I141" s="157">
        <f t="shared" si="46"/>
        <v>0.43894902475595704</v>
      </c>
      <c r="J141" s="157">
        <f t="shared" si="46"/>
        <v>0.44152558415296511</v>
      </c>
      <c r="K141" s="157">
        <f t="shared" si="46"/>
        <v>0.44516102718604145</v>
      </c>
      <c r="L141" s="157">
        <f t="shared" si="46"/>
        <v>0.44594528603876737</v>
      </c>
      <c r="M141" s="157">
        <f t="shared" si="46"/>
        <v>0.44614932926161627</v>
      </c>
      <c r="N141" s="157">
        <f t="shared" si="46"/>
        <v>0.46058794402492703</v>
      </c>
      <c r="O141" s="157">
        <f t="shared" si="46"/>
        <v>0.50437589077938261</v>
      </c>
      <c r="P141" s="157">
        <f t="shared" si="46"/>
        <v>0.52132755501744465</v>
      </c>
      <c r="Q141" s="157">
        <f t="shared" si="46"/>
        <v>0.52375256968021344</v>
      </c>
      <c r="R141" s="157">
        <f t="shared" ref="R141:V141" si="47">IF(R123=0,"",R123/R105)</f>
        <v>0.52562191673951242</v>
      </c>
      <c r="S141" s="157">
        <f t="shared" si="47"/>
        <v>0.52722801523286922</v>
      </c>
      <c r="T141" s="157">
        <f t="shared" si="47"/>
        <v>0.52812662644800112</v>
      </c>
      <c r="U141" s="157">
        <f t="shared" si="47"/>
        <v>0.53541158300376823</v>
      </c>
      <c r="V141" s="157">
        <f t="shared" si="47"/>
        <v>0.57925187038540371</v>
      </c>
      <c r="W141" s="157">
        <f t="shared" ref="W141" si="48">IF(W123=0,"",W123/W105)</f>
        <v>0.65812206060208467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0.46465974084486522</v>
      </c>
      <c r="C143" s="157">
        <f t="shared" si="52"/>
        <v>0.47438281001148763</v>
      </c>
      <c r="D143" s="157">
        <f t="shared" si="52"/>
        <v>0.47504576840990981</v>
      </c>
      <c r="E143" s="157">
        <f t="shared" si="52"/>
        <v>0.47622903020978108</v>
      </c>
      <c r="F143" s="157">
        <f t="shared" si="52"/>
        <v>0.47771657194521983</v>
      </c>
      <c r="G143" s="157">
        <f t="shared" si="52"/>
        <v>0.47861376580578946</v>
      </c>
      <c r="H143" s="157">
        <f t="shared" si="52"/>
        <v>0.48901639171688049</v>
      </c>
      <c r="I143" s="157">
        <f t="shared" si="52"/>
        <v>0.49015259746639339</v>
      </c>
      <c r="J143" s="157">
        <f t="shared" si="52"/>
        <v>0.49090444494003532</v>
      </c>
      <c r="K143" s="157">
        <f t="shared" si="52"/>
        <v>0.49276805378320454</v>
      </c>
      <c r="L143" s="157">
        <f t="shared" si="52"/>
        <v>0.49280565735743181</v>
      </c>
      <c r="M143" s="157">
        <f t="shared" si="52"/>
        <v>0.49286732348959233</v>
      </c>
      <c r="N143" s="157">
        <f t="shared" si="52"/>
        <v>0.49299828257438971</v>
      </c>
      <c r="O143" s="157">
        <f t="shared" si="52"/>
        <v>0.53375602585654924</v>
      </c>
      <c r="P143" s="157">
        <f t="shared" si="52"/>
        <v>0.54416484852421443</v>
      </c>
      <c r="Q143" s="157">
        <f t="shared" si="52"/>
        <v>0.5442260984090963</v>
      </c>
      <c r="R143" s="157">
        <f t="shared" ref="R143:V143" si="53">IF(R125=0,"",R125/R107)</f>
        <v>0.54444779404288723</v>
      </c>
      <c r="S143" s="157">
        <f t="shared" si="53"/>
        <v>0.54464132353738182</v>
      </c>
      <c r="T143" s="157">
        <f t="shared" si="53"/>
        <v>0.54489153718054462</v>
      </c>
      <c r="U143" s="157">
        <f t="shared" si="53"/>
        <v>0.56148642331193965</v>
      </c>
      <c r="V143" s="157">
        <f t="shared" si="53"/>
        <v>0.57208986205487566</v>
      </c>
      <c r="W143" s="157">
        <f t="shared" ref="W143" si="54">IF(W125=0,"",W125/W107)</f>
        <v>0.61198331649481186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0.85963579169768212</v>
      </c>
      <c r="C144" s="158">
        <f t="shared" si="55"/>
        <v>0.8731701776351678</v>
      </c>
      <c r="D144" s="158">
        <f t="shared" si="55"/>
        <v>0.82483814489753882</v>
      </c>
      <c r="E144" s="158">
        <f t="shared" si="55"/>
        <v>0.79079885258403493</v>
      </c>
      <c r="F144" s="158">
        <f t="shared" si="55"/>
        <v>0.80016207991654076</v>
      </c>
      <c r="G144" s="158">
        <f t="shared" si="55"/>
        <v>0.7699926918975134</v>
      </c>
      <c r="H144" s="158">
        <f t="shared" si="55"/>
        <v>0.78879284127467975</v>
      </c>
      <c r="I144" s="158">
        <f t="shared" si="55"/>
        <v>0.81910145005097323</v>
      </c>
      <c r="J144" s="158">
        <f t="shared" si="55"/>
        <v>0.82553331121888918</v>
      </c>
      <c r="K144" s="158">
        <f t="shared" si="55"/>
        <v>0.82676581269178162</v>
      </c>
      <c r="L144" s="158">
        <f t="shared" si="55"/>
        <v>0.84380697639585356</v>
      </c>
      <c r="M144" s="158">
        <f t="shared" si="55"/>
        <v>0.84369369256003368</v>
      </c>
      <c r="N144" s="158">
        <f t="shared" si="55"/>
        <v>0.88356153729030606</v>
      </c>
      <c r="O144" s="158">
        <f t="shared" si="55"/>
        <v>0.96895164891749619</v>
      </c>
      <c r="P144" s="158">
        <f t="shared" si="55"/>
        <v>0.98813739680039792</v>
      </c>
      <c r="Q144" s="158">
        <f t="shared" si="55"/>
        <v>0.96457951113514828</v>
      </c>
      <c r="R144" s="158">
        <f t="shared" ref="R144:V144" si="56">IF(R126=0,"",R126/R108)</f>
        <v>0.95096901002284551</v>
      </c>
      <c r="S144" s="158">
        <f t="shared" si="56"/>
        <v>0.92480782455491561</v>
      </c>
      <c r="T144" s="158">
        <f t="shared" si="56"/>
        <v>0.94264556911668396</v>
      </c>
      <c r="U144" s="158">
        <f t="shared" si="56"/>
        <v>0.95577108255980858</v>
      </c>
      <c r="V144" s="158">
        <f t="shared" si="56"/>
        <v>0.94785388699134887</v>
      </c>
      <c r="W144" s="158">
        <f t="shared" ref="W144" si="57">IF(W126=0,"",W126/W108)</f>
        <v>0.94750385401810611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0.46465974084486522</v>
      </c>
      <c r="C145" s="156">
        <f t="shared" si="58"/>
        <v>0.46939712417524354</v>
      </c>
      <c r="D145" s="156">
        <f t="shared" si="58"/>
        <v>0.47446250027765752</v>
      </c>
      <c r="E145" s="156">
        <f t="shared" si="58"/>
        <v>0.47821500122601285</v>
      </c>
      <c r="F145" s="156">
        <f t="shared" si="58"/>
        <v>0.48151371696693129</v>
      </c>
      <c r="G145" s="156">
        <f t="shared" si="58"/>
        <v>0.4845265745806277</v>
      </c>
      <c r="H145" s="156">
        <f t="shared" si="58"/>
        <v>0.48739274983482705</v>
      </c>
      <c r="I145" s="156">
        <f t="shared" si="58"/>
        <v>0.48875884212562165</v>
      </c>
      <c r="J145" s="156">
        <f t="shared" si="58"/>
        <v>0.4901238969659869</v>
      </c>
      <c r="K145" s="156">
        <f t="shared" si="58"/>
        <v>0.49263203682798429</v>
      </c>
      <c r="L145" s="156">
        <f t="shared" si="58"/>
        <v>0.49459337484479898</v>
      </c>
      <c r="M145" s="156">
        <f t="shared" si="58"/>
        <v>0.4984516117649595</v>
      </c>
      <c r="N145" s="156">
        <f t="shared" si="58"/>
        <v>0.50339880773302703</v>
      </c>
      <c r="O145" s="156">
        <f t="shared" si="58"/>
        <v>0.51128425947084233</v>
      </c>
      <c r="P145" s="156">
        <f t="shared" si="58"/>
        <v>0.52176778450799144</v>
      </c>
      <c r="Q145" s="156">
        <f t="shared" si="58"/>
        <v>0.53347009352315578</v>
      </c>
      <c r="R145" s="156">
        <f t="shared" ref="R145:V145" si="59">IF(R127=0,"",R127/R109)</f>
        <v>0.54745099828090449</v>
      </c>
      <c r="S145" s="156">
        <f t="shared" si="59"/>
        <v>0.56200820222961323</v>
      </c>
      <c r="T145" s="156">
        <f t="shared" si="59"/>
        <v>0.57595009137066511</v>
      </c>
      <c r="U145" s="156">
        <f t="shared" si="59"/>
        <v>0.59259596904398593</v>
      </c>
      <c r="V145" s="156">
        <f t="shared" si="59"/>
        <v>0.60708543159225847</v>
      </c>
      <c r="W145" s="156">
        <f t="shared" ref="W145" si="60">IF(W127=0,"",W127/W109)</f>
        <v>0.61780138363705506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0.5834123152262235</v>
      </c>
      <c r="C147" s="155">
        <f t="shared" si="64"/>
        <v>0.59634740113097939</v>
      </c>
      <c r="D147" s="155">
        <f t="shared" si="64"/>
        <v>0.60403348627764186</v>
      </c>
      <c r="E147" s="155">
        <f t="shared" si="64"/>
        <v>0.60429754573263372</v>
      </c>
      <c r="F147" s="155">
        <f t="shared" si="64"/>
        <v>0.6090465591513029</v>
      </c>
      <c r="G147" s="155">
        <f t="shared" si="64"/>
        <v>0.61132187892732892</v>
      </c>
      <c r="H147" s="155">
        <f t="shared" si="64"/>
        <v>0.61343013751758779</v>
      </c>
      <c r="I147" s="155">
        <f t="shared" si="64"/>
        <v>0.60950444717408814</v>
      </c>
      <c r="J147" s="155">
        <f t="shared" si="64"/>
        <v>0.60995864782265885</v>
      </c>
      <c r="K147" s="155">
        <f t="shared" si="64"/>
        <v>0.61429377129400364</v>
      </c>
      <c r="L147" s="155">
        <f t="shared" si="64"/>
        <v>0.61424099099159568</v>
      </c>
      <c r="M147" s="155">
        <f t="shared" si="64"/>
        <v>0.6187355767247823</v>
      </c>
      <c r="N147" s="155">
        <f t="shared" si="64"/>
        <v>0.61010260826038465</v>
      </c>
      <c r="O147" s="155">
        <f t="shared" si="64"/>
        <v>0.61894348947197542</v>
      </c>
      <c r="P147" s="155">
        <f t="shared" si="64"/>
        <v>0.63643210471316203</v>
      </c>
      <c r="Q147" s="155">
        <f t="shared" si="64"/>
        <v>0.63322990738702634</v>
      </c>
      <c r="R147" s="155">
        <f t="shared" ref="R147:V147" si="65">IF(R129=0,"",R129/R111)</f>
        <v>0.63635071876464688</v>
      </c>
      <c r="S147" s="155">
        <f t="shared" si="65"/>
        <v>0.64612015336539974</v>
      </c>
      <c r="T147" s="155">
        <f t="shared" si="65"/>
        <v>0.64483556979327128</v>
      </c>
      <c r="U147" s="155">
        <f t="shared" si="65"/>
        <v>0.65826191792898336</v>
      </c>
      <c r="V147" s="155">
        <f t="shared" si="65"/>
        <v>0.67882576562793107</v>
      </c>
      <c r="W147" s="155">
        <f t="shared" ref="W147" si="66">IF(W129=0,"",W129/W111)</f>
        <v>0.67988357363211283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0.54745511488497667</v>
      </c>
      <c r="C148" s="156">
        <f t="shared" si="67"/>
        <v>0.54893539335289931</v>
      </c>
      <c r="D148" s="156">
        <f t="shared" si="67"/>
        <v>0.55081462534687964</v>
      </c>
      <c r="E148" s="156">
        <f t="shared" si="67"/>
        <v>0.55239932694180449</v>
      </c>
      <c r="F148" s="156">
        <f t="shared" si="67"/>
        <v>0.55383434420016742</v>
      </c>
      <c r="G148" s="156">
        <f t="shared" si="67"/>
        <v>0.55522750989323288</v>
      </c>
      <c r="H148" s="156">
        <f t="shared" si="67"/>
        <v>0.55661140891301142</v>
      </c>
      <c r="I148" s="156">
        <f t="shared" si="67"/>
        <v>0.55722744294573812</v>
      </c>
      <c r="J148" s="156">
        <f t="shared" si="67"/>
        <v>0.5577974567801891</v>
      </c>
      <c r="K148" s="156">
        <f t="shared" si="67"/>
        <v>0.55867937213581864</v>
      </c>
      <c r="L148" s="156">
        <f t="shared" si="67"/>
        <v>0.55936671180333752</v>
      </c>
      <c r="M148" s="156">
        <f t="shared" si="67"/>
        <v>0.56036137287526677</v>
      </c>
      <c r="N148" s="156">
        <f t="shared" si="67"/>
        <v>0.56118331777277786</v>
      </c>
      <c r="O148" s="156">
        <f t="shared" si="67"/>
        <v>0.56185993249610167</v>
      </c>
      <c r="P148" s="156">
        <f t="shared" si="67"/>
        <v>0.56227948771849146</v>
      </c>
      <c r="Q148" s="156">
        <f t="shared" si="67"/>
        <v>0.56249099628537524</v>
      </c>
      <c r="R148" s="156">
        <f t="shared" ref="R148:V148" si="68">IF(R130=0,"",R130/R112)</f>
        <v>0.56320772611863179</v>
      </c>
      <c r="S148" s="156">
        <f t="shared" si="68"/>
        <v>0.56466849155454457</v>
      </c>
      <c r="T148" s="156">
        <f t="shared" si="68"/>
        <v>0.56682351055994618</v>
      </c>
      <c r="U148" s="156">
        <f t="shared" si="68"/>
        <v>0.57090555314284408</v>
      </c>
      <c r="V148" s="156">
        <f t="shared" si="68"/>
        <v>0.57480293161723661</v>
      </c>
      <c r="W148" s="156">
        <f t="shared" ref="W148" si="69">IF(W130=0,"",W130/W112)</f>
        <v>0.57783501762291245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0.71422998999290666</v>
      </c>
      <c r="C149" s="159">
        <f t="shared" si="70"/>
        <v>0.71940663085227963</v>
      </c>
      <c r="D149" s="159">
        <f t="shared" si="70"/>
        <v>0.72354849377018404</v>
      </c>
      <c r="E149" s="159">
        <f t="shared" si="70"/>
        <v>0.72627058934236821</v>
      </c>
      <c r="F149" s="159">
        <f t="shared" si="70"/>
        <v>0.72874304311448868</v>
      </c>
      <c r="G149" s="159">
        <f t="shared" si="70"/>
        <v>0.73089619934353545</v>
      </c>
      <c r="H149" s="159">
        <f t="shared" si="70"/>
        <v>0.73290257956183136</v>
      </c>
      <c r="I149" s="159">
        <f t="shared" si="70"/>
        <v>0.73390827821202897</v>
      </c>
      <c r="J149" s="159">
        <f t="shared" si="70"/>
        <v>0.73502971588031951</v>
      </c>
      <c r="K149" s="159">
        <f t="shared" si="70"/>
        <v>0.73744466607204973</v>
      </c>
      <c r="L149" s="159">
        <f t="shared" si="70"/>
        <v>0.73910494393623061</v>
      </c>
      <c r="M149" s="159">
        <f t="shared" si="70"/>
        <v>0.74181692784619213</v>
      </c>
      <c r="N149" s="159">
        <f t="shared" si="70"/>
        <v>0.74468425676996242</v>
      </c>
      <c r="O149" s="159">
        <f t="shared" si="70"/>
        <v>0.7495749427263072</v>
      </c>
      <c r="P149" s="159">
        <f t="shared" si="70"/>
        <v>0.755299818308104</v>
      </c>
      <c r="Q149" s="159">
        <f t="shared" si="70"/>
        <v>0.76061629074097248</v>
      </c>
      <c r="R149" s="159">
        <f t="shared" ref="R149:V149" si="71">IF(R131=0,"",R131/R113)</f>
        <v>0.76789848620828471</v>
      </c>
      <c r="S149" s="159">
        <f t="shared" si="71"/>
        <v>0.77729973603415992</v>
      </c>
      <c r="T149" s="159">
        <f t="shared" si="71"/>
        <v>0.78887642500622057</v>
      </c>
      <c r="U149" s="159">
        <f t="shared" si="71"/>
        <v>0.80296751654949095</v>
      </c>
      <c r="V149" s="159">
        <f t="shared" si="71"/>
        <v>0.81880188334589066</v>
      </c>
      <c r="W149" s="159">
        <f t="shared" ref="W149" si="72">IF(W131=0,"",W131/W113)</f>
        <v>0.83254862320228162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2.0797372476971487</v>
      </c>
      <c r="C151" s="117">
        <f t="shared" si="73"/>
        <v>2.2931976552456126</v>
      </c>
      <c r="D151" s="117">
        <f t="shared" si="73"/>
        <v>2.7293258826164588</v>
      </c>
      <c r="E151" s="117">
        <f t="shared" si="73"/>
        <v>3.2439764141498437</v>
      </c>
      <c r="F151" s="117">
        <f t="shared" si="73"/>
        <v>3.7350289468738387</v>
      </c>
      <c r="G151" s="117">
        <f t="shared" si="73"/>
        <v>4.2163156619577888</v>
      </c>
      <c r="H151" s="117">
        <f t="shared" si="73"/>
        <v>4.6310019325307303</v>
      </c>
      <c r="I151" s="117">
        <f t="shared" si="73"/>
        <v>4.7072929059162112</v>
      </c>
      <c r="J151" s="117">
        <f t="shared" si="73"/>
        <v>4.4448468177133478</v>
      </c>
      <c r="K151" s="117">
        <f t="shared" si="73"/>
        <v>4.4719519841605333</v>
      </c>
      <c r="L151" s="117">
        <f t="shared" si="73"/>
        <v>3.9544845986513453</v>
      </c>
      <c r="M151" s="117">
        <f t="shared" si="73"/>
        <v>4.0613014969934644</v>
      </c>
      <c r="N151" s="117">
        <f t="shared" si="73"/>
        <v>3.8110633466178911</v>
      </c>
      <c r="O151" s="117">
        <f t="shared" si="73"/>
        <v>3.7890160356578009</v>
      </c>
      <c r="P151" s="117">
        <f t="shared" si="73"/>
        <v>3.8406219471332816</v>
      </c>
      <c r="Q151" s="117">
        <f t="shared" si="73"/>
        <v>4.3809768743278923</v>
      </c>
      <c r="R151" s="117">
        <f t="shared" ref="R151:V151" si="74">R152+R154+R156+R165</f>
        <v>4.8131297367952381</v>
      </c>
      <c r="S151" s="117">
        <f t="shared" si="74"/>
        <v>5.2233303413017165</v>
      </c>
      <c r="T151" s="117">
        <f t="shared" si="74"/>
        <v>5.5662463354235037</v>
      </c>
      <c r="U151" s="117">
        <f t="shared" si="74"/>
        <v>6.8579713986795134</v>
      </c>
      <c r="V151" s="117">
        <f t="shared" si="74"/>
        <v>7.1893269742648371</v>
      </c>
      <c r="W151" s="117">
        <f t="shared" ref="W151" si="75">W152+W154+W156+W165</f>
        <v>7.9800286921893875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0.5604251962862129</v>
      </c>
      <c r="C156" s="122">
        <v>0.6043282258263436</v>
      </c>
      <c r="D156" s="122">
        <v>0.6995116065977407</v>
      </c>
      <c r="E156" s="122">
        <v>0.78491828700631416</v>
      </c>
      <c r="F156" s="122">
        <v>0.85121552966767189</v>
      </c>
      <c r="G156" s="122">
        <v>1.0171950221820252</v>
      </c>
      <c r="H156" s="122">
        <v>1.2692875479779746</v>
      </c>
      <c r="I156" s="122">
        <v>1.265545148556636</v>
      </c>
      <c r="J156" s="122">
        <v>1.2644958157717721</v>
      </c>
      <c r="K156" s="122">
        <v>1.2558384855151177</v>
      </c>
      <c r="L156" s="122">
        <v>1.1008908000962949</v>
      </c>
      <c r="M156" s="122">
        <v>1.0480683763380301</v>
      </c>
      <c r="N156" s="122">
        <v>0.94061050341727481</v>
      </c>
      <c r="O156" s="122">
        <v>0.86754873307415359</v>
      </c>
      <c r="P156" s="122">
        <v>0.8105552388227405</v>
      </c>
      <c r="Q156" s="122">
        <v>0.95545124756747457</v>
      </c>
      <c r="R156" s="122">
        <v>1.033211068443644</v>
      </c>
      <c r="S156" s="122">
        <v>1.0867965312769245</v>
      </c>
      <c r="T156" s="122">
        <v>1.0654353632218478</v>
      </c>
      <c r="U156" s="122">
        <v>1.1686282968614363</v>
      </c>
      <c r="V156" s="122">
        <v>1.2230904685615815</v>
      </c>
      <c r="W156" s="122">
        <v>1.5439661561648572</v>
      </c>
      <c r="DA156" s="130" t="s">
        <v>2230</v>
      </c>
    </row>
    <row r="157" spans="1:105" ht="12" customHeight="1" x14ac:dyDescent="0.25">
      <c r="A157" s="97" t="s">
        <v>124</v>
      </c>
      <c r="B157" s="98">
        <v>0.55513629454229396</v>
      </c>
      <c r="C157" s="98">
        <v>0.59743777013466515</v>
      </c>
      <c r="D157" s="98">
        <v>0.68788241989160692</v>
      </c>
      <c r="E157" s="98">
        <v>0.7720184120807414</v>
      </c>
      <c r="F157" s="98">
        <v>0.84115842661057039</v>
      </c>
      <c r="G157" s="98">
        <v>1.007918067734739</v>
      </c>
      <c r="H157" s="98">
        <v>1.2563171923446639</v>
      </c>
      <c r="I157" s="98">
        <v>1.2541013643517667</v>
      </c>
      <c r="J157" s="98">
        <v>1.2520463895927239</v>
      </c>
      <c r="K157" s="98">
        <v>1.2440263432663878</v>
      </c>
      <c r="L157" s="98">
        <v>1.0908662354901137</v>
      </c>
      <c r="M157" s="98">
        <v>1.0389392220359999</v>
      </c>
      <c r="N157" s="98">
        <v>0.93332990468968557</v>
      </c>
      <c r="O157" s="98">
        <v>0.85052707477785072</v>
      </c>
      <c r="P157" s="98">
        <v>0.77881313835142518</v>
      </c>
      <c r="Q157" s="98">
        <v>0.89575174920134537</v>
      </c>
      <c r="R157" s="98">
        <v>0.96368717011076011</v>
      </c>
      <c r="S157" s="98">
        <v>1.006226189408145</v>
      </c>
      <c r="T157" s="98">
        <v>1.0208105707056201</v>
      </c>
      <c r="U157" s="98">
        <v>1.1567677815968158</v>
      </c>
      <c r="V157" s="98">
        <v>1.2152314781721021</v>
      </c>
      <c r="W157" s="98">
        <v>1.5035430112790797</v>
      </c>
      <c r="DA157" s="63" t="s">
        <v>2231</v>
      </c>
    </row>
    <row r="158" spans="1:105" ht="12" customHeight="1" x14ac:dyDescent="0.25">
      <c r="A158" s="97" t="s">
        <v>123</v>
      </c>
      <c r="B158" s="98">
        <v>5.288901743918978E-3</v>
      </c>
      <c r="C158" s="98">
        <v>6.8904556916784578E-3</v>
      </c>
      <c r="D158" s="98">
        <v>1.1629186706133755E-2</v>
      </c>
      <c r="E158" s="98">
        <v>1.2899874925572758E-2</v>
      </c>
      <c r="F158" s="98">
        <v>1.0057103057101467E-2</v>
      </c>
      <c r="G158" s="98">
        <v>9.2769544472862606E-3</v>
      </c>
      <c r="H158" s="98">
        <v>1.2970355633310834E-2</v>
      </c>
      <c r="I158" s="98">
        <v>1.1443784204869356E-2</v>
      </c>
      <c r="J158" s="98">
        <v>1.2449426179048219E-2</v>
      </c>
      <c r="K158" s="98">
        <v>1.1812142248729854E-2</v>
      </c>
      <c r="L158" s="98">
        <v>1.0024564606181247E-2</v>
      </c>
      <c r="M158" s="98">
        <v>9.1291543020301166E-3</v>
      </c>
      <c r="N158" s="98">
        <v>7.2805987275892025E-3</v>
      </c>
      <c r="O158" s="98">
        <v>1.7021658296302887E-2</v>
      </c>
      <c r="P158" s="98">
        <v>3.1742100471315267E-2</v>
      </c>
      <c r="Q158" s="98">
        <v>5.9699498366129179E-2</v>
      </c>
      <c r="R158" s="98">
        <v>6.952389833288386E-2</v>
      </c>
      <c r="S158" s="98">
        <v>8.0570341868779621E-2</v>
      </c>
      <c r="T158" s="98">
        <v>4.4624792516227696E-2</v>
      </c>
      <c r="U158" s="98">
        <v>1.1860515264620446E-2</v>
      </c>
      <c r="V158" s="98">
        <v>7.8589903894793894E-3</v>
      </c>
      <c r="W158" s="98">
        <v>4.0423144885777577E-2</v>
      </c>
      <c r="DA158" s="63" t="s">
        <v>2232</v>
      </c>
    </row>
    <row r="159" spans="1:105" ht="12" customHeight="1" x14ac:dyDescent="0.25">
      <c r="A159" s="100" t="s">
        <v>50</v>
      </c>
      <c r="B159" s="101">
        <v>5.288901743918978E-3</v>
      </c>
      <c r="C159" s="101">
        <v>6.8904556916784578E-3</v>
      </c>
      <c r="D159" s="101">
        <v>1.1629186706133755E-2</v>
      </c>
      <c r="E159" s="101">
        <v>1.2899874925572758E-2</v>
      </c>
      <c r="F159" s="101">
        <v>1.0057103057101467E-2</v>
      </c>
      <c r="G159" s="101">
        <v>9.2769544472862606E-3</v>
      </c>
      <c r="H159" s="101">
        <v>1.2970355633310834E-2</v>
      </c>
      <c r="I159" s="101">
        <v>1.1443784204869356E-2</v>
      </c>
      <c r="J159" s="101">
        <v>1.2449426179048219E-2</v>
      </c>
      <c r="K159" s="101">
        <v>1.1812142248729854E-2</v>
      </c>
      <c r="L159" s="101">
        <v>1.0024564606181247E-2</v>
      </c>
      <c r="M159" s="101">
        <v>9.1291543020301166E-3</v>
      </c>
      <c r="N159" s="101">
        <v>7.2805987275892025E-3</v>
      </c>
      <c r="O159" s="101">
        <v>1.7021658296302887E-2</v>
      </c>
      <c r="P159" s="101">
        <v>3.1742100471315267E-2</v>
      </c>
      <c r="Q159" s="101">
        <v>5.9699498366129179E-2</v>
      </c>
      <c r="R159" s="101">
        <v>6.952389833288386E-2</v>
      </c>
      <c r="S159" s="101">
        <v>8.0570341868779621E-2</v>
      </c>
      <c r="T159" s="101">
        <v>4.4624792516227696E-2</v>
      </c>
      <c r="U159" s="101">
        <v>1.1860515264620446E-2</v>
      </c>
      <c r="V159" s="101">
        <v>7.8589903894793894E-3</v>
      </c>
      <c r="W159" s="101">
        <v>4.0423144885777577E-2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1.5193120514109359</v>
      </c>
      <c r="C165" s="122">
        <v>1.6888694294192692</v>
      </c>
      <c r="D165" s="122">
        <v>2.0298142760187181</v>
      </c>
      <c r="E165" s="122">
        <v>2.4590581271435297</v>
      </c>
      <c r="F165" s="122">
        <v>2.8838134172061669</v>
      </c>
      <c r="G165" s="122">
        <v>3.1991206397757637</v>
      </c>
      <c r="H165" s="122">
        <v>3.3617143845527555</v>
      </c>
      <c r="I165" s="122">
        <v>3.4417477573595749</v>
      </c>
      <c r="J165" s="122">
        <v>3.1803510019415753</v>
      </c>
      <c r="K165" s="122">
        <v>3.2161134986454152</v>
      </c>
      <c r="L165" s="122">
        <v>2.8535937985550506</v>
      </c>
      <c r="M165" s="122">
        <v>3.0132331206554341</v>
      </c>
      <c r="N165" s="122">
        <v>2.8704528432006162</v>
      </c>
      <c r="O165" s="122">
        <v>2.9214673025836473</v>
      </c>
      <c r="P165" s="122">
        <v>3.030066708310541</v>
      </c>
      <c r="Q165" s="122">
        <v>3.4255256267604182</v>
      </c>
      <c r="R165" s="122">
        <v>3.779918668351594</v>
      </c>
      <c r="S165" s="122">
        <v>4.1365338100247921</v>
      </c>
      <c r="T165" s="122">
        <v>4.5008109722016556</v>
      </c>
      <c r="U165" s="122">
        <v>5.6893431018180776</v>
      </c>
      <c r="V165" s="122">
        <v>5.9662365057032556</v>
      </c>
      <c r="W165" s="122">
        <v>6.4360625360245303</v>
      </c>
      <c r="DA165" s="130" t="s">
        <v>2239</v>
      </c>
    </row>
    <row r="166" spans="1:105" ht="12" customHeight="1" x14ac:dyDescent="0.25">
      <c r="A166" s="97" t="s">
        <v>50</v>
      </c>
      <c r="B166" s="98">
        <v>1.5193120514109359</v>
      </c>
      <c r="C166" s="98">
        <v>1.6888694294192692</v>
      </c>
      <c r="D166" s="98">
        <v>2.0298142760187181</v>
      </c>
      <c r="E166" s="98">
        <v>2.4590581271435297</v>
      </c>
      <c r="F166" s="98">
        <v>2.8838134172061669</v>
      </c>
      <c r="G166" s="98">
        <v>3.1991206397757637</v>
      </c>
      <c r="H166" s="98">
        <v>3.3617143845527555</v>
      </c>
      <c r="I166" s="98">
        <v>3.4417477573595749</v>
      </c>
      <c r="J166" s="98">
        <v>3.1803510019415753</v>
      </c>
      <c r="K166" s="98">
        <v>3.2161134986454152</v>
      </c>
      <c r="L166" s="98">
        <v>2.8535937985550506</v>
      </c>
      <c r="M166" s="98">
        <v>3.0132331206554341</v>
      </c>
      <c r="N166" s="98">
        <v>2.8704528432006162</v>
      </c>
      <c r="O166" s="98">
        <v>2.9214673025836473</v>
      </c>
      <c r="P166" s="98">
        <v>3.030066708310541</v>
      </c>
      <c r="Q166" s="98">
        <v>3.4255256267604182</v>
      </c>
      <c r="R166" s="98">
        <v>3.779918668351594</v>
      </c>
      <c r="S166" s="98">
        <v>4.1365338100247921</v>
      </c>
      <c r="T166" s="98">
        <v>4.5008109722016556</v>
      </c>
      <c r="U166" s="98">
        <v>5.6893431018180776</v>
      </c>
      <c r="V166" s="98">
        <v>5.9662365057032556</v>
      </c>
      <c r="W166" s="98">
        <v>6.4360625360245303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13030.516533076692</v>
      </c>
      <c r="C169" s="117">
        <f t="shared" si="78"/>
        <v>11815.955344384422</v>
      </c>
      <c r="D169" s="117">
        <f t="shared" si="78"/>
        <v>12226.100709829501</v>
      </c>
      <c r="E169" s="117">
        <f t="shared" si="78"/>
        <v>12457.421621283793</v>
      </c>
      <c r="F169" s="117">
        <f t="shared" si="78"/>
        <v>11416.673806961508</v>
      </c>
      <c r="G169" s="117">
        <f t="shared" si="78"/>
        <v>10746.853924251518</v>
      </c>
      <c r="H169" s="117">
        <f t="shared" si="78"/>
        <v>11011.23707373344</v>
      </c>
      <c r="I169" s="117">
        <f t="shared" si="78"/>
        <v>12167.817303867459</v>
      </c>
      <c r="J169" s="117">
        <f t="shared" si="78"/>
        <v>10923.525875804897</v>
      </c>
      <c r="K169" s="117">
        <f t="shared" si="78"/>
        <v>10326.147685259297</v>
      </c>
      <c r="L169" s="117">
        <f t="shared" si="78"/>
        <v>10092.257955365962</v>
      </c>
      <c r="M169" s="117">
        <f t="shared" si="78"/>
        <v>9781.5495788579756</v>
      </c>
      <c r="N169" s="117">
        <f t="shared" si="78"/>
        <v>7615.0005894261476</v>
      </c>
      <c r="O169" s="117">
        <f t="shared" si="78"/>
        <v>5792.3432837524042</v>
      </c>
      <c r="P169" s="117">
        <f t="shared" si="78"/>
        <v>6452.8236088326075</v>
      </c>
      <c r="Q169" s="117">
        <f t="shared" si="78"/>
        <v>8292.6794720971993</v>
      </c>
      <c r="R169" s="117">
        <f t="shared" ref="R169:V169" si="79">R170+R172+R174+R183</f>
        <v>8522.4509304239873</v>
      </c>
      <c r="S169" s="117">
        <f t="shared" si="79"/>
        <v>9156.2545954475463</v>
      </c>
      <c r="T169" s="117">
        <f t="shared" si="79"/>
        <v>8540.2993555610647</v>
      </c>
      <c r="U169" s="117">
        <f t="shared" si="79"/>
        <v>9450.4319325632277</v>
      </c>
      <c r="V169" s="117">
        <f t="shared" si="79"/>
        <v>9429.2824451872802</v>
      </c>
      <c r="W169" s="117">
        <f t="shared" ref="W169" si="80">W170+W172+W174+W183</f>
        <v>9047.212481440778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5950.4176114239799</v>
      </c>
      <c r="C170" s="122">
        <f t="shared" si="81"/>
        <v>5975.1974204105636</v>
      </c>
      <c r="D170" s="122">
        <f t="shared" si="81"/>
        <v>6474.1146617206705</v>
      </c>
      <c r="E170" s="122">
        <f t="shared" si="81"/>
        <v>6389.0736821910705</v>
      </c>
      <c r="F170" s="122">
        <f t="shared" si="81"/>
        <v>5701.3927850793816</v>
      </c>
      <c r="G170" s="122">
        <f t="shared" si="81"/>
        <v>4689.7173999958104</v>
      </c>
      <c r="H170" s="122">
        <f t="shared" si="81"/>
        <v>4839.9777559697641</v>
      </c>
      <c r="I170" s="122">
        <f t="shared" si="81"/>
        <v>5626.3347582133547</v>
      </c>
      <c r="J170" s="122">
        <f t="shared" si="81"/>
        <v>4575.5540414292782</v>
      </c>
      <c r="K170" s="122">
        <f t="shared" si="81"/>
        <v>4159.7214208296045</v>
      </c>
      <c r="L170" s="122">
        <f t="shared" si="81"/>
        <v>3883.8825125444873</v>
      </c>
      <c r="M170" s="122">
        <f t="shared" si="81"/>
        <v>3816.8735954922986</v>
      </c>
      <c r="N170" s="122">
        <f t="shared" si="81"/>
        <v>1756.5266417206215</v>
      </c>
      <c r="O170" s="122">
        <f t="shared" si="81"/>
        <v>771.96759826167045</v>
      </c>
      <c r="P170" s="122">
        <f t="shared" si="81"/>
        <v>1685.1097960726352</v>
      </c>
      <c r="Q170" s="122">
        <f t="shared" si="81"/>
        <v>3343.255483095229</v>
      </c>
      <c r="R170" s="122">
        <f t="shared" si="81"/>
        <v>3303.649835823031</v>
      </c>
      <c r="S170" s="122">
        <f t="shared" si="81"/>
        <v>3805.3072724991534</v>
      </c>
      <c r="T170" s="122">
        <f t="shared" si="81"/>
        <v>3265.1826319936467</v>
      </c>
      <c r="U170" s="122">
        <f t="shared" si="81"/>
        <v>4054.6313488547776</v>
      </c>
      <c r="V170" s="122">
        <f t="shared" si="81"/>
        <v>4069.5665209947119</v>
      </c>
      <c r="W170" s="122">
        <f t="shared" si="81"/>
        <v>3704.283940229564</v>
      </c>
      <c r="DA170" s="130" t="s">
        <v>2394</v>
      </c>
    </row>
    <row r="171" spans="1:105" ht="12" customHeight="1" x14ac:dyDescent="0.25">
      <c r="A171" s="97" t="s">
        <v>53</v>
      </c>
      <c r="B171" s="98">
        <v>5950.4176114239799</v>
      </c>
      <c r="C171" s="98">
        <v>5975.1974204105636</v>
      </c>
      <c r="D171" s="98">
        <v>6474.1146617206705</v>
      </c>
      <c r="E171" s="98">
        <v>6389.0736821910705</v>
      </c>
      <c r="F171" s="98">
        <v>5701.3927850793816</v>
      </c>
      <c r="G171" s="98">
        <v>4689.7173999958104</v>
      </c>
      <c r="H171" s="98">
        <v>4839.9777559697641</v>
      </c>
      <c r="I171" s="98">
        <v>5626.3347582133547</v>
      </c>
      <c r="J171" s="98">
        <v>4575.5540414292782</v>
      </c>
      <c r="K171" s="98">
        <v>4159.7214208296045</v>
      </c>
      <c r="L171" s="98">
        <v>3883.8825125444873</v>
      </c>
      <c r="M171" s="98">
        <v>3816.8735954922986</v>
      </c>
      <c r="N171" s="98">
        <v>1756.5266417206215</v>
      </c>
      <c r="O171" s="98">
        <v>771.96759826167045</v>
      </c>
      <c r="P171" s="98">
        <v>1685.1097960726352</v>
      </c>
      <c r="Q171" s="98">
        <v>3343.255483095229</v>
      </c>
      <c r="R171" s="98">
        <v>3303.649835823031</v>
      </c>
      <c r="S171" s="98">
        <v>3805.3072724991534</v>
      </c>
      <c r="T171" s="98">
        <v>3265.1826319936467</v>
      </c>
      <c r="U171" s="98">
        <v>4054.6313488547776</v>
      </c>
      <c r="V171" s="98">
        <v>4069.5665209947119</v>
      </c>
      <c r="W171" s="98">
        <v>3704.283940229564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3474.9356498619113</v>
      </c>
      <c r="C172" s="122">
        <f t="shared" si="82"/>
        <v>2385.4878977070948</v>
      </c>
      <c r="D172" s="122">
        <f t="shared" si="82"/>
        <v>2030.7515777672279</v>
      </c>
      <c r="E172" s="122">
        <f t="shared" si="82"/>
        <v>2085.385668226188</v>
      </c>
      <c r="F172" s="122">
        <f t="shared" si="82"/>
        <v>1614.4768511062935</v>
      </c>
      <c r="G172" s="122">
        <f t="shared" si="82"/>
        <v>1662.8823006514449</v>
      </c>
      <c r="H172" s="122">
        <f t="shared" si="82"/>
        <v>1927.283343403248</v>
      </c>
      <c r="I172" s="122">
        <f t="shared" si="82"/>
        <v>2048.905880192242</v>
      </c>
      <c r="J172" s="122">
        <f t="shared" si="82"/>
        <v>2071.5316823010139</v>
      </c>
      <c r="K172" s="122">
        <f t="shared" si="82"/>
        <v>1903.0274230934467</v>
      </c>
      <c r="L172" s="122">
        <f t="shared" si="82"/>
        <v>2061.3920743157905</v>
      </c>
      <c r="M172" s="122">
        <f t="shared" si="82"/>
        <v>1765.5467197900373</v>
      </c>
      <c r="N172" s="122">
        <f t="shared" si="82"/>
        <v>2079.3437955022096</v>
      </c>
      <c r="O172" s="122">
        <f t="shared" si="82"/>
        <v>1650.1306732928178</v>
      </c>
      <c r="P172" s="122">
        <f t="shared" si="82"/>
        <v>1370.8058433071717</v>
      </c>
      <c r="Q172" s="122">
        <f t="shared" si="82"/>
        <v>1419.7097704743585</v>
      </c>
      <c r="R172" s="122">
        <f t="shared" si="82"/>
        <v>1571.5182196229821</v>
      </c>
      <c r="S172" s="122">
        <f t="shared" si="82"/>
        <v>1466.8912608545038</v>
      </c>
      <c r="T172" s="122">
        <f t="shared" si="82"/>
        <v>1579.8143303655929</v>
      </c>
      <c r="U172" s="122">
        <f t="shared" si="82"/>
        <v>1656.7686534071725</v>
      </c>
      <c r="V172" s="122">
        <f t="shared" si="82"/>
        <v>1574.7230156067217</v>
      </c>
      <c r="W172" s="122">
        <f t="shared" si="82"/>
        <v>1544.019759566012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3474.9356498619113</v>
      </c>
      <c r="C173" s="98">
        <f>RES_hhdet_fech!C165</f>
        <v>2385.4878977070948</v>
      </c>
      <c r="D173" s="98">
        <f>RES_hhdet_fech!D165</f>
        <v>2030.7515777672279</v>
      </c>
      <c r="E173" s="98">
        <f>RES_hhdet_fech!E165</f>
        <v>2085.385668226188</v>
      </c>
      <c r="F173" s="98">
        <f>RES_hhdet_fech!F165</f>
        <v>1614.4768511062935</v>
      </c>
      <c r="G173" s="98">
        <f>RES_hhdet_fech!G165</f>
        <v>1662.8823006514449</v>
      </c>
      <c r="H173" s="98">
        <f>RES_hhdet_fech!H165</f>
        <v>1927.283343403248</v>
      </c>
      <c r="I173" s="98">
        <f>RES_hhdet_fech!I165</f>
        <v>2048.905880192242</v>
      </c>
      <c r="J173" s="98">
        <f>RES_hhdet_fech!J165</f>
        <v>2071.5316823010139</v>
      </c>
      <c r="K173" s="98">
        <f>RES_hhdet_fech!K165</f>
        <v>1903.0274230934467</v>
      </c>
      <c r="L173" s="98">
        <f>RES_hhdet_fech!L165</f>
        <v>2061.3920743157905</v>
      </c>
      <c r="M173" s="98">
        <f>RES_hhdet_fech!M165</f>
        <v>1765.5467197900373</v>
      </c>
      <c r="N173" s="98">
        <f>RES_hhdet_fech!N165</f>
        <v>2079.3437955022096</v>
      </c>
      <c r="O173" s="98">
        <f>RES_hhdet_fech!O165</f>
        <v>1650.1306732928178</v>
      </c>
      <c r="P173" s="98">
        <f>RES_hhdet_fech!P165</f>
        <v>1370.8058433071717</v>
      </c>
      <c r="Q173" s="98">
        <f>RES_hhdet_fech!Q165</f>
        <v>1419.7097704743585</v>
      </c>
      <c r="R173" s="98">
        <f>RES_hhdet_fech!R165</f>
        <v>1571.5182196229821</v>
      </c>
      <c r="S173" s="98">
        <f>RES_hhdet_fech!S165</f>
        <v>1466.8912608545038</v>
      </c>
      <c r="T173" s="98">
        <f>RES_hhdet_fech!T165</f>
        <v>1579.8143303655929</v>
      </c>
      <c r="U173" s="98">
        <f>RES_hhdet_fech!U165</f>
        <v>1656.7686534071725</v>
      </c>
      <c r="V173" s="98">
        <f>RES_hhdet_fech!V165</f>
        <v>1574.7230156067217</v>
      </c>
      <c r="W173" s="98">
        <f>RES_hhdet_fech!W165</f>
        <v>1544.019759566012</v>
      </c>
      <c r="DA173" s="63" t="s">
        <v>2397</v>
      </c>
    </row>
    <row r="174" spans="1:105" ht="12" customHeight="1" x14ac:dyDescent="0.25">
      <c r="A174" s="121" t="s">
        <v>55</v>
      </c>
      <c r="B174" s="122">
        <v>2470.6944888501243</v>
      </c>
      <c r="C174" s="122">
        <v>2279.837004894554</v>
      </c>
      <c r="D174" s="122">
        <v>2545.0453476620664</v>
      </c>
      <c r="E174" s="122">
        <v>2796.5824782345439</v>
      </c>
      <c r="F174" s="122">
        <v>2886.0236010982262</v>
      </c>
      <c r="G174" s="122">
        <v>3227.9775693976226</v>
      </c>
      <c r="H174" s="122">
        <v>3174.429046766214</v>
      </c>
      <c r="I174" s="122">
        <v>3443.0181951156587</v>
      </c>
      <c r="J174" s="122">
        <v>3315.0413218293188</v>
      </c>
      <c r="K174" s="122">
        <v>3303.5381843462051</v>
      </c>
      <c r="L174" s="122">
        <v>3216.8024677940125</v>
      </c>
      <c r="M174" s="122">
        <v>3219.3232352102159</v>
      </c>
      <c r="N174" s="122">
        <v>2908.1209150800219</v>
      </c>
      <c r="O174" s="122">
        <v>2483.2382958283279</v>
      </c>
      <c r="P174" s="122">
        <v>2445.8211580808365</v>
      </c>
      <c r="Q174" s="122">
        <v>2599.3052500144186</v>
      </c>
      <c r="R174" s="122">
        <v>2721.11370482643</v>
      </c>
      <c r="S174" s="122">
        <v>2915.0931805105656</v>
      </c>
      <c r="T174" s="122">
        <v>2783.0430754613481</v>
      </c>
      <c r="U174" s="122">
        <v>2700.2344709085528</v>
      </c>
      <c r="V174" s="122">
        <v>2744.5686598793409</v>
      </c>
      <c r="W174" s="122">
        <v>2773.7154008386242</v>
      </c>
      <c r="DA174" s="130" t="s">
        <v>2398</v>
      </c>
    </row>
    <row r="175" spans="1:105" ht="12" customHeight="1" x14ac:dyDescent="0.25">
      <c r="A175" s="97" t="s">
        <v>124</v>
      </c>
      <c r="B175" s="98">
        <v>4681.6318518239714</v>
      </c>
      <c r="C175" s="98">
        <v>4534.5356617443049</v>
      </c>
      <c r="D175" s="98">
        <v>4806.6422652350966</v>
      </c>
      <c r="E175" s="98">
        <v>5042.3838312159833</v>
      </c>
      <c r="F175" s="98">
        <v>5135.8304191646175</v>
      </c>
      <c r="G175" s="98">
        <v>5574.1711934758468</v>
      </c>
      <c r="H175" s="98">
        <v>5609.0657135477932</v>
      </c>
      <c r="I175" s="98">
        <v>5805.2411274096803</v>
      </c>
      <c r="J175" s="98">
        <v>6004.0718259524529</v>
      </c>
      <c r="K175" s="98">
        <v>5998.2828266742608</v>
      </c>
      <c r="L175" s="98">
        <v>5834.9858129346612</v>
      </c>
      <c r="M175" s="98">
        <v>5570.7686761213326</v>
      </c>
      <c r="N175" s="98">
        <v>5174.6719025465545</v>
      </c>
      <c r="O175" s="98">
        <v>5364.1493416014318</v>
      </c>
      <c r="P175" s="98">
        <v>6211.0114746375621</v>
      </c>
      <c r="Q175" s="98">
        <v>5010.5000701515919</v>
      </c>
      <c r="R175" s="98">
        <v>4837.3178369987409</v>
      </c>
      <c r="S175" s="98">
        <v>4727.4197557974221</v>
      </c>
      <c r="T175" s="98">
        <v>4520.9209593961896</v>
      </c>
      <c r="U175" s="98">
        <v>4194.649111878758</v>
      </c>
      <c r="V175" s="98">
        <v>3845.9180023293343</v>
      </c>
      <c r="W175" s="98">
        <v>4827.7696646566246</v>
      </c>
      <c r="DA175" s="63" t="s">
        <v>2399</v>
      </c>
    </row>
    <row r="176" spans="1:105" ht="12" customHeight="1" x14ac:dyDescent="0.25">
      <c r="A176" s="97" t="s">
        <v>123</v>
      </c>
      <c r="B176" s="98">
        <v>2320.2240317520036</v>
      </c>
      <c r="C176" s="98">
        <v>2248.3919372981145</v>
      </c>
      <c r="D176" s="98">
        <v>2684.302255024038</v>
      </c>
      <c r="E176" s="98">
        <v>2982.5340695197156</v>
      </c>
      <c r="F176" s="98">
        <v>2948.7181154580617</v>
      </c>
      <c r="G176" s="98">
        <v>3346.7806385496897</v>
      </c>
      <c r="H176" s="98">
        <v>3252.0442024493709</v>
      </c>
      <c r="I176" s="98">
        <v>3199.6084734507822</v>
      </c>
      <c r="J176" s="98">
        <v>3319.1071929256268</v>
      </c>
      <c r="K176" s="98">
        <v>3324.748338933769</v>
      </c>
      <c r="L176" s="98">
        <v>3162.7789062729958</v>
      </c>
      <c r="M176" s="98">
        <v>3047.971491068477</v>
      </c>
      <c r="N176" s="98">
        <v>2700.1060202972908</v>
      </c>
      <c r="O176" s="98">
        <v>2726.840578431556</v>
      </c>
      <c r="P176" s="98">
        <v>3243.2700524697202</v>
      </c>
      <c r="Q176" s="98">
        <v>3087.9713072416112</v>
      </c>
      <c r="R176" s="98">
        <v>3213.0010488187918</v>
      </c>
      <c r="S176" s="98">
        <v>3418.6198478855536</v>
      </c>
      <c r="T176" s="98">
        <v>3103.7645189708578</v>
      </c>
      <c r="U176" s="98">
        <v>2695.814510664633</v>
      </c>
      <c r="V176" s="98">
        <v>2516.9842767287137</v>
      </c>
      <c r="W176" s="98">
        <v>3383.8824386154906</v>
      </c>
      <c r="DA176" s="63" t="s">
        <v>2400</v>
      </c>
    </row>
    <row r="177" spans="1:105" ht="12" customHeight="1" x14ac:dyDescent="0.25">
      <c r="A177" s="100" t="s">
        <v>50</v>
      </c>
      <c r="B177" s="101">
        <v>646.74210834250187</v>
      </c>
      <c r="C177" s="101">
        <v>606.6610047260483</v>
      </c>
      <c r="D177" s="101">
        <v>1137.6403030789609</v>
      </c>
      <c r="E177" s="101">
        <v>1456.0927264158952</v>
      </c>
      <c r="F177" s="101">
        <v>1302.1533224963832</v>
      </c>
      <c r="G177" s="101">
        <v>1633.554225618288</v>
      </c>
      <c r="H177" s="101">
        <v>1427.4471334423788</v>
      </c>
      <c r="I177" s="101">
        <v>1171.5729723204374</v>
      </c>
      <c r="J177" s="101">
        <v>1217.8812955184026</v>
      </c>
      <c r="K177" s="101">
        <v>1209.2841280533598</v>
      </c>
      <c r="L177" s="101">
        <v>1026.2784356668228</v>
      </c>
      <c r="M177" s="101">
        <v>980.20029956645101</v>
      </c>
      <c r="N177" s="101">
        <v>604.7270087735684</v>
      </c>
      <c r="O177" s="101">
        <v>390.27324481970504</v>
      </c>
      <c r="P177" s="101">
        <v>543.71420393303856</v>
      </c>
      <c r="Q177" s="101">
        <v>1059.7102647226266</v>
      </c>
      <c r="R177" s="101">
        <v>1285.9536004845336</v>
      </c>
      <c r="S177" s="101">
        <v>1619.5681652740411</v>
      </c>
      <c r="T177" s="101">
        <v>1023.1589820186323</v>
      </c>
      <c r="U177" s="101">
        <v>320.32002698080549</v>
      </c>
      <c r="V177" s="101">
        <v>229.11733566676426</v>
      </c>
      <c r="W177" s="101">
        <v>812.55753765932434</v>
      </c>
      <c r="DA177" s="131" t="s">
        <v>2401</v>
      </c>
    </row>
    <row r="178" spans="1:105" ht="12" customHeight="1" x14ac:dyDescent="0.25">
      <c r="A178" s="103" t="s">
        <v>52</v>
      </c>
      <c r="B178" s="104">
        <v>1673.4819234095019</v>
      </c>
      <c r="C178" s="104">
        <v>1641.7309325720662</v>
      </c>
      <c r="D178" s="104">
        <v>1546.6619519450769</v>
      </c>
      <c r="E178" s="104">
        <v>1526.4413431038204</v>
      </c>
      <c r="F178" s="104">
        <v>1646.5647929616782</v>
      </c>
      <c r="G178" s="104">
        <v>1713.2264129314017</v>
      </c>
      <c r="H178" s="104">
        <v>1824.5970690069923</v>
      </c>
      <c r="I178" s="104">
        <v>2028.0355011303452</v>
      </c>
      <c r="J178" s="104">
        <v>2101.2258974072242</v>
      </c>
      <c r="K178" s="104">
        <v>2115.4642108804092</v>
      </c>
      <c r="L178" s="104">
        <v>2136.5004706061727</v>
      </c>
      <c r="M178" s="104">
        <v>2067.7711915020263</v>
      </c>
      <c r="N178" s="104">
        <v>2095.3790115237225</v>
      </c>
      <c r="O178" s="104">
        <v>2336.5673336118512</v>
      </c>
      <c r="P178" s="104">
        <v>2699.5558485366814</v>
      </c>
      <c r="Q178" s="104">
        <v>2028.2610425189853</v>
      </c>
      <c r="R178" s="104">
        <v>1927.0474483342587</v>
      </c>
      <c r="S178" s="104">
        <v>1799.0516826115122</v>
      </c>
      <c r="T178" s="104">
        <v>2080.6055369522251</v>
      </c>
      <c r="U178" s="104">
        <v>2375.4944836838272</v>
      </c>
      <c r="V178" s="104">
        <v>2287.8669410619495</v>
      </c>
      <c r="W178" s="104">
        <v>2571.3249009561669</v>
      </c>
      <c r="DA178" s="132" t="s">
        <v>2402</v>
      </c>
    </row>
    <row r="179" spans="1:105" ht="12" customHeight="1" x14ac:dyDescent="0.25">
      <c r="A179" s="106" t="s">
        <v>122</v>
      </c>
      <c r="B179" s="101">
        <v>4256.604873222821</v>
      </c>
      <c r="C179" s="101">
        <v>3887.8516551347839</v>
      </c>
      <c r="D179" s="101">
        <v>4170.2427071390148</v>
      </c>
      <c r="E179" s="101">
        <v>4435.2376145035787</v>
      </c>
      <c r="F179" s="101">
        <v>4647.4388517312782</v>
      </c>
      <c r="G179" s="101">
        <v>5021.9505328463301</v>
      </c>
      <c r="H179" s="101">
        <v>4912.8719077882461</v>
      </c>
      <c r="I179" s="101">
        <v>5554.2578379421657</v>
      </c>
      <c r="J179" s="101">
        <v>5358.2731444858618</v>
      </c>
      <c r="K179" s="101">
        <v>5337.419765957553</v>
      </c>
      <c r="L179" s="101">
        <v>5304.589335568473</v>
      </c>
      <c r="M179" s="101">
        <v>5337.504477264295</v>
      </c>
      <c r="N179" s="101">
        <v>5046.0137590393906</v>
      </c>
      <c r="O179" s="101">
        <v>4291.4717239155534</v>
      </c>
      <c r="P179" s="101">
        <v>4245.4116405712484</v>
      </c>
      <c r="Q179" s="101">
        <v>4391.4779965149728</v>
      </c>
      <c r="R179" s="101">
        <v>4542.3547808831736</v>
      </c>
      <c r="S179" s="101">
        <v>4765.7450881601699</v>
      </c>
      <c r="T179" s="101">
        <v>4640.9653628178221</v>
      </c>
      <c r="U179" s="101">
        <v>4432.940926209877</v>
      </c>
      <c r="V179" s="101">
        <v>4440.1559615339402</v>
      </c>
      <c r="W179" s="101">
        <v>4163.1042191744473</v>
      </c>
      <c r="DA179" s="131" t="s">
        <v>2403</v>
      </c>
    </row>
    <row r="180" spans="1:105" ht="12" customHeight="1" x14ac:dyDescent="0.25">
      <c r="A180" s="107" t="s">
        <v>121</v>
      </c>
      <c r="B180" s="104">
        <v>2300.8266249182484</v>
      </c>
      <c r="C180" s="104">
        <v>2112.2309016352056</v>
      </c>
      <c r="D180" s="104">
        <v>2401.0231053568009</v>
      </c>
      <c r="E180" s="104">
        <v>2668.9908981702351</v>
      </c>
      <c r="F180" s="104">
        <v>2771.0279969490889</v>
      </c>
      <c r="G180" s="104">
        <v>3115.1649970108515</v>
      </c>
      <c r="H180" s="104">
        <v>3045.4639819517397</v>
      </c>
      <c r="I180" s="104">
        <v>3323.0225292304067</v>
      </c>
      <c r="J180" s="104">
        <v>3184.8033220657626</v>
      </c>
      <c r="K180" s="104">
        <v>3179.3111536080132</v>
      </c>
      <c r="L180" s="104">
        <v>3096.8765436618824</v>
      </c>
      <c r="M180" s="104">
        <v>3115.1087954588215</v>
      </c>
      <c r="N180" s="104">
        <v>2810.8218075771156</v>
      </c>
      <c r="O180" s="104">
        <v>2341.4531422577957</v>
      </c>
      <c r="P180" s="104">
        <v>2275.2234222836623</v>
      </c>
      <c r="Q180" s="104">
        <v>2457.0528373017733</v>
      </c>
      <c r="R180" s="104">
        <v>2595.6042092163402</v>
      </c>
      <c r="S180" s="104">
        <v>2808.5728462611578</v>
      </c>
      <c r="T180" s="104">
        <v>2691.4295435898516</v>
      </c>
      <c r="U180" s="104">
        <v>2620.8373325420589</v>
      </c>
      <c r="V180" s="104">
        <v>2688.6751051317242</v>
      </c>
      <c r="W180" s="104">
        <v>2693.4624110903023</v>
      </c>
      <c r="DA180" s="132" t="s">
        <v>2404</v>
      </c>
    </row>
    <row r="181" spans="1:105" ht="12" customHeight="1" x14ac:dyDescent="0.25">
      <c r="A181" s="108" t="s">
        <v>53</v>
      </c>
      <c r="B181" s="98">
        <v>603.26811242857809</v>
      </c>
      <c r="C181" s="98">
        <v>504.88582375565619</v>
      </c>
      <c r="D181" s="98">
        <v>800.26194420068555</v>
      </c>
      <c r="E181" s="98">
        <v>1070.08817741392</v>
      </c>
      <c r="F181" s="98">
        <v>1068.0253065981724</v>
      </c>
      <c r="G181" s="98">
        <v>1390.0051485188146</v>
      </c>
      <c r="H181" s="98">
        <v>1254.8082268073001</v>
      </c>
      <c r="I181" s="98">
        <v>1175.824652860671</v>
      </c>
      <c r="J181" s="98">
        <v>1089.7590350156672</v>
      </c>
      <c r="K181" s="98">
        <v>1085.5344126418745</v>
      </c>
      <c r="L181" s="98">
        <v>957.07196346064723</v>
      </c>
      <c r="M181" s="98">
        <v>970.81590632836173</v>
      </c>
      <c r="N181" s="98">
        <v>659.05554662706561</v>
      </c>
      <c r="O181" s="98">
        <v>148.75366839082665</v>
      </c>
      <c r="P181" s="98">
        <v>56.437169589723027</v>
      </c>
      <c r="Q181" s="98">
        <v>186.54755344890083</v>
      </c>
      <c r="R181" s="98">
        <v>281.21826251589465</v>
      </c>
      <c r="S181" s="98">
        <v>482.16131736119775</v>
      </c>
      <c r="T181" s="98">
        <v>364.02651337456314</v>
      </c>
      <c r="U181" s="98">
        <v>284.52540769703262</v>
      </c>
      <c r="V181" s="98">
        <v>356.83063736708147</v>
      </c>
      <c r="W181" s="98">
        <v>369.95527946931969</v>
      </c>
      <c r="DA181" s="63" t="s">
        <v>2405</v>
      </c>
    </row>
    <row r="182" spans="1:105" ht="12" customHeight="1" x14ac:dyDescent="0.25">
      <c r="A182" s="108" t="s">
        <v>52</v>
      </c>
      <c r="B182" s="98">
        <v>1697.5585124896704</v>
      </c>
      <c r="C182" s="98">
        <v>1607.3450778795493</v>
      </c>
      <c r="D182" s="98">
        <v>1600.7611611561151</v>
      </c>
      <c r="E182" s="98">
        <v>1598.9027207563151</v>
      </c>
      <c r="F182" s="98">
        <v>1703.002690350917</v>
      </c>
      <c r="G182" s="98">
        <v>1725.1598484920366</v>
      </c>
      <c r="H182" s="98">
        <v>1790.6557551444396</v>
      </c>
      <c r="I182" s="98">
        <v>2147.1978763697362</v>
      </c>
      <c r="J182" s="98">
        <v>2095.0442870500947</v>
      </c>
      <c r="K182" s="98">
        <v>2093.7767409661392</v>
      </c>
      <c r="L182" s="98">
        <v>2139.8045802012348</v>
      </c>
      <c r="M182" s="98">
        <v>2144.29288913046</v>
      </c>
      <c r="N182" s="98">
        <v>2151.7662609500494</v>
      </c>
      <c r="O182" s="98">
        <v>2192.6994738669691</v>
      </c>
      <c r="P182" s="98">
        <v>2218.7862526939393</v>
      </c>
      <c r="Q182" s="98">
        <v>2270.5052838528727</v>
      </c>
      <c r="R182" s="98">
        <v>2314.3859467004459</v>
      </c>
      <c r="S182" s="98">
        <v>2326.4115288999596</v>
      </c>
      <c r="T182" s="98">
        <v>2327.4030302152883</v>
      </c>
      <c r="U182" s="98">
        <v>2336.3119248450271</v>
      </c>
      <c r="V182" s="98">
        <v>2331.844467764643</v>
      </c>
      <c r="W182" s="98">
        <v>2323.5071316209828</v>
      </c>
      <c r="DA182" s="63" t="s">
        <v>2406</v>
      </c>
    </row>
    <row r="183" spans="1:105" ht="12" customHeight="1" x14ac:dyDescent="0.25">
      <c r="A183" s="121" t="s">
        <v>54</v>
      </c>
      <c r="B183" s="122">
        <v>1134.4687829406773</v>
      </c>
      <c r="C183" s="122">
        <v>1175.4330213722083</v>
      </c>
      <c r="D183" s="122">
        <v>1176.1891226795351</v>
      </c>
      <c r="E183" s="122">
        <v>1186.3797926319899</v>
      </c>
      <c r="F183" s="122">
        <v>1214.7805696776072</v>
      </c>
      <c r="G183" s="122">
        <v>1166.2766542066395</v>
      </c>
      <c r="H183" s="122">
        <v>1069.5469275942139</v>
      </c>
      <c r="I183" s="122">
        <v>1049.5584703462043</v>
      </c>
      <c r="J183" s="122">
        <v>961.39883024528774</v>
      </c>
      <c r="K183" s="122">
        <v>959.86065699003962</v>
      </c>
      <c r="L183" s="122">
        <v>930.18090071167137</v>
      </c>
      <c r="M183" s="122">
        <v>979.80602836542221</v>
      </c>
      <c r="N183" s="122">
        <v>871.00923712329427</v>
      </c>
      <c r="O183" s="122">
        <v>887.00671636958884</v>
      </c>
      <c r="P183" s="122">
        <v>951.08681137196402</v>
      </c>
      <c r="Q183" s="122">
        <v>930.4089685131928</v>
      </c>
      <c r="R183" s="122">
        <v>926.16917015154411</v>
      </c>
      <c r="S183" s="122">
        <v>968.96288158332277</v>
      </c>
      <c r="T183" s="122">
        <v>912.25931774047706</v>
      </c>
      <c r="U183" s="122">
        <v>1038.7974593927245</v>
      </c>
      <c r="V183" s="122">
        <v>1040.4242487065067</v>
      </c>
      <c r="W183" s="122">
        <v>1025.1933808065778</v>
      </c>
      <c r="DA183" s="130" t="s">
        <v>2407</v>
      </c>
    </row>
    <row r="184" spans="1:105" ht="12" customHeight="1" x14ac:dyDescent="0.25">
      <c r="A184" s="97" t="s">
        <v>50</v>
      </c>
      <c r="B184" s="98">
        <v>1244.5646479820564</v>
      </c>
      <c r="C184" s="98">
        <v>1263.3327284869886</v>
      </c>
      <c r="D184" s="98">
        <v>1265.1302391990052</v>
      </c>
      <c r="E184" s="98">
        <v>1315.017622821523</v>
      </c>
      <c r="F184" s="98">
        <v>1342.3998935498159</v>
      </c>
      <c r="G184" s="98">
        <v>1288.6006076099807</v>
      </c>
      <c r="H184" s="98">
        <v>1157.7003472007434</v>
      </c>
      <c r="I184" s="98">
        <v>1171.3339876402529</v>
      </c>
      <c r="J184" s="98">
        <v>1061.2058402875602</v>
      </c>
      <c r="K184" s="98">
        <v>1045.8684880855831</v>
      </c>
      <c r="L184" s="98">
        <v>1020.3089252121409</v>
      </c>
      <c r="M184" s="98">
        <v>1046.2853032182293</v>
      </c>
      <c r="N184" s="98">
        <v>993.9636667261758</v>
      </c>
      <c r="O184" s="98">
        <v>998.12457163992349</v>
      </c>
      <c r="P184" s="98">
        <v>1013.5949556030231</v>
      </c>
      <c r="Q184" s="98">
        <v>1057.4889435304258</v>
      </c>
      <c r="R184" s="98">
        <v>1066.3182011489496</v>
      </c>
      <c r="S184" s="98">
        <v>1082.9486063272982</v>
      </c>
      <c r="T184" s="98">
        <v>1103.0729162657487</v>
      </c>
      <c r="U184" s="98">
        <v>1198.1788371040807</v>
      </c>
      <c r="V184" s="98">
        <v>1135.3189159299591</v>
      </c>
      <c r="W184" s="98">
        <v>1217.8262708657214</v>
      </c>
      <c r="DA184" s="63" t="s">
        <v>2408</v>
      </c>
    </row>
    <row r="185" spans="1:105" ht="12" customHeight="1" x14ac:dyDescent="0.25">
      <c r="A185" s="109" t="s">
        <v>120</v>
      </c>
      <c r="B185" s="33">
        <v>858.25254637094258</v>
      </c>
      <c r="C185" s="33">
        <v>995.63122214715338</v>
      </c>
      <c r="D185" s="33">
        <v>1015.8135531168551</v>
      </c>
      <c r="E185" s="33">
        <v>964.61086737120672</v>
      </c>
      <c r="F185" s="33">
        <v>1007.1961276653133</v>
      </c>
      <c r="G185" s="33">
        <v>969.99439216800829</v>
      </c>
      <c r="H185" s="33">
        <v>921.93556227717579</v>
      </c>
      <c r="I185" s="33">
        <v>841.39588065431656</v>
      </c>
      <c r="J185" s="33">
        <v>784.48711675775564</v>
      </c>
      <c r="K185" s="33">
        <v>811.99578404866622</v>
      </c>
      <c r="L185" s="33">
        <v>774.50522202904233</v>
      </c>
      <c r="M185" s="33">
        <v>864.04936766168817</v>
      </c>
      <c r="N185" s="33">
        <v>649.85478557527017</v>
      </c>
      <c r="O185" s="33">
        <v>706.91192829936733</v>
      </c>
      <c r="P185" s="33">
        <v>865.52334371222435</v>
      </c>
      <c r="Q185" s="33">
        <v>764.88463130587263</v>
      </c>
      <c r="R185" s="33">
        <v>749.09641258417969</v>
      </c>
      <c r="S185" s="33">
        <v>828.51663247583053</v>
      </c>
      <c r="T185" s="33">
        <v>691.42208470497883</v>
      </c>
      <c r="U185" s="33">
        <v>851.23136670606266</v>
      </c>
      <c r="V185" s="33">
        <v>935.23530613116611</v>
      </c>
      <c r="W185" s="33">
        <v>829.01897996499429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11949.641486679411</v>
      </c>
      <c r="C187" s="117">
        <f t="shared" si="83"/>
        <v>10086.432594365215</v>
      </c>
      <c r="D187" s="117">
        <f t="shared" si="83"/>
        <v>10254.249357732078</v>
      </c>
      <c r="E187" s="117">
        <f t="shared" si="83"/>
        <v>10888.223495889475</v>
      </c>
      <c r="F187" s="117">
        <f t="shared" si="83"/>
        <v>9919.7054941149927</v>
      </c>
      <c r="G187" s="117">
        <f t="shared" si="83"/>
        <v>10024.916276917493</v>
      </c>
      <c r="H187" s="117">
        <f t="shared" si="83"/>
        <v>11060.072317988537</v>
      </c>
      <c r="I187" s="117">
        <f t="shared" si="83"/>
        <v>12232.658164483895</v>
      </c>
      <c r="J187" s="117">
        <f t="shared" si="83"/>
        <v>11635.570607155405</v>
      </c>
      <c r="K187" s="117">
        <f t="shared" si="83"/>
        <v>11046.448371871447</v>
      </c>
      <c r="L187" s="117">
        <f t="shared" si="83"/>
        <v>11471.355918128449</v>
      </c>
      <c r="M187" s="117">
        <f t="shared" si="83"/>
        <v>10830.679670975896</v>
      </c>
      <c r="N187" s="117">
        <f t="shared" si="83"/>
        <v>10691.15877080919</v>
      </c>
      <c r="O187" s="117">
        <f t="shared" si="83"/>
        <v>8886.09854602216</v>
      </c>
      <c r="P187" s="117">
        <f t="shared" si="83"/>
        <v>8758.247166487743</v>
      </c>
      <c r="Q187" s="117">
        <f t="shared" si="83"/>
        <v>10228.037122579704</v>
      </c>
      <c r="R187" s="117">
        <f t="shared" ref="R187:V187" si="84">R188+R190+R192+R201</f>
        <v>11118.218428901628</v>
      </c>
      <c r="S187" s="117">
        <f t="shared" si="84"/>
        <v>11455.972365539903</v>
      </c>
      <c r="T187" s="117">
        <f t="shared" si="84"/>
        <v>11689.746665405282</v>
      </c>
      <c r="U187" s="117">
        <f t="shared" si="84"/>
        <v>12922.125397861688</v>
      </c>
      <c r="V187" s="117">
        <f t="shared" si="84"/>
        <v>12896.495762153514</v>
      </c>
      <c r="W187" s="117">
        <f t="shared" ref="W187" si="85">W188+W190+W192+W201</f>
        <v>12679.634044434655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3051.2670143512469</v>
      </c>
      <c r="C188" s="122">
        <f t="shared" si="86"/>
        <v>3101.1245647746173</v>
      </c>
      <c r="D188" s="122">
        <f t="shared" si="86"/>
        <v>3411.6432039322021</v>
      </c>
      <c r="E188" s="122">
        <f t="shared" si="86"/>
        <v>3407.4486473116249</v>
      </c>
      <c r="F188" s="122">
        <f t="shared" si="86"/>
        <v>3075.6614200681101</v>
      </c>
      <c r="G188" s="122">
        <f t="shared" si="86"/>
        <v>2557.6961608669012</v>
      </c>
      <c r="H188" s="122">
        <f t="shared" si="86"/>
        <v>2667.7637672811384</v>
      </c>
      <c r="I188" s="122">
        <f t="shared" si="86"/>
        <v>3114.4963222466158</v>
      </c>
      <c r="J188" s="122">
        <f t="shared" si="86"/>
        <v>2545.6581616180483</v>
      </c>
      <c r="K188" s="122">
        <f t="shared" si="86"/>
        <v>2332.3534118591674</v>
      </c>
      <c r="L188" s="122">
        <f t="shared" si="86"/>
        <v>2184.0074445197715</v>
      </c>
      <c r="M188" s="122">
        <f t="shared" si="86"/>
        <v>2162.3804707659865</v>
      </c>
      <c r="N188" s="122">
        <f t="shared" si="86"/>
        <v>1003.9839210934588</v>
      </c>
      <c r="O188" s="122">
        <f t="shared" si="86"/>
        <v>449.06846516645368</v>
      </c>
      <c r="P188" s="122">
        <f t="shared" si="86"/>
        <v>1000.2847261575697</v>
      </c>
      <c r="Q188" s="122">
        <f t="shared" si="86"/>
        <v>2035.4753023181097</v>
      </c>
      <c r="R188" s="122">
        <f t="shared" si="86"/>
        <v>2073.8352332246445</v>
      </c>
      <c r="S188" s="122">
        <f t="shared" si="86"/>
        <v>2469.9835097510754</v>
      </c>
      <c r="T188" s="122">
        <f t="shared" si="86"/>
        <v>2196.6767094336324</v>
      </c>
      <c r="U188" s="122">
        <f t="shared" si="86"/>
        <v>2839.1103100417236</v>
      </c>
      <c r="V188" s="122">
        <f t="shared" si="86"/>
        <v>2948.4635729446472</v>
      </c>
      <c r="W188" s="122">
        <f t="shared" si="86"/>
        <v>2738.7676859989024</v>
      </c>
      <c r="DA188" s="130" t="s">
        <v>2562</v>
      </c>
    </row>
    <row r="189" spans="1:105" ht="12" customHeight="1" x14ac:dyDescent="0.25">
      <c r="A189" s="97" t="s">
        <v>53</v>
      </c>
      <c r="B189" s="98">
        <v>3051.2670143512469</v>
      </c>
      <c r="C189" s="98">
        <v>3101.1245647746173</v>
      </c>
      <c r="D189" s="98">
        <v>3411.6432039322021</v>
      </c>
      <c r="E189" s="98">
        <v>3407.4486473116249</v>
      </c>
      <c r="F189" s="98">
        <v>3075.6614200681101</v>
      </c>
      <c r="G189" s="98">
        <v>2557.6961608669012</v>
      </c>
      <c r="H189" s="98">
        <v>2667.7637672811384</v>
      </c>
      <c r="I189" s="98">
        <v>3114.4963222466158</v>
      </c>
      <c r="J189" s="98">
        <v>2545.6581616180483</v>
      </c>
      <c r="K189" s="98">
        <v>2332.3534118591674</v>
      </c>
      <c r="L189" s="98">
        <v>2184.0074445197715</v>
      </c>
      <c r="M189" s="98">
        <v>2162.3804707659865</v>
      </c>
      <c r="N189" s="98">
        <v>1003.9839210934588</v>
      </c>
      <c r="O189" s="98">
        <v>449.06846516645368</v>
      </c>
      <c r="P189" s="98">
        <v>1000.2847261575697</v>
      </c>
      <c r="Q189" s="98">
        <v>2035.4753023181097</v>
      </c>
      <c r="R189" s="98">
        <v>2073.8352332246445</v>
      </c>
      <c r="S189" s="98">
        <v>2469.9835097510754</v>
      </c>
      <c r="T189" s="98">
        <v>2196.6767094336324</v>
      </c>
      <c r="U189" s="98">
        <v>2839.1103100417236</v>
      </c>
      <c r="V189" s="98">
        <v>2948.4635729446472</v>
      </c>
      <c r="W189" s="98">
        <v>2738.7676859989024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6261.3225439134458</v>
      </c>
      <c r="C190" s="122">
        <f t="shared" si="87"/>
        <v>4436.2440185383948</v>
      </c>
      <c r="D190" s="122">
        <f t="shared" si="87"/>
        <v>4148.909823527646</v>
      </c>
      <c r="E190" s="122">
        <f t="shared" si="87"/>
        <v>4651.5524946230062</v>
      </c>
      <c r="F190" s="122">
        <f t="shared" si="87"/>
        <v>3887.9046692982438</v>
      </c>
      <c r="G190" s="122">
        <f t="shared" si="87"/>
        <v>4355.2784077626939</v>
      </c>
      <c r="H190" s="122">
        <f t="shared" si="87"/>
        <v>5331.7672349686618</v>
      </c>
      <c r="I190" s="122">
        <f t="shared" si="87"/>
        <v>5765.3367875812046</v>
      </c>
      <c r="J190" s="122">
        <f t="shared" si="87"/>
        <v>5874.0092819502324</v>
      </c>
      <c r="K190" s="122">
        <f t="shared" si="87"/>
        <v>5494.9031387011146</v>
      </c>
      <c r="L190" s="122">
        <f t="shared" si="87"/>
        <v>6103.7447625551295</v>
      </c>
      <c r="M190" s="122">
        <f t="shared" si="87"/>
        <v>5439.1535273395248</v>
      </c>
      <c r="N190" s="122">
        <f t="shared" si="87"/>
        <v>6676.9733151121391</v>
      </c>
      <c r="O190" s="122">
        <f t="shared" si="87"/>
        <v>5608.3493988558321</v>
      </c>
      <c r="P190" s="122">
        <f t="shared" si="87"/>
        <v>4877.2902473988324</v>
      </c>
      <c r="Q190" s="122">
        <f t="shared" si="87"/>
        <v>5224.3305538242885</v>
      </c>
      <c r="R190" s="122">
        <f t="shared" si="87"/>
        <v>5981.232970597287</v>
      </c>
      <c r="S190" s="122">
        <f t="shared" si="87"/>
        <v>5760.3278558601705</v>
      </c>
      <c r="T190" s="122">
        <f t="shared" si="87"/>
        <v>6364.3784202322895</v>
      </c>
      <c r="U190" s="122">
        <f t="shared" si="87"/>
        <v>6892.1803660013084</v>
      </c>
      <c r="V190" s="122">
        <f t="shared" si="87"/>
        <v>6697.3326977174829</v>
      </c>
      <c r="W190" s="122">
        <f t="shared" si="87"/>
        <v>6673.0712762932244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6261.3225439134458</v>
      </c>
      <c r="C191" s="98">
        <f>RES_hhdet_tesh!C165</f>
        <v>4436.2440185383948</v>
      </c>
      <c r="D191" s="98">
        <f>RES_hhdet_tesh!D165</f>
        <v>4148.909823527646</v>
      </c>
      <c r="E191" s="98">
        <f>RES_hhdet_tesh!E165</f>
        <v>4651.5524946230062</v>
      </c>
      <c r="F191" s="98">
        <f>RES_hhdet_tesh!F165</f>
        <v>3887.9046692982438</v>
      </c>
      <c r="G191" s="98">
        <f>RES_hhdet_tesh!G165</f>
        <v>4355.2784077626939</v>
      </c>
      <c r="H191" s="98">
        <f>RES_hhdet_tesh!H165</f>
        <v>5331.7672349686618</v>
      </c>
      <c r="I191" s="98">
        <f>RES_hhdet_tesh!I165</f>
        <v>5765.3367875812046</v>
      </c>
      <c r="J191" s="98">
        <f>RES_hhdet_tesh!J165</f>
        <v>5874.0092819502324</v>
      </c>
      <c r="K191" s="98">
        <f>RES_hhdet_tesh!K165</f>
        <v>5494.9031387011146</v>
      </c>
      <c r="L191" s="98">
        <f>RES_hhdet_tesh!L165</f>
        <v>6103.7447625551295</v>
      </c>
      <c r="M191" s="98">
        <f>RES_hhdet_tesh!M165</f>
        <v>5439.1535273395248</v>
      </c>
      <c r="N191" s="98">
        <f>RES_hhdet_tesh!N165</f>
        <v>6676.9733151121391</v>
      </c>
      <c r="O191" s="98">
        <f>RES_hhdet_tesh!O165</f>
        <v>5608.3493988558321</v>
      </c>
      <c r="P191" s="98">
        <f>RES_hhdet_tesh!P165</f>
        <v>4877.2902473988324</v>
      </c>
      <c r="Q191" s="98">
        <f>RES_hhdet_tesh!Q165</f>
        <v>5224.3305538242885</v>
      </c>
      <c r="R191" s="98">
        <f>RES_hhdet_tesh!R165</f>
        <v>5981.232970597287</v>
      </c>
      <c r="S191" s="98">
        <f>RES_hhdet_tesh!S165</f>
        <v>5760.3278558601705</v>
      </c>
      <c r="T191" s="98">
        <f>RES_hhdet_tesh!T165</f>
        <v>6364.3784202322895</v>
      </c>
      <c r="U191" s="98">
        <f>RES_hhdet_tesh!U165</f>
        <v>6892.1803660013084</v>
      </c>
      <c r="V191" s="98">
        <f>RES_hhdet_tesh!V165</f>
        <v>6697.3326977174829</v>
      </c>
      <c r="W191" s="98">
        <f>RES_hhdet_tesh!W165</f>
        <v>6673.0712762932244</v>
      </c>
      <c r="DA191" s="63" t="s">
        <v>2565</v>
      </c>
    </row>
    <row r="192" spans="1:105" ht="12" customHeight="1" x14ac:dyDescent="0.25">
      <c r="A192" s="121" t="s">
        <v>55</v>
      </c>
      <c r="B192" s="122">
        <v>1975.1888692074224</v>
      </c>
      <c r="C192" s="122">
        <v>1848.0975835533502</v>
      </c>
      <c r="D192" s="122">
        <v>1983.2387139782697</v>
      </c>
      <c r="E192" s="122">
        <v>2112.2959569605423</v>
      </c>
      <c r="F192" s="122">
        <v>2216.2814786626332</v>
      </c>
      <c r="G192" s="122">
        <v>2398.9712726892167</v>
      </c>
      <c r="H192" s="122">
        <v>2404.4489968631055</v>
      </c>
      <c r="I192" s="122">
        <v>2713.1144994108281</v>
      </c>
      <c r="J192" s="122">
        <v>2629.4896330724246</v>
      </c>
      <c r="K192" s="122">
        <v>2629.5553984120138</v>
      </c>
      <c r="L192" s="122">
        <v>2612.2484727989581</v>
      </c>
      <c r="M192" s="122">
        <v>2622.9048248312865</v>
      </c>
      <c r="N192" s="122">
        <v>2478.7965272157835</v>
      </c>
      <c r="O192" s="122">
        <v>2279.6736497850025</v>
      </c>
      <c r="P192" s="122">
        <v>2275.3700118049514</v>
      </c>
      <c r="Q192" s="122">
        <v>2379.0684814736378</v>
      </c>
      <c r="R192" s="122">
        <v>2473.7818079561057</v>
      </c>
      <c r="S192" s="122">
        <v>2599.5945542746608</v>
      </c>
      <c r="T192" s="122">
        <v>2540.43427878496</v>
      </c>
      <c r="U192" s="122">
        <v>2507.0339138590462</v>
      </c>
      <c r="V192" s="122">
        <v>2544.4327042853261</v>
      </c>
      <c r="W192" s="122">
        <v>2570.7829427357638</v>
      </c>
      <c r="DA192" s="130" t="s">
        <v>2566</v>
      </c>
    </row>
    <row r="193" spans="1:105" ht="12" customHeight="1" x14ac:dyDescent="0.25">
      <c r="A193" s="97" t="s">
        <v>124</v>
      </c>
      <c r="B193" s="98">
        <v>1941.7200404900109</v>
      </c>
      <c r="C193" s="98">
        <v>1896.6171107077803</v>
      </c>
      <c r="D193" s="98">
        <v>2025.6890234336147</v>
      </c>
      <c r="E193" s="98">
        <v>2140.851973765723</v>
      </c>
      <c r="F193" s="98">
        <v>2197.119086918919</v>
      </c>
      <c r="G193" s="98">
        <v>2405.3285254182347</v>
      </c>
      <c r="H193" s="98">
        <v>2446.164022322977</v>
      </c>
      <c r="I193" s="98">
        <v>2540.7455134993829</v>
      </c>
      <c r="J193" s="98">
        <v>2636.0055058874141</v>
      </c>
      <c r="K193" s="98">
        <v>2650.9704875108928</v>
      </c>
      <c r="L193" s="98">
        <v>2592.4453439628423</v>
      </c>
      <c r="M193" s="98">
        <v>2505.5833649426313</v>
      </c>
      <c r="N193" s="98">
        <v>2372.7003220624406</v>
      </c>
      <c r="O193" s="98">
        <v>2509.5141994680862</v>
      </c>
      <c r="P193" s="98">
        <v>2942.3075508122188</v>
      </c>
      <c r="Q193" s="98">
        <v>2573.9640697603554</v>
      </c>
      <c r="R193" s="98">
        <v>2601.424776943712</v>
      </c>
      <c r="S193" s="98">
        <v>2657.3404006571873</v>
      </c>
      <c r="T193" s="98">
        <v>2639.3533017193117</v>
      </c>
      <c r="U193" s="98">
        <v>2574.8629385772128</v>
      </c>
      <c r="V193" s="98">
        <v>2437.5831250863553</v>
      </c>
      <c r="W193" s="98">
        <v>3094.3977433099803</v>
      </c>
      <c r="DA193" s="63" t="s">
        <v>2567</v>
      </c>
    </row>
    <row r="194" spans="1:105" ht="12" customHeight="1" x14ac:dyDescent="0.25">
      <c r="A194" s="97" t="s">
        <v>123</v>
      </c>
      <c r="B194" s="98">
        <v>1941.7200404900109</v>
      </c>
      <c r="C194" s="98">
        <v>1896.89174497051</v>
      </c>
      <c r="D194" s="98">
        <v>2025.9027171605489</v>
      </c>
      <c r="E194" s="98">
        <v>2141.317293756581</v>
      </c>
      <c r="F194" s="98">
        <v>2197.9072182868422</v>
      </c>
      <c r="G194" s="98">
        <v>2407.1468320216063</v>
      </c>
      <c r="H194" s="98">
        <v>2446.6441460943452</v>
      </c>
      <c r="I194" s="98">
        <v>2542.2963147608393</v>
      </c>
      <c r="J194" s="98">
        <v>2638.9516478399569</v>
      </c>
      <c r="K194" s="98">
        <v>2653.7903754844192</v>
      </c>
      <c r="L194" s="98">
        <v>2594.1645011550327</v>
      </c>
      <c r="M194" s="98">
        <v>2505.0868976956335</v>
      </c>
      <c r="N194" s="98">
        <v>2373.9089811910844</v>
      </c>
      <c r="O194" s="98">
        <v>2533.4117491151496</v>
      </c>
      <c r="P194" s="98">
        <v>2983.0090451013484</v>
      </c>
      <c r="Q194" s="98">
        <v>2583.2870167839606</v>
      </c>
      <c r="R194" s="98">
        <v>2602.9728446590166</v>
      </c>
      <c r="S194" s="98">
        <v>2652.933391923284</v>
      </c>
      <c r="T194" s="98">
        <v>2620.9630384456964</v>
      </c>
      <c r="U194" s="98">
        <v>2546.9975363974299</v>
      </c>
      <c r="V194" s="98">
        <v>2420.5835862846429</v>
      </c>
      <c r="W194" s="98">
        <v>3106.0869419982778</v>
      </c>
      <c r="DA194" s="63" t="s">
        <v>2568</v>
      </c>
    </row>
    <row r="195" spans="1:105" ht="12" customHeight="1" x14ac:dyDescent="0.25">
      <c r="A195" s="100" t="s">
        <v>50</v>
      </c>
      <c r="B195" s="101">
        <v>268.23811708050886</v>
      </c>
      <c r="C195" s="101">
        <v>255.16081239844414</v>
      </c>
      <c r="D195" s="101">
        <v>479.24076521547244</v>
      </c>
      <c r="E195" s="101">
        <v>614.87595065276059</v>
      </c>
      <c r="F195" s="101">
        <v>551.34242532516373</v>
      </c>
      <c r="G195" s="101">
        <v>693.92041909020486</v>
      </c>
      <c r="H195" s="101">
        <v>622.04707708735282</v>
      </c>
      <c r="I195" s="101">
        <v>514.26081363049389</v>
      </c>
      <c r="J195" s="101">
        <v>537.72575043273264</v>
      </c>
      <c r="K195" s="101">
        <v>538.32616460401005</v>
      </c>
      <c r="L195" s="101">
        <v>457.66403054886001</v>
      </c>
      <c r="M195" s="101">
        <v>437.31570619360753</v>
      </c>
      <c r="N195" s="101">
        <v>278.52996966736191</v>
      </c>
      <c r="O195" s="101">
        <v>196.84441550329879</v>
      </c>
      <c r="P195" s="101">
        <v>283.45319656466728</v>
      </c>
      <c r="Q195" s="101">
        <v>555.02597426497493</v>
      </c>
      <c r="R195" s="101">
        <v>675.92539632475768</v>
      </c>
      <c r="S195" s="101">
        <v>853.88170931177206</v>
      </c>
      <c r="T195" s="101">
        <v>540.35750149347132</v>
      </c>
      <c r="U195" s="101">
        <v>171.50305271360281</v>
      </c>
      <c r="V195" s="101">
        <v>132.71664522269359</v>
      </c>
      <c r="W195" s="101">
        <v>534.76204104211058</v>
      </c>
      <c r="DA195" s="131" t="s">
        <v>2569</v>
      </c>
    </row>
    <row r="196" spans="1:105" ht="12" customHeight="1" x14ac:dyDescent="0.25">
      <c r="A196" s="103" t="s">
        <v>52</v>
      </c>
      <c r="B196" s="104">
        <v>1673.4819234095019</v>
      </c>
      <c r="C196" s="104">
        <v>1641.7309325720662</v>
      </c>
      <c r="D196" s="104">
        <v>1546.6619519450769</v>
      </c>
      <c r="E196" s="104">
        <v>1526.4413431038204</v>
      </c>
      <c r="F196" s="104">
        <v>1646.5647929616782</v>
      </c>
      <c r="G196" s="104">
        <v>1713.2264129314017</v>
      </c>
      <c r="H196" s="104">
        <v>1824.5970690069923</v>
      </c>
      <c r="I196" s="104">
        <v>2028.0355011303452</v>
      </c>
      <c r="J196" s="104">
        <v>2101.2258974072242</v>
      </c>
      <c r="K196" s="104">
        <v>2115.4642108804092</v>
      </c>
      <c r="L196" s="104">
        <v>2136.5004706061727</v>
      </c>
      <c r="M196" s="104">
        <v>2067.7711915020263</v>
      </c>
      <c r="N196" s="104">
        <v>2095.3790115237225</v>
      </c>
      <c r="O196" s="104">
        <v>2336.5673336118512</v>
      </c>
      <c r="P196" s="104">
        <v>2699.5558485366814</v>
      </c>
      <c r="Q196" s="104">
        <v>2028.2610425189853</v>
      </c>
      <c r="R196" s="104">
        <v>1927.0474483342587</v>
      </c>
      <c r="S196" s="104">
        <v>1799.0516826115122</v>
      </c>
      <c r="T196" s="104">
        <v>2080.6055369522251</v>
      </c>
      <c r="U196" s="104">
        <v>2375.4944836838272</v>
      </c>
      <c r="V196" s="104">
        <v>2287.8669410619495</v>
      </c>
      <c r="W196" s="104">
        <v>2571.3249009561669</v>
      </c>
      <c r="DA196" s="132" t="s">
        <v>2570</v>
      </c>
    </row>
    <row r="197" spans="1:105" ht="12" customHeight="1" x14ac:dyDescent="0.25">
      <c r="A197" s="106" t="s">
        <v>122</v>
      </c>
      <c r="B197" s="101">
        <v>1977.8729172707065</v>
      </c>
      <c r="C197" s="101">
        <v>1844.3299930706519</v>
      </c>
      <c r="D197" s="101">
        <v>1981.0561512686756</v>
      </c>
      <c r="E197" s="101">
        <v>2112.188907904982</v>
      </c>
      <c r="F197" s="101">
        <v>2220.1585565740947</v>
      </c>
      <c r="G197" s="101">
        <v>2403.5746562159734</v>
      </c>
      <c r="H197" s="101">
        <v>2402.4748933138349</v>
      </c>
      <c r="I197" s="101">
        <v>2722.4339062654271</v>
      </c>
      <c r="J197" s="101">
        <v>2630.4001038309298</v>
      </c>
      <c r="K197" s="101">
        <v>2630.10995029491</v>
      </c>
      <c r="L197" s="101">
        <v>2614.1316345260443</v>
      </c>
      <c r="M197" s="101">
        <v>2630.681545822968</v>
      </c>
      <c r="N197" s="101">
        <v>2487.6761170531599</v>
      </c>
      <c r="O197" s="101">
        <v>2290.5988924329204</v>
      </c>
      <c r="P197" s="101">
        <v>2310.2037823143901</v>
      </c>
      <c r="Q197" s="101">
        <v>2389.9569362927386</v>
      </c>
      <c r="R197" s="101">
        <v>2473.0750402120061</v>
      </c>
      <c r="S197" s="101">
        <v>2595.6217124573313</v>
      </c>
      <c r="T197" s="101">
        <v>2528.8227505474665</v>
      </c>
      <c r="U197" s="101">
        <v>2489.0361454107015</v>
      </c>
      <c r="V197" s="101">
        <v>2540.1682115360859</v>
      </c>
      <c r="W197" s="101">
        <v>2547.7503269639228</v>
      </c>
      <c r="DA197" s="131" t="s">
        <v>2571</v>
      </c>
    </row>
    <row r="198" spans="1:105" ht="12" customHeight="1" x14ac:dyDescent="0.25">
      <c r="A198" s="107" t="s">
        <v>121</v>
      </c>
      <c r="B198" s="104">
        <v>1977.8729172707044</v>
      </c>
      <c r="C198" s="104">
        <v>1844.3370315873033</v>
      </c>
      <c r="D198" s="104">
        <v>1980.4554440786319</v>
      </c>
      <c r="E198" s="104">
        <v>2110.634939830255</v>
      </c>
      <c r="F198" s="104">
        <v>2217.2715255457492</v>
      </c>
      <c r="G198" s="104">
        <v>2398.6542817532945</v>
      </c>
      <c r="H198" s="104">
        <v>2402.240187323413</v>
      </c>
      <c r="I198" s="104">
        <v>2721.8925722446788</v>
      </c>
      <c r="J198" s="104">
        <v>2629.1612320458676</v>
      </c>
      <c r="K198" s="104">
        <v>2628.5457697127749</v>
      </c>
      <c r="L198" s="104">
        <v>2613.1660325785747</v>
      </c>
      <c r="M198" s="104">
        <v>2628.1976423668916</v>
      </c>
      <c r="N198" s="104">
        <v>2483.534037351953</v>
      </c>
      <c r="O198" s="104">
        <v>2268.7548830537439</v>
      </c>
      <c r="P198" s="104">
        <v>2248.2333496346705</v>
      </c>
      <c r="Q198" s="104">
        <v>2370.0228246377733</v>
      </c>
      <c r="R198" s="104">
        <v>2468.3391652495943</v>
      </c>
      <c r="S198" s="104">
        <v>2597.3901440547888</v>
      </c>
      <c r="T198" s="104">
        <v>2537.0641338547125</v>
      </c>
      <c r="U198" s="104">
        <v>2504.9205345368846</v>
      </c>
      <c r="V198" s="104">
        <v>2548.4711492559782</v>
      </c>
      <c r="W198" s="104">
        <v>2552.0660151609618</v>
      </c>
      <c r="DA198" s="132" t="s">
        <v>2572</v>
      </c>
    </row>
    <row r="199" spans="1:105" ht="12" customHeight="1" x14ac:dyDescent="0.25">
      <c r="A199" s="108" t="s">
        <v>53</v>
      </c>
      <c r="B199" s="98">
        <v>280.31440478103411</v>
      </c>
      <c r="C199" s="98">
        <v>236.99195370775385</v>
      </c>
      <c r="D199" s="98">
        <v>379.69428292251649</v>
      </c>
      <c r="E199" s="98">
        <v>511.73221907393958</v>
      </c>
      <c r="F199" s="98">
        <v>514.26883519483238</v>
      </c>
      <c r="G199" s="98">
        <v>673.49443326125788</v>
      </c>
      <c r="H199" s="98">
        <v>611.58443217897343</v>
      </c>
      <c r="I199" s="98">
        <v>574.69469587494245</v>
      </c>
      <c r="J199" s="98">
        <v>534.1169449957722</v>
      </c>
      <c r="K199" s="98">
        <v>534.76902874663631</v>
      </c>
      <c r="L199" s="98">
        <v>473.36145237733962</v>
      </c>
      <c r="M199" s="98">
        <v>483.90475323643182</v>
      </c>
      <c r="N199" s="98">
        <v>331.76777640190318</v>
      </c>
      <c r="O199" s="98">
        <v>76.055409186775037</v>
      </c>
      <c r="P199" s="98">
        <v>29.447096940731573</v>
      </c>
      <c r="Q199" s="98">
        <v>99.517540784901016</v>
      </c>
      <c r="R199" s="98">
        <v>153.95321854914803</v>
      </c>
      <c r="S199" s="98">
        <v>270.97861515482867</v>
      </c>
      <c r="T199" s="98">
        <v>209.66110363942423</v>
      </c>
      <c r="U199" s="98">
        <v>168.60860969185822</v>
      </c>
      <c r="V199" s="98">
        <v>216.62668149133538</v>
      </c>
      <c r="W199" s="98">
        <v>228.55888353997915</v>
      </c>
      <c r="DA199" s="63" t="s">
        <v>2573</v>
      </c>
    </row>
    <row r="200" spans="1:105" ht="12" customHeight="1" x14ac:dyDescent="0.25">
      <c r="A200" s="108" t="s">
        <v>52</v>
      </c>
      <c r="B200" s="98">
        <v>1697.5585124896704</v>
      </c>
      <c r="C200" s="98">
        <v>1607.3450778795493</v>
      </c>
      <c r="D200" s="98">
        <v>1600.7611611561151</v>
      </c>
      <c r="E200" s="98">
        <v>1598.9027207563151</v>
      </c>
      <c r="F200" s="98">
        <v>1703.002690350917</v>
      </c>
      <c r="G200" s="98">
        <v>1725.1598484920366</v>
      </c>
      <c r="H200" s="98">
        <v>1790.6557551444396</v>
      </c>
      <c r="I200" s="98">
        <v>2147.1978763697362</v>
      </c>
      <c r="J200" s="98">
        <v>2095.0442870500947</v>
      </c>
      <c r="K200" s="98">
        <v>2093.7767409661392</v>
      </c>
      <c r="L200" s="98">
        <v>2139.8045802012348</v>
      </c>
      <c r="M200" s="98">
        <v>2144.29288913046</v>
      </c>
      <c r="N200" s="98">
        <v>2151.7662609500494</v>
      </c>
      <c r="O200" s="98">
        <v>2192.6994738669691</v>
      </c>
      <c r="P200" s="98">
        <v>2218.7862526939393</v>
      </c>
      <c r="Q200" s="98">
        <v>2270.5052838528727</v>
      </c>
      <c r="R200" s="98">
        <v>2314.3859467004459</v>
      </c>
      <c r="S200" s="98">
        <v>2326.4115288999596</v>
      </c>
      <c r="T200" s="98">
        <v>2327.4030302152883</v>
      </c>
      <c r="U200" s="98">
        <v>2336.3119248450271</v>
      </c>
      <c r="V200" s="98">
        <v>2331.844467764643</v>
      </c>
      <c r="W200" s="98">
        <v>2323.5071316209828</v>
      </c>
      <c r="DA200" s="63" t="s">
        <v>2574</v>
      </c>
    </row>
    <row r="201" spans="1:105" ht="12" customHeight="1" x14ac:dyDescent="0.25">
      <c r="A201" s="121" t="s">
        <v>54</v>
      </c>
      <c r="B201" s="122">
        <v>661.8630592072966</v>
      </c>
      <c r="C201" s="122">
        <v>700.96642749885132</v>
      </c>
      <c r="D201" s="122">
        <v>710.45761629396054</v>
      </c>
      <c r="E201" s="122">
        <v>716.92639699430242</v>
      </c>
      <c r="F201" s="122">
        <v>739.85792608600627</v>
      </c>
      <c r="G201" s="122">
        <v>712.97043559868155</v>
      </c>
      <c r="H201" s="122">
        <v>656.09231887563215</v>
      </c>
      <c r="I201" s="122">
        <v>639.7105552452449</v>
      </c>
      <c r="J201" s="122">
        <v>586.41353051470162</v>
      </c>
      <c r="K201" s="122">
        <v>589.63642289915151</v>
      </c>
      <c r="L201" s="122">
        <v>571.35523825459211</v>
      </c>
      <c r="M201" s="122">
        <v>606.24084803909795</v>
      </c>
      <c r="N201" s="122">
        <v>531.40500738780975</v>
      </c>
      <c r="O201" s="122">
        <v>549.00703221487208</v>
      </c>
      <c r="P201" s="122">
        <v>605.3021811263892</v>
      </c>
      <c r="Q201" s="122">
        <v>589.16278496366772</v>
      </c>
      <c r="R201" s="122">
        <v>589.36841712359171</v>
      </c>
      <c r="S201" s="122">
        <v>626.0664456539962</v>
      </c>
      <c r="T201" s="122">
        <v>588.25725695440133</v>
      </c>
      <c r="U201" s="122">
        <v>683.80080795960998</v>
      </c>
      <c r="V201" s="122">
        <v>706.26678720605923</v>
      </c>
      <c r="W201" s="122">
        <v>697.01213940676359</v>
      </c>
      <c r="DA201" s="130" t="s">
        <v>2575</v>
      </c>
    </row>
    <row r="202" spans="1:105" ht="12" customHeight="1" x14ac:dyDescent="0.25">
      <c r="A202" s="97" t="s">
        <v>50</v>
      </c>
      <c r="B202" s="98">
        <v>681.34328234279724</v>
      </c>
      <c r="C202" s="98">
        <v>693.48804824759657</v>
      </c>
      <c r="D202" s="98">
        <v>696.85223871940821</v>
      </c>
      <c r="E202" s="98">
        <v>726.41484976322101</v>
      </c>
      <c r="F202" s="98">
        <v>743.46716469853686</v>
      </c>
      <c r="G202" s="98">
        <v>715.46650661019646</v>
      </c>
      <c r="H202" s="98">
        <v>644.38922135448831</v>
      </c>
      <c r="I202" s="98">
        <v>652.69944276821286</v>
      </c>
      <c r="J202" s="98">
        <v>591.93791883268477</v>
      </c>
      <c r="K202" s="98">
        <v>584.3051502602915</v>
      </c>
      <c r="L202" s="98">
        <v>570.72684851951271</v>
      </c>
      <c r="M202" s="98">
        <v>586.29786893058167</v>
      </c>
      <c r="N202" s="98">
        <v>557.79582823899102</v>
      </c>
      <c r="O202" s="98">
        <v>560.80620444430781</v>
      </c>
      <c r="P202" s="98">
        <v>569.92365239051492</v>
      </c>
      <c r="Q202" s="98">
        <v>594.82800940719812</v>
      </c>
      <c r="R202" s="98">
        <v>600.55864938800971</v>
      </c>
      <c r="S202" s="98">
        <v>611.50695596593198</v>
      </c>
      <c r="T202" s="98">
        <v>625.24766280134918</v>
      </c>
      <c r="U202" s="98">
        <v>684.04695176095493</v>
      </c>
      <c r="V202" s="98">
        <v>652.58464119704354</v>
      </c>
      <c r="W202" s="98">
        <v>703.70266468733996</v>
      </c>
      <c r="DA202" s="63" t="s">
        <v>2576</v>
      </c>
    </row>
    <row r="203" spans="1:105" ht="12" customHeight="1" x14ac:dyDescent="0.25">
      <c r="A203" s="109" t="s">
        <v>120</v>
      </c>
      <c r="B203" s="33">
        <v>612.98970760590487</v>
      </c>
      <c r="C203" s="33">
        <v>716.26370309622109</v>
      </c>
      <c r="D203" s="33">
        <v>734.99036630903925</v>
      </c>
      <c r="E203" s="33">
        <v>700.56850313173913</v>
      </c>
      <c r="F203" s="33">
        <v>733.98717108794938</v>
      </c>
      <c r="G203" s="33">
        <v>708.96521462014016</v>
      </c>
      <c r="H203" s="33">
        <v>675.68895178272965</v>
      </c>
      <c r="I203" s="33">
        <v>617.50740206570333</v>
      </c>
      <c r="J203" s="33">
        <v>576.62134254222428</v>
      </c>
      <c r="K203" s="33">
        <v>598.80195981968097</v>
      </c>
      <c r="L203" s="33">
        <v>572.44063870609318</v>
      </c>
      <c r="M203" s="33">
        <v>640.96644742623846</v>
      </c>
      <c r="N203" s="33">
        <v>483.93662800452324</v>
      </c>
      <c r="O203" s="33">
        <v>529.88346816754154</v>
      </c>
      <c r="P203" s="33">
        <v>653.72962424726586</v>
      </c>
      <c r="Q203" s="33">
        <v>581.78371110864919</v>
      </c>
      <c r="R203" s="33">
        <v>575.23000124744829</v>
      </c>
      <c r="S203" s="33">
        <v>644.00575972337424</v>
      </c>
      <c r="T203" s="33">
        <v>545.44658235241195</v>
      </c>
      <c r="U203" s="33">
        <v>683.51113653299615</v>
      </c>
      <c r="V203" s="33">
        <v>765.77243003176943</v>
      </c>
      <c r="W203" s="33">
        <v>690.19861037841588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276.70798931574626</v>
      </c>
      <c r="C205" s="117">
        <f t="shared" si="88"/>
        <v>261.7208006443293</v>
      </c>
      <c r="D205" s="117">
        <f t="shared" si="88"/>
        <v>248.57248475559734</v>
      </c>
      <c r="E205" s="117">
        <f t="shared" si="88"/>
        <v>249.40235366724409</v>
      </c>
      <c r="F205" s="117">
        <f t="shared" si="88"/>
        <v>244.58312794668578</v>
      </c>
      <c r="G205" s="117">
        <f t="shared" si="88"/>
        <v>237.67281070787988</v>
      </c>
      <c r="H205" s="117">
        <f t="shared" si="88"/>
        <v>226.82088125242348</v>
      </c>
      <c r="I205" s="117">
        <f t="shared" si="88"/>
        <v>229.60164403064144</v>
      </c>
      <c r="J205" s="117">
        <f t="shared" si="88"/>
        <v>215.39284830942756</v>
      </c>
      <c r="K205" s="117">
        <f t="shared" si="88"/>
        <v>208.8623597291361</v>
      </c>
      <c r="L205" s="117">
        <f t="shared" si="88"/>
        <v>203.41998964255893</v>
      </c>
      <c r="M205" s="117">
        <f t="shared" si="88"/>
        <v>203.48221338711681</v>
      </c>
      <c r="N205" s="117">
        <f t="shared" si="88"/>
        <v>192.66282526757448</v>
      </c>
      <c r="O205" s="117">
        <f t="shared" si="88"/>
        <v>181.85822105389013</v>
      </c>
      <c r="P205" s="117">
        <f t="shared" si="88"/>
        <v>168.64064051696153</v>
      </c>
      <c r="Q205" s="117">
        <f t="shared" si="88"/>
        <v>173.79311624594942</v>
      </c>
      <c r="R205" s="117">
        <f t="shared" ref="R205:V205" si="89">R206+R208+R210+R219</f>
        <v>172.16804037756611</v>
      </c>
      <c r="S205" s="117">
        <f t="shared" si="89"/>
        <v>171.47036771392936</v>
      </c>
      <c r="T205" s="117">
        <f t="shared" si="89"/>
        <v>166.2459332006303</v>
      </c>
      <c r="U205" s="117">
        <f t="shared" si="89"/>
        <v>177.368974490612</v>
      </c>
      <c r="V205" s="117">
        <f t="shared" si="89"/>
        <v>163.37894223854278</v>
      </c>
      <c r="W205" s="117">
        <f t="shared" ref="W205" si="90">W206+W208+W210+W219</f>
        <v>173.06503344587696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74.56428902158234</v>
      </c>
      <c r="C210" s="122">
        <v>68.971493474816668</v>
      </c>
      <c r="D210" s="122">
        <v>63.707796593601152</v>
      </c>
      <c r="E210" s="122">
        <v>60.345835858100571</v>
      </c>
      <c r="F210" s="122">
        <v>55.74065415936559</v>
      </c>
      <c r="G210" s="122">
        <v>57.339065511951809</v>
      </c>
      <c r="H210" s="122">
        <v>62.168171032863526</v>
      </c>
      <c r="I210" s="122">
        <v>61.727887452767334</v>
      </c>
      <c r="J210" s="122">
        <v>61.276207393476064</v>
      </c>
      <c r="K210" s="122">
        <v>58.653892182294975</v>
      </c>
      <c r="L210" s="122">
        <v>56.630185190138626</v>
      </c>
      <c r="M210" s="122">
        <v>52.511066503233131</v>
      </c>
      <c r="N210" s="122">
        <v>47.551210930553296</v>
      </c>
      <c r="O210" s="122">
        <v>41.639008066914016</v>
      </c>
      <c r="P210" s="122">
        <v>35.591254888150544</v>
      </c>
      <c r="Q210" s="122">
        <v>37.902699443330476</v>
      </c>
      <c r="R210" s="122">
        <v>36.958472901833019</v>
      </c>
      <c r="S210" s="122">
        <v>35.677123343080709</v>
      </c>
      <c r="T210" s="122">
        <v>31.821138618417297</v>
      </c>
      <c r="U210" s="122">
        <v>30.22444838643311</v>
      </c>
      <c r="V210" s="122">
        <v>27.794983832414815</v>
      </c>
      <c r="W210" s="122">
        <v>33.484410239966543</v>
      </c>
      <c r="DA210" s="130" t="s">
        <v>2734</v>
      </c>
    </row>
    <row r="211" spans="1:105" ht="12" customHeight="1" x14ac:dyDescent="0.25">
      <c r="A211" s="97" t="s">
        <v>124</v>
      </c>
      <c r="B211" s="98">
        <v>1063.4794914603333</v>
      </c>
      <c r="C211" s="98">
        <v>1030.0651209218365</v>
      </c>
      <c r="D211" s="98">
        <v>1091.8768569708045</v>
      </c>
      <c r="E211" s="98">
        <v>1145.4279110990228</v>
      </c>
      <c r="F211" s="98">
        <v>1166.6552380174346</v>
      </c>
      <c r="G211" s="98">
        <v>1266.2287283099736</v>
      </c>
      <c r="H211" s="98">
        <v>1274.1553674895172</v>
      </c>
      <c r="I211" s="98">
        <v>1318.7185745023835</v>
      </c>
      <c r="J211" s="98">
        <v>1363.8849559833593</v>
      </c>
      <c r="K211" s="98">
        <v>1362.5699269073252</v>
      </c>
      <c r="L211" s="98">
        <v>1325.4753772662377</v>
      </c>
      <c r="M211" s="98">
        <v>1265.4558124677221</v>
      </c>
      <c r="N211" s="98">
        <v>1175.4784693824756</v>
      </c>
      <c r="O211" s="98">
        <v>1218.5201644381816</v>
      </c>
      <c r="P211" s="98">
        <v>1410.8933665786687</v>
      </c>
      <c r="Q211" s="98">
        <v>1138.1851959356359</v>
      </c>
      <c r="R211" s="98">
        <v>1098.8451198526341</v>
      </c>
      <c r="S211" s="98">
        <v>1073.8806717269424</v>
      </c>
      <c r="T211" s="98">
        <v>1026.9724051364387</v>
      </c>
      <c r="U211" s="98">
        <v>952.85649225437885</v>
      </c>
      <c r="V211" s="98">
        <v>873.63873340913153</v>
      </c>
      <c r="W211" s="98">
        <v>1096.6761570233989</v>
      </c>
      <c r="DA211" s="63" t="s">
        <v>2735</v>
      </c>
    </row>
    <row r="212" spans="1:105" ht="12" customHeight="1" x14ac:dyDescent="0.25">
      <c r="A212" s="97" t="s">
        <v>123</v>
      </c>
      <c r="B212" s="98">
        <v>146.91393733108274</v>
      </c>
      <c r="C212" s="98">
        <v>137.80911383356914</v>
      </c>
      <c r="D212" s="98">
        <v>258.4263712474168</v>
      </c>
      <c r="E212" s="98">
        <v>330.76602373263484</v>
      </c>
      <c r="F212" s="98">
        <v>295.79714873827845</v>
      </c>
      <c r="G212" s="98">
        <v>371.07817789145042</v>
      </c>
      <c r="H212" s="98">
        <v>324.25889083277082</v>
      </c>
      <c r="I212" s="98">
        <v>266.13451639231062</v>
      </c>
      <c r="J212" s="98">
        <v>276.65391508996038</v>
      </c>
      <c r="K212" s="98">
        <v>274.70098252860123</v>
      </c>
      <c r="L212" s="98">
        <v>233.12940944607553</v>
      </c>
      <c r="M212" s="98">
        <v>222.66230004951501</v>
      </c>
      <c r="N212" s="98">
        <v>137.36978731300383</v>
      </c>
      <c r="O212" s="98">
        <v>88.654470293244216</v>
      </c>
      <c r="P212" s="98">
        <v>123.51011856542905</v>
      </c>
      <c r="Q212" s="98">
        <v>240.72378373439184</v>
      </c>
      <c r="R212" s="98">
        <v>292.11721988606666</v>
      </c>
      <c r="S212" s="98">
        <v>367.90110442365125</v>
      </c>
      <c r="T212" s="98">
        <v>232.42079435535257</v>
      </c>
      <c r="U212" s="98">
        <v>72.763897328959786</v>
      </c>
      <c r="V212" s="98">
        <v>52.04629397006218</v>
      </c>
      <c r="W212" s="98">
        <v>184.58057025469213</v>
      </c>
      <c r="DA212" s="63" t="s">
        <v>2736</v>
      </c>
    </row>
    <row r="213" spans="1:105" ht="12" customHeight="1" x14ac:dyDescent="0.25">
      <c r="A213" s="100" t="s">
        <v>50</v>
      </c>
      <c r="B213" s="101">
        <v>146.91393733108274</v>
      </c>
      <c r="C213" s="101">
        <v>137.80911383356914</v>
      </c>
      <c r="D213" s="101">
        <v>258.4263712474168</v>
      </c>
      <c r="E213" s="101">
        <v>330.76602373263484</v>
      </c>
      <c r="F213" s="101">
        <v>295.79714873827845</v>
      </c>
      <c r="G213" s="101">
        <v>371.07817789145042</v>
      </c>
      <c r="H213" s="101">
        <v>324.25889083277082</v>
      </c>
      <c r="I213" s="101">
        <v>266.13451639231062</v>
      </c>
      <c r="J213" s="101">
        <v>276.65391508996038</v>
      </c>
      <c r="K213" s="101">
        <v>274.70098252860123</v>
      </c>
      <c r="L213" s="101">
        <v>233.12940944607553</v>
      </c>
      <c r="M213" s="101">
        <v>222.66230004951501</v>
      </c>
      <c r="N213" s="101">
        <v>137.36978731300383</v>
      </c>
      <c r="O213" s="101">
        <v>88.654470293244216</v>
      </c>
      <c r="P213" s="101">
        <v>123.51011856542905</v>
      </c>
      <c r="Q213" s="101">
        <v>240.72378373439184</v>
      </c>
      <c r="R213" s="101">
        <v>292.11721988606666</v>
      </c>
      <c r="S213" s="101">
        <v>367.90110442365125</v>
      </c>
      <c r="T213" s="101">
        <v>232.42079435535257</v>
      </c>
      <c r="U213" s="101">
        <v>72.763897328959786</v>
      </c>
      <c r="V213" s="101">
        <v>52.04629397006218</v>
      </c>
      <c r="W213" s="101">
        <v>184.58057025469213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202.14370029416392</v>
      </c>
      <c r="C219" s="122">
        <v>192.7493071695126</v>
      </c>
      <c r="D219" s="122">
        <v>184.86468816199618</v>
      </c>
      <c r="E219" s="122">
        <v>189.05651780914351</v>
      </c>
      <c r="F219" s="122">
        <v>188.84247378732019</v>
      </c>
      <c r="G219" s="122">
        <v>180.33374519592806</v>
      </c>
      <c r="H219" s="122">
        <v>164.65271021955994</v>
      </c>
      <c r="I219" s="122">
        <v>167.8737565778741</v>
      </c>
      <c r="J219" s="122">
        <v>154.11664091595151</v>
      </c>
      <c r="K219" s="122">
        <v>150.20846754684112</v>
      </c>
      <c r="L219" s="122">
        <v>146.7898044524203</v>
      </c>
      <c r="M219" s="122">
        <v>150.97114688388368</v>
      </c>
      <c r="N219" s="122">
        <v>145.11161433702119</v>
      </c>
      <c r="O219" s="122">
        <v>140.21921298697612</v>
      </c>
      <c r="P219" s="122">
        <v>133.04938562881097</v>
      </c>
      <c r="Q219" s="122">
        <v>135.89041680261894</v>
      </c>
      <c r="R219" s="122">
        <v>135.20956747573308</v>
      </c>
      <c r="S219" s="122">
        <v>135.79324437084867</v>
      </c>
      <c r="T219" s="122">
        <v>134.424794582213</v>
      </c>
      <c r="U219" s="122">
        <v>147.14452610417891</v>
      </c>
      <c r="V219" s="122">
        <v>135.58395840612798</v>
      </c>
      <c r="W219" s="122">
        <v>139.58062320591043</v>
      </c>
      <c r="DA219" s="130" t="s">
        <v>2743</v>
      </c>
    </row>
    <row r="220" spans="1:105" ht="12" customHeight="1" x14ac:dyDescent="0.25">
      <c r="A220" s="97" t="s">
        <v>50</v>
      </c>
      <c r="B220" s="98">
        <v>282.71530543560402</v>
      </c>
      <c r="C220" s="98">
        <v>286.9786626031044</v>
      </c>
      <c r="D220" s="98">
        <v>287.38698513644601</v>
      </c>
      <c r="E220" s="98">
        <v>298.71940320013721</v>
      </c>
      <c r="F220" s="98">
        <v>304.93955981877622</v>
      </c>
      <c r="G220" s="98">
        <v>292.71851402468332</v>
      </c>
      <c r="H220" s="98">
        <v>262.9832108701209</v>
      </c>
      <c r="I220" s="98">
        <v>266.08022863235988</v>
      </c>
      <c r="J220" s="98">
        <v>241.06351867972222</v>
      </c>
      <c r="K220" s="98">
        <v>237.57948575352108</v>
      </c>
      <c r="L220" s="98">
        <v>231.77337545118993</v>
      </c>
      <c r="M220" s="98">
        <v>237.67416947905303</v>
      </c>
      <c r="N220" s="98">
        <v>225.78878653351813</v>
      </c>
      <c r="O220" s="98">
        <v>226.73397769372505</v>
      </c>
      <c r="P220" s="98">
        <v>230.24823011478276</v>
      </c>
      <c r="Q220" s="98">
        <v>240.21918841237152</v>
      </c>
      <c r="R220" s="98">
        <v>242.22484257299544</v>
      </c>
      <c r="S220" s="98">
        <v>246.00260541330908</v>
      </c>
      <c r="T220" s="98">
        <v>250.57404365892748</v>
      </c>
      <c r="U220" s="98">
        <v>272.17830463656304</v>
      </c>
      <c r="V220" s="98">
        <v>257.8990449426496</v>
      </c>
      <c r="W220" s="98">
        <v>276.6414156898573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96.017511953905753</v>
      </c>
      <c r="C223" s="118">
        <f t="shared" si="93"/>
        <v>87.024548839602915</v>
      </c>
      <c r="D223" s="118">
        <f t="shared" si="93"/>
        <v>89.951003297036721</v>
      </c>
      <c r="E223" s="118">
        <f t="shared" si="93"/>
        <v>91.538073303978706</v>
      </c>
      <c r="F223" s="118">
        <f t="shared" si="93"/>
        <v>83.745719007955742</v>
      </c>
      <c r="G223" s="118">
        <f t="shared" si="93"/>
        <v>78.639234092570959</v>
      </c>
      <c r="H223" s="118">
        <f t="shared" si="93"/>
        <v>80.392809962184216</v>
      </c>
      <c r="I223" s="118">
        <f t="shared" si="93"/>
        <v>88.455455160683812</v>
      </c>
      <c r="J223" s="118">
        <f t="shared" si="93"/>
        <v>78.844559372035974</v>
      </c>
      <c r="K223" s="118">
        <f t="shared" si="93"/>
        <v>74.168419586802244</v>
      </c>
      <c r="L223" s="118">
        <f t="shared" si="93"/>
        <v>72.145631789400909</v>
      </c>
      <c r="M223" s="118">
        <f t="shared" si="93"/>
        <v>69.55127913912527</v>
      </c>
      <c r="N223" s="118">
        <f t="shared" si="93"/>
        <v>53.854318171330604</v>
      </c>
      <c r="O223" s="118">
        <f t="shared" si="93"/>
        <v>40.805134181807958</v>
      </c>
      <c r="P223" s="118">
        <f t="shared" si="93"/>
        <v>45.277666643193172</v>
      </c>
      <c r="Q223" s="118">
        <f t="shared" si="93"/>
        <v>57.98944597698798</v>
      </c>
      <c r="R223" s="118">
        <f t="shared" ref="R223:V223" si="94">R224+R226+R228+R237</f>
        <v>59.384147392983067</v>
      </c>
      <c r="S223" s="118">
        <f t="shared" si="94"/>
        <v>63.491506085481525</v>
      </c>
      <c r="T223" s="118">
        <f t="shared" si="94"/>
        <v>58.880045571966441</v>
      </c>
      <c r="U223" s="118">
        <f t="shared" si="94"/>
        <v>64.821537140354408</v>
      </c>
      <c r="V223" s="118">
        <f t="shared" si="94"/>
        <v>64.343057558419247</v>
      </c>
      <c r="W223" s="118">
        <f t="shared" ref="W223" si="95">W224+W226+W228+W237</f>
        <v>61.399824579673627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43.846634374418819</v>
      </c>
      <c r="C224" s="123">
        <f t="shared" si="96"/>
        <v>44.007348080061526</v>
      </c>
      <c r="D224" s="123">
        <f t="shared" si="96"/>
        <v>47.631957490226753</v>
      </c>
      <c r="E224" s="123">
        <f t="shared" si="96"/>
        <v>46.947395122736218</v>
      </c>
      <c r="F224" s="123">
        <f t="shared" si="96"/>
        <v>41.821921709114648</v>
      </c>
      <c r="G224" s="123">
        <f t="shared" si="96"/>
        <v>34.316627642443663</v>
      </c>
      <c r="H224" s="123">
        <f t="shared" si="96"/>
        <v>35.336575659155166</v>
      </c>
      <c r="I224" s="123">
        <f t="shared" si="96"/>
        <v>40.901337478658064</v>
      </c>
      <c r="J224" s="123">
        <f t="shared" si="96"/>
        <v>33.025741539962937</v>
      </c>
      <c r="K224" s="123">
        <f t="shared" si="96"/>
        <v>29.877547088031232</v>
      </c>
      <c r="L224" s="123">
        <f t="shared" si="96"/>
        <v>27.764367389593456</v>
      </c>
      <c r="M224" s="123">
        <f t="shared" si="96"/>
        <v>27.13971224484003</v>
      </c>
      <c r="N224" s="123">
        <f t="shared" si="96"/>
        <v>12.422394920230703</v>
      </c>
      <c r="O224" s="123">
        <f t="shared" si="96"/>
        <v>5.4382552773476069</v>
      </c>
      <c r="P224" s="123">
        <f t="shared" si="96"/>
        <v>11.823946264286494</v>
      </c>
      <c r="Q224" s="123">
        <f t="shared" si="96"/>
        <v>23.378876981385304</v>
      </c>
      <c r="R224" s="123">
        <f t="shared" si="96"/>
        <v>23.019719372624081</v>
      </c>
      <c r="S224" s="123">
        <f t="shared" si="96"/>
        <v>26.386847081461891</v>
      </c>
      <c r="T224" s="123">
        <f t="shared" si="96"/>
        <v>22.511400850064103</v>
      </c>
      <c r="U224" s="123">
        <f t="shared" si="96"/>
        <v>27.811155981623891</v>
      </c>
      <c r="V224" s="123">
        <f t="shared" si="96"/>
        <v>27.76970086751686</v>
      </c>
      <c r="W224" s="123">
        <f t="shared" si="96"/>
        <v>25.139498446617338</v>
      </c>
      <c r="DA224" s="130" t="s">
        <v>2898</v>
      </c>
    </row>
    <row r="225" spans="1:105" ht="12" customHeight="1" x14ac:dyDescent="0.25">
      <c r="A225" s="97" t="s">
        <v>53</v>
      </c>
      <c r="B225" s="99">
        <v>43.846634374418819</v>
      </c>
      <c r="C225" s="99">
        <v>44.007348080061526</v>
      </c>
      <c r="D225" s="99">
        <v>47.631957490226753</v>
      </c>
      <c r="E225" s="99">
        <v>46.947395122736218</v>
      </c>
      <c r="F225" s="99">
        <v>41.821921709114648</v>
      </c>
      <c r="G225" s="99">
        <v>34.316627642443663</v>
      </c>
      <c r="H225" s="99">
        <v>35.336575659155166</v>
      </c>
      <c r="I225" s="99">
        <v>40.901337478658064</v>
      </c>
      <c r="J225" s="99">
        <v>33.025741539962937</v>
      </c>
      <c r="K225" s="99">
        <v>29.877547088031232</v>
      </c>
      <c r="L225" s="99">
        <v>27.764367389593456</v>
      </c>
      <c r="M225" s="99">
        <v>27.13971224484003</v>
      </c>
      <c r="N225" s="99">
        <v>12.422394920230703</v>
      </c>
      <c r="O225" s="99">
        <v>5.4382552773476069</v>
      </c>
      <c r="P225" s="99">
        <v>11.823946264286494</v>
      </c>
      <c r="Q225" s="99">
        <v>23.378876981385304</v>
      </c>
      <c r="R225" s="99">
        <v>23.019719372624081</v>
      </c>
      <c r="S225" s="99">
        <v>26.386847081461891</v>
      </c>
      <c r="T225" s="99">
        <v>22.511400850064103</v>
      </c>
      <c r="U225" s="99">
        <v>27.811155981623891</v>
      </c>
      <c r="V225" s="99">
        <v>27.76970086751686</v>
      </c>
      <c r="W225" s="99">
        <v>25.139498446617338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25.605636925652146</v>
      </c>
      <c r="C226" s="123">
        <f t="shared" si="97"/>
        <v>17.569125983448608</v>
      </c>
      <c r="D226" s="123">
        <f t="shared" si="97"/>
        <v>14.940834056793065</v>
      </c>
      <c r="E226" s="123">
        <f t="shared" si="97"/>
        <v>15.323571118361421</v>
      </c>
      <c r="F226" s="123">
        <f t="shared" si="97"/>
        <v>11.84281227647522</v>
      </c>
      <c r="G226" s="123">
        <f t="shared" si="97"/>
        <v>12.168006695822793</v>
      </c>
      <c r="H226" s="123">
        <f t="shared" si="97"/>
        <v>14.071055098713527</v>
      </c>
      <c r="I226" s="123">
        <f t="shared" si="97"/>
        <v>14.894775101217318</v>
      </c>
      <c r="J226" s="123">
        <f t="shared" si="97"/>
        <v>14.952040629848463</v>
      </c>
      <c r="K226" s="123">
        <f t="shared" si="97"/>
        <v>13.66865366478066</v>
      </c>
      <c r="L226" s="123">
        <f t="shared" si="97"/>
        <v>14.736091192368214</v>
      </c>
      <c r="M226" s="123">
        <f t="shared" si="97"/>
        <v>12.553842492062561</v>
      </c>
      <c r="N226" s="123">
        <f t="shared" si="97"/>
        <v>14.705401665503603</v>
      </c>
      <c r="O226" s="123">
        <f t="shared" si="97"/>
        <v>11.624622409742651</v>
      </c>
      <c r="P226" s="123">
        <f t="shared" si="97"/>
        <v>9.6185629374474804</v>
      </c>
      <c r="Q226" s="123">
        <f t="shared" si="97"/>
        <v>9.9278144434423936</v>
      </c>
      <c r="R226" s="123">
        <f t="shared" si="97"/>
        <v>10.950285351799231</v>
      </c>
      <c r="S226" s="123">
        <f t="shared" si="97"/>
        <v>10.171750298598056</v>
      </c>
      <c r="T226" s="123">
        <f t="shared" si="97"/>
        <v>10.891835976054113</v>
      </c>
      <c r="U226" s="123">
        <f t="shared" si="97"/>
        <v>11.363955802883559</v>
      </c>
      <c r="V226" s="123">
        <f t="shared" si="97"/>
        <v>10.745514753719778</v>
      </c>
      <c r="W226" s="123">
        <f t="shared" si="97"/>
        <v>10.478646608486152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25.605636925652146</v>
      </c>
      <c r="C227" s="99">
        <f>RES_hhdet_fecs!C165</f>
        <v>17.569125983448608</v>
      </c>
      <c r="D227" s="99">
        <f>RES_hhdet_fecs!D165</f>
        <v>14.940834056793065</v>
      </c>
      <c r="E227" s="99">
        <f>RES_hhdet_fecs!E165</f>
        <v>15.323571118361421</v>
      </c>
      <c r="F227" s="99">
        <f>RES_hhdet_fecs!F165</f>
        <v>11.84281227647522</v>
      </c>
      <c r="G227" s="99">
        <f>RES_hhdet_fecs!G165</f>
        <v>12.168006695822793</v>
      </c>
      <c r="H227" s="99">
        <f>RES_hhdet_fecs!H165</f>
        <v>14.071055098713527</v>
      </c>
      <c r="I227" s="99">
        <f>RES_hhdet_fecs!I165</f>
        <v>14.894775101217318</v>
      </c>
      <c r="J227" s="99">
        <f>RES_hhdet_fecs!J165</f>
        <v>14.952040629848463</v>
      </c>
      <c r="K227" s="99">
        <f>RES_hhdet_fecs!K165</f>
        <v>13.66865366478066</v>
      </c>
      <c r="L227" s="99">
        <f>RES_hhdet_fecs!L165</f>
        <v>14.736091192368214</v>
      </c>
      <c r="M227" s="99">
        <f>RES_hhdet_fecs!M165</f>
        <v>12.553842492062561</v>
      </c>
      <c r="N227" s="99">
        <f>RES_hhdet_fecs!N165</f>
        <v>14.705401665503603</v>
      </c>
      <c r="O227" s="99">
        <f>RES_hhdet_fecs!O165</f>
        <v>11.624622409742651</v>
      </c>
      <c r="P227" s="99">
        <f>RES_hhdet_fecs!P165</f>
        <v>9.6185629374474804</v>
      </c>
      <c r="Q227" s="99">
        <f>RES_hhdet_fecs!Q165</f>
        <v>9.9278144434423936</v>
      </c>
      <c r="R227" s="99">
        <f>RES_hhdet_fecs!R165</f>
        <v>10.950285351799231</v>
      </c>
      <c r="S227" s="99">
        <f>RES_hhdet_fecs!S165</f>
        <v>10.171750298598056</v>
      </c>
      <c r="T227" s="99">
        <f>RES_hhdet_fecs!T165</f>
        <v>10.891835976054113</v>
      </c>
      <c r="U227" s="99">
        <f>RES_hhdet_fecs!U165</f>
        <v>11.363955802883559</v>
      </c>
      <c r="V227" s="99">
        <f>RES_hhdet_fecs!V165</f>
        <v>10.745514753719778</v>
      </c>
      <c r="W227" s="99">
        <f>RES_hhdet_fecs!W165</f>
        <v>10.478646608486152</v>
      </c>
      <c r="DA227" s="63" t="s">
        <v>2901</v>
      </c>
    </row>
    <row r="228" spans="1:105" ht="12" customHeight="1" x14ac:dyDescent="0.25">
      <c r="A228" s="121" t="s">
        <v>55</v>
      </c>
      <c r="B228" s="123">
        <v>18.205720165845374</v>
      </c>
      <c r="C228" s="123">
        <v>16.79100682054214</v>
      </c>
      <c r="D228" s="123">
        <v>18.724643931208963</v>
      </c>
      <c r="E228" s="123">
        <v>20.549498899185114</v>
      </c>
      <c r="F228" s="123">
        <v>21.170099595954539</v>
      </c>
      <c r="G228" s="123">
        <v>23.620464697356287</v>
      </c>
      <c r="H228" s="123">
        <v>23.176439612210256</v>
      </c>
      <c r="I228" s="123">
        <v>25.029447268136686</v>
      </c>
      <c r="J228" s="123">
        <v>23.927528097741163</v>
      </c>
      <c r="K228" s="123">
        <v>23.727939367686822</v>
      </c>
      <c r="L228" s="123">
        <v>22.995671276645194</v>
      </c>
      <c r="M228" s="123">
        <v>22.890856624101428</v>
      </c>
      <c r="N228" s="123">
        <v>20.566625990664935</v>
      </c>
      <c r="O228" s="123">
        <v>17.493588847005629</v>
      </c>
      <c r="P228" s="123">
        <v>17.161646091312754</v>
      </c>
      <c r="Q228" s="123">
        <v>18.176546179143774</v>
      </c>
      <c r="R228" s="123">
        <v>18.960627481423337</v>
      </c>
      <c r="S228" s="123">
        <v>20.213904548062168</v>
      </c>
      <c r="T228" s="123">
        <v>19.187348860928129</v>
      </c>
      <c r="U228" s="123">
        <v>18.521200966545656</v>
      </c>
      <c r="V228" s="123">
        <v>18.728247910930254</v>
      </c>
      <c r="W228" s="123">
        <v>18.82410072658195</v>
      </c>
      <c r="DA228" s="130" t="s">
        <v>2902</v>
      </c>
    </row>
    <row r="229" spans="1:105" ht="12" customHeight="1" x14ac:dyDescent="0.25">
      <c r="A229" s="97" t="s">
        <v>124</v>
      </c>
      <c r="B229" s="99">
        <v>34.497377072906893</v>
      </c>
      <c r="C229" s="99">
        <v>33.396869627467844</v>
      </c>
      <c r="D229" s="99">
        <v>35.363874755279014</v>
      </c>
      <c r="E229" s="99">
        <v>37.051816563713516</v>
      </c>
      <c r="F229" s="99">
        <v>37.673302962690286</v>
      </c>
      <c r="G229" s="99">
        <v>40.788546717530849</v>
      </c>
      <c r="H229" s="99">
        <v>40.951670639288153</v>
      </c>
      <c r="I229" s="99">
        <v>42.201919491290383</v>
      </c>
      <c r="J229" s="99">
        <v>43.33659323349157</v>
      </c>
      <c r="K229" s="99">
        <v>43.083168190995664</v>
      </c>
      <c r="L229" s="99">
        <v>41.712046978796948</v>
      </c>
      <c r="M229" s="99">
        <v>39.610706267835184</v>
      </c>
      <c r="N229" s="99">
        <v>36.595982337670115</v>
      </c>
      <c r="O229" s="99">
        <v>37.788650108027596</v>
      </c>
      <c r="P229" s="99">
        <v>43.580938223811643</v>
      </c>
      <c r="Q229" s="99">
        <v>35.037664739533128</v>
      </c>
      <c r="R229" s="99">
        <v>33.706265693306641</v>
      </c>
      <c r="S229" s="99">
        <v>32.780980155692866</v>
      </c>
      <c r="T229" s="99">
        <v>31.168934604519855</v>
      </c>
      <c r="U229" s="99">
        <v>28.771552997435904</v>
      </c>
      <c r="V229" s="99">
        <v>26.243579490519995</v>
      </c>
      <c r="W229" s="99">
        <v>32.764148198029346</v>
      </c>
      <c r="DA229" s="63" t="s">
        <v>2903</v>
      </c>
    </row>
    <row r="230" spans="1:105" ht="12" customHeight="1" x14ac:dyDescent="0.25">
      <c r="A230" s="97" t="s">
        <v>123</v>
      </c>
      <c r="B230" s="99">
        <v>17.096953765338213</v>
      </c>
      <c r="C230" s="99">
        <v>16.559413797290617</v>
      </c>
      <c r="D230" s="99">
        <v>19.749197779614693</v>
      </c>
      <c r="E230" s="99">
        <v>21.915885211820761</v>
      </c>
      <c r="F230" s="99">
        <v>21.629988112670983</v>
      </c>
      <c r="G230" s="99">
        <v>24.489796543849771</v>
      </c>
      <c r="H230" s="99">
        <v>23.743106229161565</v>
      </c>
      <c r="I230" s="99">
        <v>23.25995014447766</v>
      </c>
      <c r="J230" s="99">
        <v>23.956875015457715</v>
      </c>
      <c r="K230" s="99">
        <v>23.880283077354761</v>
      </c>
      <c r="L230" s="99">
        <v>22.609477820762013</v>
      </c>
      <c r="M230" s="99">
        <v>21.672467565016426</v>
      </c>
      <c r="N230" s="99">
        <v>19.095516409457503</v>
      </c>
      <c r="O230" s="99">
        <v>19.209686001761959</v>
      </c>
      <c r="P230" s="99">
        <v>22.757122954449102</v>
      </c>
      <c r="Q230" s="99">
        <v>21.593713576209169</v>
      </c>
      <c r="R230" s="99">
        <v>22.388081716696028</v>
      </c>
      <c r="S230" s="99">
        <v>23.705470464297882</v>
      </c>
      <c r="T230" s="99">
        <v>21.398523484151411</v>
      </c>
      <c r="U230" s="99">
        <v>18.490883980067721</v>
      </c>
      <c r="V230" s="99">
        <v>17.17526918221138</v>
      </c>
      <c r="W230" s="99">
        <v>22.965061178284802</v>
      </c>
      <c r="DA230" s="63" t="s">
        <v>2904</v>
      </c>
    </row>
    <row r="231" spans="1:105" ht="12" customHeight="1" x14ac:dyDescent="0.25">
      <c r="A231" s="100" t="s">
        <v>50</v>
      </c>
      <c r="B231" s="102">
        <v>4.7656259796946063</v>
      </c>
      <c r="C231" s="102">
        <v>4.4680602368690669</v>
      </c>
      <c r="D231" s="102">
        <v>8.3699528641069527</v>
      </c>
      <c r="E231" s="102">
        <v>10.699479136222132</v>
      </c>
      <c r="F231" s="102">
        <v>9.5517983692030466</v>
      </c>
      <c r="G231" s="102">
        <v>11.953400879620864</v>
      </c>
      <c r="H231" s="102">
        <v>10.421761457088378</v>
      </c>
      <c r="I231" s="102">
        <v>8.5168948491378789</v>
      </c>
      <c r="J231" s="102">
        <v>8.7905054836991745</v>
      </c>
      <c r="K231" s="102">
        <v>8.6857844128218762</v>
      </c>
      <c r="L231" s="102">
        <v>7.3364658791399373</v>
      </c>
      <c r="M231" s="102">
        <v>6.9696712261984972</v>
      </c>
      <c r="N231" s="102">
        <v>4.2767115189078382</v>
      </c>
      <c r="O231" s="102">
        <v>2.7493453585715302</v>
      </c>
      <c r="P231" s="102">
        <v>3.8150911859967889</v>
      </c>
      <c r="Q231" s="102">
        <v>7.4103926667084021</v>
      </c>
      <c r="R231" s="102">
        <v>8.9604808258968376</v>
      </c>
      <c r="S231" s="102">
        <v>11.230445915350041</v>
      </c>
      <c r="T231" s="102">
        <v>7.0540440071805994</v>
      </c>
      <c r="U231" s="102">
        <v>2.1971097907377781</v>
      </c>
      <c r="V231" s="102">
        <v>1.5634392120646117</v>
      </c>
      <c r="W231" s="102">
        <v>5.5145040945505555</v>
      </c>
      <c r="DA231" s="131" t="s">
        <v>2905</v>
      </c>
    </row>
    <row r="232" spans="1:105" ht="12" customHeight="1" x14ac:dyDescent="0.25">
      <c r="A232" s="103" t="s">
        <v>52</v>
      </c>
      <c r="B232" s="105">
        <v>12.331327785643607</v>
      </c>
      <c r="C232" s="105">
        <v>12.091353560421551</v>
      </c>
      <c r="D232" s="105">
        <v>11.379244915507737</v>
      </c>
      <c r="E232" s="105">
        <v>11.216406075598627</v>
      </c>
      <c r="F232" s="105">
        <v>12.078189743467936</v>
      </c>
      <c r="G232" s="105">
        <v>12.536395664228905</v>
      </c>
      <c r="H232" s="105">
        <v>13.321344772073191</v>
      </c>
      <c r="I232" s="105">
        <v>14.743055295339783</v>
      </c>
      <c r="J232" s="105">
        <v>15.166369531758543</v>
      </c>
      <c r="K232" s="105">
        <v>15.194498664532883</v>
      </c>
      <c r="L232" s="105">
        <v>15.273011941622073</v>
      </c>
      <c r="M232" s="105">
        <v>14.702796338817931</v>
      </c>
      <c r="N232" s="105">
        <v>14.818804890549664</v>
      </c>
      <c r="O232" s="105">
        <v>16.460340643190428</v>
      </c>
      <c r="P232" s="105">
        <v>18.94203176845231</v>
      </c>
      <c r="Q232" s="105">
        <v>14.18332090950077</v>
      </c>
      <c r="R232" s="105">
        <v>13.427600890799193</v>
      </c>
      <c r="S232" s="105">
        <v>12.47502454894784</v>
      </c>
      <c r="T232" s="105">
        <v>14.344479476970809</v>
      </c>
      <c r="U232" s="105">
        <v>16.293774189329945</v>
      </c>
      <c r="V232" s="105">
        <v>15.611829970146768</v>
      </c>
      <c r="W232" s="105">
        <v>17.45055708373425</v>
      </c>
      <c r="DA232" s="132" t="s">
        <v>2906</v>
      </c>
    </row>
    <row r="233" spans="1:105" ht="12" customHeight="1" x14ac:dyDescent="0.25">
      <c r="A233" s="106" t="s">
        <v>122</v>
      </c>
      <c r="B233" s="102">
        <v>31.365495624080506</v>
      </c>
      <c r="C233" s="102">
        <v>28.634039853934009</v>
      </c>
      <c r="D233" s="102">
        <v>30.681696838773718</v>
      </c>
      <c r="E233" s="102">
        <v>32.590460387352039</v>
      </c>
      <c r="F233" s="102">
        <v>34.09076187728347</v>
      </c>
      <c r="G233" s="102">
        <v>36.747716712016164</v>
      </c>
      <c r="H233" s="102">
        <v>35.868774326321898</v>
      </c>
      <c r="I233" s="102">
        <v>40.377365378325663</v>
      </c>
      <c r="J233" s="102">
        <v>38.675304098263211</v>
      </c>
      <c r="K233" s="102">
        <v>38.336463972671837</v>
      </c>
      <c r="L233" s="102">
        <v>37.920448594402622</v>
      </c>
      <c r="M233" s="102">
        <v>37.952091415753188</v>
      </c>
      <c r="N233" s="102">
        <v>35.686094476940525</v>
      </c>
      <c r="O233" s="102">
        <v>30.231992641562879</v>
      </c>
      <c r="P233" s="102">
        <v>29.788871458039456</v>
      </c>
      <c r="Q233" s="102">
        <v>30.708937550872644</v>
      </c>
      <c r="R233" s="102">
        <v>31.65097317911669</v>
      </c>
      <c r="S233" s="102">
        <v>33.046736535397216</v>
      </c>
      <c r="T233" s="102">
        <v>31.99656600827419</v>
      </c>
      <c r="U233" s="102">
        <v>30.406022384986699</v>
      </c>
      <c r="V233" s="102">
        <v>30.298510227271311</v>
      </c>
      <c r="W233" s="102">
        <v>28.253328778181125</v>
      </c>
      <c r="DA233" s="131" t="s">
        <v>2907</v>
      </c>
    </row>
    <row r="234" spans="1:105" ht="12" customHeight="1" x14ac:dyDescent="0.25">
      <c r="A234" s="107" t="s">
        <v>121</v>
      </c>
      <c r="B234" s="105">
        <v>16.954020771254125</v>
      </c>
      <c r="C234" s="105">
        <v>15.556587334872647</v>
      </c>
      <c r="D234" s="105">
        <v>17.665030118112192</v>
      </c>
      <c r="E234" s="105">
        <v>19.611946349069729</v>
      </c>
      <c r="F234" s="105">
        <v>20.326562352528043</v>
      </c>
      <c r="G234" s="105">
        <v>22.794967826268383</v>
      </c>
      <c r="H234" s="105">
        <v>22.234868390197185</v>
      </c>
      <c r="I234" s="105">
        <v>24.157123910699717</v>
      </c>
      <c r="J234" s="105">
        <v>22.987487508136546</v>
      </c>
      <c r="K234" s="105">
        <v>22.835668327154885</v>
      </c>
      <c r="L234" s="105">
        <v>22.138367430201196</v>
      </c>
      <c r="M234" s="105">
        <v>22.149844422400452</v>
      </c>
      <c r="N234" s="105">
        <v>19.87851349064438</v>
      </c>
      <c r="O234" s="105">
        <v>16.494759542005287</v>
      </c>
      <c r="P234" s="105">
        <v>15.964609277702193</v>
      </c>
      <c r="Q234" s="105">
        <v>17.181796698007741</v>
      </c>
      <c r="R234" s="105">
        <v>18.086081596985171</v>
      </c>
      <c r="S234" s="105">
        <v>19.475268855954347</v>
      </c>
      <c r="T234" s="105">
        <v>18.555730611142767</v>
      </c>
      <c r="U234" s="105">
        <v>17.976607387100064</v>
      </c>
      <c r="V234" s="105">
        <v>18.346844317265909</v>
      </c>
      <c r="W234" s="105">
        <v>18.279455676777992</v>
      </c>
      <c r="DA234" s="132" t="s">
        <v>2908</v>
      </c>
    </row>
    <row r="235" spans="1:105" ht="12" customHeight="1" x14ac:dyDescent="0.25">
      <c r="A235" s="108" t="s">
        <v>53</v>
      </c>
      <c r="B235" s="99">
        <v>4.4452806647753356</v>
      </c>
      <c r="C235" s="99">
        <v>3.7184857040551278</v>
      </c>
      <c r="D235" s="99">
        <v>5.887761477656988</v>
      </c>
      <c r="E235" s="99">
        <v>7.8630886072347455</v>
      </c>
      <c r="F235" s="99">
        <v>7.8343787982465809</v>
      </c>
      <c r="G235" s="99">
        <v>10.171250212825697</v>
      </c>
      <c r="H235" s="99">
        <v>9.161328435779593</v>
      </c>
      <c r="I235" s="99">
        <v>8.5478029674956915</v>
      </c>
      <c r="J235" s="99">
        <v>7.8657360191563868</v>
      </c>
      <c r="K235" s="99">
        <v>7.7969417295539838</v>
      </c>
      <c r="L235" s="99">
        <v>6.8417356925640531</v>
      </c>
      <c r="M235" s="99">
        <v>6.9029439097961536</v>
      </c>
      <c r="N235" s="99">
        <v>4.6609303156086677</v>
      </c>
      <c r="O235" s="99">
        <v>1.0479201769256372</v>
      </c>
      <c r="P235" s="99">
        <v>0.39600390555711013</v>
      </c>
      <c r="Q235" s="99">
        <v>1.3044986616525429</v>
      </c>
      <c r="R235" s="99">
        <v>1.9595192612052603</v>
      </c>
      <c r="S235" s="99">
        <v>3.3434138267237579</v>
      </c>
      <c r="T235" s="99">
        <v>2.509736111643619</v>
      </c>
      <c r="U235" s="99">
        <v>1.9515906166000296</v>
      </c>
      <c r="V235" s="99">
        <v>2.4349227390506423</v>
      </c>
      <c r="W235" s="99">
        <v>2.510739004786029</v>
      </c>
      <c r="DA235" s="63" t="s">
        <v>2909</v>
      </c>
    </row>
    <row r="236" spans="1:105" ht="12" customHeight="1" x14ac:dyDescent="0.25">
      <c r="A236" s="108" t="s">
        <v>52</v>
      </c>
      <c r="B236" s="99">
        <v>12.508740106478792</v>
      </c>
      <c r="C236" s="99">
        <v>11.838101630817519</v>
      </c>
      <c r="D236" s="99">
        <v>11.777268640455201</v>
      </c>
      <c r="E236" s="99">
        <v>11.748857741834982</v>
      </c>
      <c r="F236" s="99">
        <v>12.492183554281468</v>
      </c>
      <c r="G236" s="99">
        <v>12.623717613442684</v>
      </c>
      <c r="H236" s="99">
        <v>13.073539954417594</v>
      </c>
      <c r="I236" s="99">
        <v>15.609320943204029</v>
      </c>
      <c r="J236" s="99">
        <v>15.121751488980154</v>
      </c>
      <c r="K236" s="99">
        <v>15.038726597600904</v>
      </c>
      <c r="L236" s="99">
        <v>15.296631737637139</v>
      </c>
      <c r="M236" s="99">
        <v>15.246900512604302</v>
      </c>
      <c r="N236" s="99">
        <v>15.21758317503571</v>
      </c>
      <c r="O236" s="99">
        <v>15.446839365079652</v>
      </c>
      <c r="P236" s="99">
        <v>15.568605372145083</v>
      </c>
      <c r="Q236" s="99">
        <v>15.877298036355198</v>
      </c>
      <c r="R236" s="99">
        <v>16.126562335779912</v>
      </c>
      <c r="S236" s="99">
        <v>16.131855029230586</v>
      </c>
      <c r="T236" s="99">
        <v>16.045994499499148</v>
      </c>
      <c r="U236" s="99">
        <v>16.025016770500038</v>
      </c>
      <c r="V236" s="99">
        <v>15.911921578215269</v>
      </c>
      <c r="W236" s="99">
        <v>15.768716671991964</v>
      </c>
      <c r="DA236" s="63" t="s">
        <v>2910</v>
      </c>
    </row>
    <row r="237" spans="1:105" ht="12" customHeight="1" x14ac:dyDescent="0.25">
      <c r="A237" s="121" t="s">
        <v>54</v>
      </c>
      <c r="B237" s="123">
        <v>8.3595204879894141</v>
      </c>
      <c r="C237" s="123">
        <v>8.6570679555506462</v>
      </c>
      <c r="D237" s="123">
        <v>8.6535678188079501</v>
      </c>
      <c r="E237" s="123">
        <v>8.7176081636959601</v>
      </c>
      <c r="F237" s="123">
        <v>8.9108854264113315</v>
      </c>
      <c r="G237" s="123">
        <v>8.5341350569482124</v>
      </c>
      <c r="H237" s="123">
        <v>7.8087395921052654</v>
      </c>
      <c r="I237" s="123">
        <v>7.6298953126717528</v>
      </c>
      <c r="J237" s="123">
        <v>6.9392491044834124</v>
      </c>
      <c r="K237" s="123">
        <v>6.8942794663035336</v>
      </c>
      <c r="L237" s="123">
        <v>6.6495019307940453</v>
      </c>
      <c r="M237" s="123">
        <v>6.9668677781212578</v>
      </c>
      <c r="N237" s="123">
        <v>6.1598955949313599</v>
      </c>
      <c r="O237" s="123">
        <v>6.24866764771207</v>
      </c>
      <c r="P237" s="123">
        <v>6.673511350146442</v>
      </c>
      <c r="Q237" s="123">
        <v>6.5062083730165075</v>
      </c>
      <c r="R237" s="123">
        <v>6.4535151871364196</v>
      </c>
      <c r="S237" s="123">
        <v>6.7190041573594081</v>
      </c>
      <c r="T237" s="123">
        <v>6.2894598849201007</v>
      </c>
      <c r="U237" s="123">
        <v>7.1252243893012954</v>
      </c>
      <c r="V237" s="123">
        <v>7.09959402625236</v>
      </c>
      <c r="W237" s="123">
        <v>6.9575787979881829</v>
      </c>
      <c r="DA237" s="130" t="s">
        <v>2911</v>
      </c>
    </row>
    <row r="238" spans="1:105" ht="12" customHeight="1" x14ac:dyDescent="0.25">
      <c r="A238" s="97" t="s">
        <v>50</v>
      </c>
      <c r="B238" s="99">
        <v>9.1707800425015016</v>
      </c>
      <c r="C238" s="99">
        <v>9.304449579113772</v>
      </c>
      <c r="D238" s="99">
        <v>9.3079336591656112</v>
      </c>
      <c r="E238" s="99">
        <v>9.6628486386138146</v>
      </c>
      <c r="F238" s="99">
        <v>9.8470225375960592</v>
      </c>
      <c r="G238" s="99">
        <v>9.429230689085415</v>
      </c>
      <c r="H238" s="99">
        <v>8.4523458520094987</v>
      </c>
      <c r="I238" s="99">
        <v>8.5151575204014058</v>
      </c>
      <c r="J238" s="99">
        <v>7.6596428508335119</v>
      </c>
      <c r="K238" s="99">
        <v>7.5120379081618927</v>
      </c>
      <c r="L238" s="99">
        <v>7.2937921677533319</v>
      </c>
      <c r="M238" s="99">
        <v>7.4395657453480464</v>
      </c>
      <c r="N238" s="99">
        <v>7.0294460164510308</v>
      </c>
      <c r="O238" s="99">
        <v>7.0314560240534982</v>
      </c>
      <c r="P238" s="99">
        <v>7.1121135944576812</v>
      </c>
      <c r="Q238" s="99">
        <v>7.3948593055425578</v>
      </c>
      <c r="R238" s="99">
        <v>7.4300688548170424</v>
      </c>
      <c r="S238" s="99">
        <v>7.509406527760774</v>
      </c>
      <c r="T238" s="99">
        <v>7.6050008172883672</v>
      </c>
      <c r="U238" s="99">
        <v>8.2184385374503286</v>
      </c>
      <c r="V238" s="99">
        <v>7.74713142590487</v>
      </c>
      <c r="W238" s="99">
        <v>8.264901432685873</v>
      </c>
      <c r="DA238" s="63" t="s">
        <v>2912</v>
      </c>
    </row>
    <row r="239" spans="1:105" ht="12" customHeight="1" x14ac:dyDescent="0.25">
      <c r="A239" s="109" t="s">
        <v>120</v>
      </c>
      <c r="B239" s="110">
        <v>6.3241755552405934</v>
      </c>
      <c r="C239" s="110">
        <v>7.3328271301530066</v>
      </c>
      <c r="D239" s="110">
        <v>7.4736377880583555</v>
      </c>
      <c r="E239" s="110">
        <v>7.0880333805496134</v>
      </c>
      <c r="F239" s="110">
        <v>7.3881732385073144</v>
      </c>
      <c r="G239" s="110">
        <v>7.0978554851338691</v>
      </c>
      <c r="H239" s="110">
        <v>6.7310321228419925</v>
      </c>
      <c r="I239" s="110">
        <v>6.116631581076267</v>
      </c>
      <c r="J239" s="110">
        <v>5.662323846442721</v>
      </c>
      <c r="K239" s="110">
        <v>5.8322276467154435</v>
      </c>
      <c r="L239" s="110">
        <v>5.5366369760461884</v>
      </c>
      <c r="M239" s="110">
        <v>6.1437851207251279</v>
      </c>
      <c r="N239" s="110">
        <v>4.5958612841249655</v>
      </c>
      <c r="O239" s="110">
        <v>4.9799596943586995</v>
      </c>
      <c r="P239" s="110">
        <v>6.0731363204880369</v>
      </c>
      <c r="Q239" s="110">
        <v>5.348721864264089</v>
      </c>
      <c r="R239" s="110">
        <v>5.2196782521387552</v>
      </c>
      <c r="S239" s="110">
        <v>5.7451186251326209</v>
      </c>
      <c r="T239" s="110">
        <v>4.766924689868631</v>
      </c>
      <c r="U239" s="110">
        <v>5.838688225650845</v>
      </c>
      <c r="V239" s="110">
        <v>6.3818110744765457</v>
      </c>
      <c r="W239" s="110">
        <v>5.626221341378784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88.052905760077095</v>
      </c>
      <c r="C241" s="118">
        <f t="shared" si="98"/>
        <v>74.286608263364897</v>
      </c>
      <c r="D241" s="118">
        <f t="shared" si="98"/>
        <v>75.443515449240721</v>
      </c>
      <c r="E241" s="118">
        <f t="shared" si="98"/>
        <v>80.00748716844997</v>
      </c>
      <c r="F241" s="118">
        <f t="shared" si="98"/>
        <v>72.76487731875774</v>
      </c>
      <c r="G241" s="118">
        <f t="shared" si="98"/>
        <v>73.35651376817664</v>
      </c>
      <c r="H241" s="118">
        <f t="shared" si="98"/>
        <v>80.749355051947305</v>
      </c>
      <c r="I241" s="118">
        <f t="shared" si="98"/>
        <v>88.9268238289999</v>
      </c>
      <c r="J241" s="118">
        <f t="shared" si="98"/>
        <v>83.984003699335091</v>
      </c>
      <c r="K241" s="118">
        <f t="shared" si="98"/>
        <v>79.342039525395094</v>
      </c>
      <c r="L241" s="118">
        <f t="shared" si="98"/>
        <v>82.004267415145549</v>
      </c>
      <c r="M241" s="118">
        <f t="shared" si="98"/>
        <v>77.011072631136486</v>
      </c>
      <c r="N241" s="118">
        <f t="shared" si="98"/>
        <v>75.609326526231897</v>
      </c>
      <c r="O241" s="118">
        <f t="shared" si="98"/>
        <v>62.599612239885019</v>
      </c>
      <c r="P241" s="118">
        <f t="shared" si="98"/>
        <v>61.454181862359064</v>
      </c>
      <c r="Q241" s="118">
        <f t="shared" si="98"/>
        <v>71.523107599438561</v>
      </c>
      <c r="R241" s="118">
        <f t="shared" ref="R241:V241" si="99">R242+R244+R246+R255</f>
        <v>77.471366783971405</v>
      </c>
      <c r="S241" s="118">
        <f t="shared" si="99"/>
        <v>79.438260653370634</v>
      </c>
      <c r="T241" s="118">
        <f t="shared" si="99"/>
        <v>80.593523450161044</v>
      </c>
      <c r="U241" s="118">
        <f t="shared" si="99"/>
        <v>88.634258982765715</v>
      </c>
      <c r="V241" s="118">
        <f t="shared" si="99"/>
        <v>88.002451294656538</v>
      </c>
      <c r="W241" s="118">
        <f t="shared" ref="W241" si="100">W242+W244+W246+W255</f>
        <v>86.051621718821849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22.483764652102668</v>
      </c>
      <c r="C242" s="123">
        <f t="shared" si="101"/>
        <v>22.839792321420688</v>
      </c>
      <c r="D242" s="123">
        <f t="shared" si="101"/>
        <v>25.100458140222379</v>
      </c>
      <c r="E242" s="123">
        <f t="shared" si="101"/>
        <v>25.038189565989079</v>
      </c>
      <c r="F242" s="123">
        <f t="shared" si="101"/>
        <v>22.561166361044169</v>
      </c>
      <c r="G242" s="123">
        <f t="shared" si="101"/>
        <v>18.715734721042153</v>
      </c>
      <c r="H242" s="123">
        <f t="shared" si="101"/>
        <v>19.477287077819305</v>
      </c>
      <c r="I242" s="123">
        <f t="shared" si="101"/>
        <v>22.641216818158192</v>
      </c>
      <c r="J242" s="123">
        <f t="shared" si="101"/>
        <v>18.374222604183906</v>
      </c>
      <c r="K242" s="123">
        <f t="shared" si="101"/>
        <v>16.752323494503333</v>
      </c>
      <c r="L242" s="123">
        <f t="shared" si="101"/>
        <v>15.612620844065638</v>
      </c>
      <c r="M242" s="123">
        <f t="shared" si="101"/>
        <v>15.375511468275713</v>
      </c>
      <c r="N242" s="123">
        <f t="shared" si="101"/>
        <v>7.1003106159367659</v>
      </c>
      <c r="O242" s="123">
        <f t="shared" si="101"/>
        <v>3.1635381537789002</v>
      </c>
      <c r="P242" s="123">
        <f t="shared" si="101"/>
        <v>7.0187194203242464</v>
      </c>
      <c r="Q242" s="123">
        <f t="shared" si="101"/>
        <v>14.233769130765433</v>
      </c>
      <c r="R242" s="123">
        <f t="shared" si="101"/>
        <v>14.450413169166458</v>
      </c>
      <c r="S242" s="123">
        <f t="shared" si="101"/>
        <v>17.127415080656579</v>
      </c>
      <c r="T242" s="123">
        <f t="shared" si="101"/>
        <v>15.144717927728003</v>
      </c>
      <c r="U242" s="123">
        <f t="shared" si="101"/>
        <v>19.473765402595411</v>
      </c>
      <c r="V242" s="123">
        <f t="shared" si="101"/>
        <v>20.119575639576876</v>
      </c>
      <c r="W242" s="123">
        <f t="shared" si="101"/>
        <v>18.586924517332839</v>
      </c>
      <c r="DA242" s="130" t="s">
        <v>3066</v>
      </c>
    </row>
    <row r="243" spans="1:105" ht="12" customHeight="1" x14ac:dyDescent="0.25">
      <c r="A243" s="97" t="s">
        <v>53</v>
      </c>
      <c r="B243" s="99">
        <v>22.483764652102668</v>
      </c>
      <c r="C243" s="99">
        <v>22.839792321420688</v>
      </c>
      <c r="D243" s="99">
        <v>25.100458140222379</v>
      </c>
      <c r="E243" s="99">
        <v>25.038189565989079</v>
      </c>
      <c r="F243" s="99">
        <v>22.561166361044169</v>
      </c>
      <c r="G243" s="99">
        <v>18.715734721042153</v>
      </c>
      <c r="H243" s="99">
        <v>19.477287077819305</v>
      </c>
      <c r="I243" s="99">
        <v>22.641216818158192</v>
      </c>
      <c r="J243" s="99">
        <v>18.374222604183906</v>
      </c>
      <c r="K243" s="99">
        <v>16.752323494503333</v>
      </c>
      <c r="L243" s="99">
        <v>15.612620844065638</v>
      </c>
      <c r="M243" s="99">
        <v>15.375511468275713</v>
      </c>
      <c r="N243" s="99">
        <v>7.1003106159367659</v>
      </c>
      <c r="O243" s="99">
        <v>3.1635381537789002</v>
      </c>
      <c r="P243" s="99">
        <v>7.0187194203242464</v>
      </c>
      <c r="Q243" s="99">
        <v>14.233769130765433</v>
      </c>
      <c r="R243" s="99">
        <v>14.450413169166458</v>
      </c>
      <c r="S243" s="99">
        <v>17.127415080656579</v>
      </c>
      <c r="T243" s="99">
        <v>15.144717927728003</v>
      </c>
      <c r="U243" s="99">
        <v>19.473765402595411</v>
      </c>
      <c r="V243" s="99">
        <v>20.119575639576876</v>
      </c>
      <c r="W243" s="99">
        <v>18.586924517332839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46.137588688935701</v>
      </c>
      <c r="C244" s="123">
        <f t="shared" si="102"/>
        <v>32.67295136141221</v>
      </c>
      <c r="D244" s="123">
        <f t="shared" si="102"/>
        <v>30.524744566777564</v>
      </c>
      <c r="E244" s="123">
        <f t="shared" si="102"/>
        <v>34.17995843559045</v>
      </c>
      <c r="F244" s="123">
        <f t="shared" si="102"/>
        <v>28.519284817109565</v>
      </c>
      <c r="G244" s="123">
        <f t="shared" si="102"/>
        <v>31.869397375308967</v>
      </c>
      <c r="H244" s="123">
        <f t="shared" si="102"/>
        <v>38.927120287503172</v>
      </c>
      <c r="I244" s="123">
        <f t="shared" si="102"/>
        <v>41.911829949816706</v>
      </c>
      <c r="J244" s="123">
        <f t="shared" si="102"/>
        <v>42.39781906027568</v>
      </c>
      <c r="K244" s="123">
        <f t="shared" si="102"/>
        <v>39.467601471728045</v>
      </c>
      <c r="L244" s="123">
        <f t="shared" si="102"/>
        <v>43.633300310328679</v>
      </c>
      <c r="M244" s="123">
        <f t="shared" si="102"/>
        <v>38.674862526711934</v>
      </c>
      <c r="N244" s="123">
        <f t="shared" si="102"/>
        <v>47.220461917341858</v>
      </c>
      <c r="O244" s="123">
        <f t="shared" si="102"/>
        <v>39.508958386616996</v>
      </c>
      <c r="P244" s="123">
        <f t="shared" si="102"/>
        <v>34.222587712074883</v>
      </c>
      <c r="Q244" s="123">
        <f t="shared" si="102"/>
        <v>36.532948781668566</v>
      </c>
      <c r="R244" s="123">
        <f t="shared" si="102"/>
        <v>41.677027326697527</v>
      </c>
      <c r="S244" s="123">
        <f t="shared" si="102"/>
        <v>39.943394681986582</v>
      </c>
      <c r="T244" s="123">
        <f t="shared" si="102"/>
        <v>43.87842578100102</v>
      </c>
      <c r="U244" s="123">
        <f t="shared" si="102"/>
        <v>47.274212306992474</v>
      </c>
      <c r="V244" s="123">
        <f t="shared" si="102"/>
        <v>45.700917939632298</v>
      </c>
      <c r="W244" s="123">
        <f t="shared" si="102"/>
        <v>45.287474635150112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46.137588688935701</v>
      </c>
      <c r="C245" s="99">
        <f>RES_hhdet_tess!C165</f>
        <v>32.67295136141221</v>
      </c>
      <c r="D245" s="99">
        <f>RES_hhdet_tess!D165</f>
        <v>30.524744566777564</v>
      </c>
      <c r="E245" s="99">
        <f>RES_hhdet_tess!E165</f>
        <v>34.17995843559045</v>
      </c>
      <c r="F245" s="99">
        <f>RES_hhdet_tess!F165</f>
        <v>28.519284817109565</v>
      </c>
      <c r="G245" s="99">
        <f>RES_hhdet_tess!G165</f>
        <v>31.869397375308967</v>
      </c>
      <c r="H245" s="99">
        <f>RES_hhdet_tess!H165</f>
        <v>38.927120287503172</v>
      </c>
      <c r="I245" s="99">
        <f>RES_hhdet_tess!I165</f>
        <v>41.911829949816706</v>
      </c>
      <c r="J245" s="99">
        <f>RES_hhdet_tess!J165</f>
        <v>42.39781906027568</v>
      </c>
      <c r="K245" s="99">
        <f>RES_hhdet_tess!K165</f>
        <v>39.467601471728045</v>
      </c>
      <c r="L245" s="99">
        <f>RES_hhdet_tess!L165</f>
        <v>43.633300310328679</v>
      </c>
      <c r="M245" s="99">
        <f>RES_hhdet_tess!M165</f>
        <v>38.674862526711934</v>
      </c>
      <c r="N245" s="99">
        <f>RES_hhdet_tess!N165</f>
        <v>47.220461917341858</v>
      </c>
      <c r="O245" s="99">
        <f>RES_hhdet_tess!O165</f>
        <v>39.508958386616996</v>
      </c>
      <c r="P245" s="99">
        <f>RES_hhdet_tess!P165</f>
        <v>34.222587712074883</v>
      </c>
      <c r="Q245" s="99">
        <f>RES_hhdet_tess!Q165</f>
        <v>36.532948781668566</v>
      </c>
      <c r="R245" s="99">
        <f>RES_hhdet_tess!R165</f>
        <v>41.677027326697527</v>
      </c>
      <c r="S245" s="99">
        <f>RES_hhdet_tess!S165</f>
        <v>39.943394681986582</v>
      </c>
      <c r="T245" s="99">
        <f>RES_hhdet_tess!T165</f>
        <v>43.87842578100102</v>
      </c>
      <c r="U245" s="99">
        <f>RES_hhdet_tess!U165</f>
        <v>47.274212306992474</v>
      </c>
      <c r="V245" s="99">
        <f>RES_hhdet_tess!V165</f>
        <v>45.700917939632298</v>
      </c>
      <c r="W245" s="99">
        <f>RES_hhdet_tess!W165</f>
        <v>45.287474635150112</v>
      </c>
      <c r="DA245" s="63" t="s">
        <v>3069</v>
      </c>
    </row>
    <row r="246" spans="1:105" ht="12" customHeight="1" x14ac:dyDescent="0.25">
      <c r="A246" s="121" t="s">
        <v>55</v>
      </c>
      <c r="B246" s="123">
        <v>14.55450521695977</v>
      </c>
      <c r="C246" s="123">
        <v>13.611244603825089</v>
      </c>
      <c r="D246" s="123">
        <v>14.591268003906213</v>
      </c>
      <c r="E246" s="123">
        <v>15.521309948890197</v>
      </c>
      <c r="F246" s="123">
        <v>16.257282032656686</v>
      </c>
      <c r="G246" s="123">
        <v>17.554278193792353</v>
      </c>
      <c r="H246" s="123">
        <v>17.554831484800665</v>
      </c>
      <c r="I246" s="123">
        <v>19.723321936478822</v>
      </c>
      <c r="J246" s="123">
        <v>18.979307034200204</v>
      </c>
      <c r="K246" s="123">
        <v>18.887001625453305</v>
      </c>
      <c r="L246" s="123">
        <v>18.673949605179761</v>
      </c>
      <c r="M246" s="123">
        <v>18.650049683487691</v>
      </c>
      <c r="N246" s="123">
        <v>17.530385623874</v>
      </c>
      <c r="O246" s="123">
        <v>16.059543541063572</v>
      </c>
      <c r="P246" s="123">
        <v>15.965637855559059</v>
      </c>
      <c r="Q246" s="123">
        <v>16.636463961518626</v>
      </c>
      <c r="R246" s="123">
        <v>17.237227260214588</v>
      </c>
      <c r="S246" s="123">
        <v>18.026166894111654</v>
      </c>
      <c r="T246" s="123">
        <v>17.514712292847641</v>
      </c>
      <c r="U246" s="123">
        <v>17.196017401001999</v>
      </c>
      <c r="V246" s="123">
        <v>17.36257036492912</v>
      </c>
      <c r="W246" s="123">
        <v>17.446879029335669</v>
      </c>
      <c r="DA246" s="130" t="s">
        <v>3070</v>
      </c>
    </row>
    <row r="247" spans="1:105" ht="12" customHeight="1" x14ac:dyDescent="0.25">
      <c r="A247" s="97" t="s">
        <v>124</v>
      </c>
      <c r="B247" s="99">
        <v>14.307884628029171</v>
      </c>
      <c r="C247" s="99">
        <v>13.968591076239766</v>
      </c>
      <c r="D247" s="99">
        <v>14.90358736200769</v>
      </c>
      <c r="E247" s="99">
        <v>15.731141713363535</v>
      </c>
      <c r="F247" s="99">
        <v>16.116718476088142</v>
      </c>
      <c r="G247" s="99">
        <v>17.600796876289259</v>
      </c>
      <c r="H247" s="99">
        <v>17.859392007102276</v>
      </c>
      <c r="I247" s="99">
        <v>18.470264241444539</v>
      </c>
      <c r="J247" s="99">
        <v>19.02633773901686</v>
      </c>
      <c r="K247" s="99">
        <v>19.040817294392628</v>
      </c>
      <c r="L247" s="99">
        <v>18.532384729647735</v>
      </c>
      <c r="M247" s="99">
        <v>17.81584059013888</v>
      </c>
      <c r="N247" s="99">
        <v>16.780058854755591</v>
      </c>
      <c r="O247" s="99">
        <v>17.678693859130188</v>
      </c>
      <c r="P247" s="99">
        <v>20.645352875456489</v>
      </c>
      <c r="Q247" s="99">
        <v>17.99933916079938</v>
      </c>
      <c r="R247" s="99">
        <v>18.126639114377163</v>
      </c>
      <c r="S247" s="99">
        <v>18.426589437935455</v>
      </c>
      <c r="T247" s="99">
        <v>18.196697354005533</v>
      </c>
      <c r="U247" s="99">
        <v>17.661264034842379</v>
      </c>
      <c r="V247" s="99">
        <v>16.633455645494529</v>
      </c>
      <c r="W247" s="99">
        <v>21.000443949859985</v>
      </c>
      <c r="DA247" s="63" t="s">
        <v>3071</v>
      </c>
    </row>
    <row r="248" spans="1:105" ht="12" customHeight="1" x14ac:dyDescent="0.25">
      <c r="A248" s="97" t="s">
        <v>123</v>
      </c>
      <c r="B248" s="99">
        <v>14.307884628029171</v>
      </c>
      <c r="C248" s="99">
        <v>13.970613758461676</v>
      </c>
      <c r="D248" s="99">
        <v>14.905159569336275</v>
      </c>
      <c r="E248" s="99">
        <v>15.734560919739289</v>
      </c>
      <c r="F248" s="99">
        <v>16.122499724566939</v>
      </c>
      <c r="G248" s="99">
        <v>17.614102187745285</v>
      </c>
      <c r="H248" s="99">
        <v>17.86289738064491</v>
      </c>
      <c r="I248" s="99">
        <v>18.481537983317892</v>
      </c>
      <c r="J248" s="99">
        <v>19.047602600448663</v>
      </c>
      <c r="K248" s="99">
        <v>19.061071375661179</v>
      </c>
      <c r="L248" s="99">
        <v>18.544674316608788</v>
      </c>
      <c r="M248" s="99">
        <v>17.812310481560377</v>
      </c>
      <c r="N248" s="99">
        <v>16.788606656231149</v>
      </c>
      <c r="O248" s="99">
        <v>17.847044157480102</v>
      </c>
      <c r="P248" s="99">
        <v>20.930943928616617</v>
      </c>
      <c r="Q248" s="99">
        <v>18.064533111028709</v>
      </c>
      <c r="R248" s="99">
        <v>18.137425997414741</v>
      </c>
      <c r="S248" s="99">
        <v>18.396030259077921</v>
      </c>
      <c r="T248" s="99">
        <v>18.06990794129884</v>
      </c>
      <c r="U248" s="99">
        <v>17.470132220421934</v>
      </c>
      <c r="V248" s="99">
        <v>16.517455057969077</v>
      </c>
      <c r="W248" s="99">
        <v>21.079773881638499</v>
      </c>
      <c r="DA248" s="63" t="s">
        <v>3072</v>
      </c>
    </row>
    <row r="249" spans="1:105" ht="12" customHeight="1" x14ac:dyDescent="0.25">
      <c r="A249" s="100" t="s">
        <v>50</v>
      </c>
      <c r="B249" s="102">
        <v>1.9765568423855622</v>
      </c>
      <c r="C249" s="102">
        <v>1.8792601980401267</v>
      </c>
      <c r="D249" s="102">
        <v>3.5259146538285413</v>
      </c>
      <c r="E249" s="102">
        <v>4.5181548441406632</v>
      </c>
      <c r="F249" s="102">
        <v>4.0443099810990031</v>
      </c>
      <c r="G249" s="102">
        <v>5.0777065235163823</v>
      </c>
      <c r="H249" s="102">
        <v>4.5415526085717177</v>
      </c>
      <c r="I249" s="102">
        <v>3.7384826879781059</v>
      </c>
      <c r="J249" s="102">
        <v>3.8812330686901211</v>
      </c>
      <c r="K249" s="102">
        <v>3.8665727111282937</v>
      </c>
      <c r="L249" s="102">
        <v>3.2716623749867164</v>
      </c>
      <c r="M249" s="102">
        <v>3.1095141427424466</v>
      </c>
      <c r="N249" s="102">
        <v>1.9698017656814844</v>
      </c>
      <c r="O249" s="102">
        <v>1.3867035142896766</v>
      </c>
      <c r="P249" s="102">
        <v>1.9889121601643089</v>
      </c>
      <c r="Q249" s="102">
        <v>3.8812122015279353</v>
      </c>
      <c r="R249" s="102">
        <v>4.7098251066155452</v>
      </c>
      <c r="S249" s="102">
        <v>5.9210057101300837</v>
      </c>
      <c r="T249" s="102">
        <v>3.7254284643280293</v>
      </c>
      <c r="U249" s="102">
        <v>1.1763580310919917</v>
      </c>
      <c r="V249" s="102">
        <v>0.90562508782230822</v>
      </c>
      <c r="W249" s="102">
        <v>3.6292167979042449</v>
      </c>
      <c r="DA249" s="131" t="s">
        <v>3073</v>
      </c>
    </row>
    <row r="250" spans="1:105" ht="12" customHeight="1" x14ac:dyDescent="0.25">
      <c r="A250" s="103" t="s">
        <v>52</v>
      </c>
      <c r="B250" s="105">
        <v>12.331327785643607</v>
      </c>
      <c r="C250" s="105">
        <v>12.091353560421551</v>
      </c>
      <c r="D250" s="105">
        <v>11.379244915507737</v>
      </c>
      <c r="E250" s="105">
        <v>11.216406075598627</v>
      </c>
      <c r="F250" s="105">
        <v>12.078189743467936</v>
      </c>
      <c r="G250" s="105">
        <v>12.536395664228905</v>
      </c>
      <c r="H250" s="105">
        <v>13.321344772073191</v>
      </c>
      <c r="I250" s="105">
        <v>14.743055295339783</v>
      </c>
      <c r="J250" s="105">
        <v>15.166369531758543</v>
      </c>
      <c r="K250" s="105">
        <v>15.194498664532883</v>
      </c>
      <c r="L250" s="105">
        <v>15.273011941622073</v>
      </c>
      <c r="M250" s="105">
        <v>14.702796338817931</v>
      </c>
      <c r="N250" s="105">
        <v>14.818804890549664</v>
      </c>
      <c r="O250" s="105">
        <v>16.460340643190428</v>
      </c>
      <c r="P250" s="105">
        <v>18.94203176845231</v>
      </c>
      <c r="Q250" s="105">
        <v>14.18332090950077</v>
      </c>
      <c r="R250" s="105">
        <v>13.427600890799193</v>
      </c>
      <c r="S250" s="105">
        <v>12.47502454894784</v>
      </c>
      <c r="T250" s="105">
        <v>14.344479476970809</v>
      </c>
      <c r="U250" s="105">
        <v>16.293774189329945</v>
      </c>
      <c r="V250" s="105">
        <v>15.611829970146768</v>
      </c>
      <c r="W250" s="105">
        <v>17.45055708373425</v>
      </c>
      <c r="DA250" s="132" t="s">
        <v>3074</v>
      </c>
    </row>
    <row r="251" spans="1:105" ht="12" customHeight="1" x14ac:dyDescent="0.25">
      <c r="A251" s="106" t="s">
        <v>122</v>
      </c>
      <c r="B251" s="102">
        <v>14.574283068156003</v>
      </c>
      <c r="C251" s="102">
        <v>13.583496287890142</v>
      </c>
      <c r="D251" s="102">
        <v>14.575210250895161</v>
      </c>
      <c r="E251" s="102">
        <v>15.520523344358947</v>
      </c>
      <c r="F251" s="102">
        <v>16.285721899016643</v>
      </c>
      <c r="G251" s="102">
        <v>17.587963080302401</v>
      </c>
      <c r="H251" s="102">
        <v>17.540418596365015</v>
      </c>
      <c r="I251" s="102">
        <v>19.791070519035951</v>
      </c>
      <c r="J251" s="102">
        <v>18.985878691244977</v>
      </c>
      <c r="K251" s="102">
        <v>18.890984740743434</v>
      </c>
      <c r="L251" s="102">
        <v>18.687411596853291</v>
      </c>
      <c r="M251" s="102">
        <v>18.7053457169146</v>
      </c>
      <c r="N251" s="102">
        <v>17.593183288919093</v>
      </c>
      <c r="O251" s="102">
        <v>16.136508246085043</v>
      </c>
      <c r="P251" s="102">
        <v>16.210056724671336</v>
      </c>
      <c r="Q251" s="102">
        <v>16.712605269600008</v>
      </c>
      <c r="R251" s="102">
        <v>17.23230252668067</v>
      </c>
      <c r="S251" s="102">
        <v>17.998618325229891</v>
      </c>
      <c r="T251" s="102">
        <v>17.434658036747283</v>
      </c>
      <c r="U251" s="102">
        <v>17.072568756088959</v>
      </c>
      <c r="V251" s="102">
        <v>17.333470536387885</v>
      </c>
      <c r="W251" s="102">
        <v>17.290565847689599</v>
      </c>
      <c r="DA251" s="131" t="s">
        <v>3075</v>
      </c>
    </row>
    <row r="252" spans="1:105" ht="12" customHeight="1" x14ac:dyDescent="0.25">
      <c r="A252" s="107" t="s">
        <v>121</v>
      </c>
      <c r="B252" s="105">
        <v>14.574283068155987</v>
      </c>
      <c r="C252" s="105">
        <v>13.583548126587754</v>
      </c>
      <c r="D252" s="105">
        <v>14.570790672182813</v>
      </c>
      <c r="E252" s="105">
        <v>15.509104669783996</v>
      </c>
      <c r="F252" s="105">
        <v>16.264544409552098</v>
      </c>
      <c r="G252" s="105">
        <v>17.551958638265599</v>
      </c>
      <c r="H252" s="105">
        <v>17.538705012872207</v>
      </c>
      <c r="I252" s="105">
        <v>19.787135224315175</v>
      </c>
      <c r="J252" s="105">
        <v>18.976936679194814</v>
      </c>
      <c r="K252" s="105">
        <v>18.879749882860185</v>
      </c>
      <c r="L252" s="105">
        <v>18.680508883618515</v>
      </c>
      <c r="M252" s="105">
        <v>18.687684030365304</v>
      </c>
      <c r="N252" s="105">
        <v>17.563889938839836</v>
      </c>
      <c r="O252" s="105">
        <v>15.982624456723629</v>
      </c>
      <c r="P252" s="105">
        <v>15.775227452604126</v>
      </c>
      <c r="Q252" s="105">
        <v>16.573209059387807</v>
      </c>
      <c r="R252" s="105">
        <v>17.199303111477395</v>
      </c>
      <c r="S252" s="105">
        <v>18.010881023297241</v>
      </c>
      <c r="T252" s="105">
        <v>17.491477242316549</v>
      </c>
      <c r="U252" s="105">
        <v>17.181521503121278</v>
      </c>
      <c r="V252" s="105">
        <v>17.39012770014563</v>
      </c>
      <c r="W252" s="105">
        <v>17.319854703100294</v>
      </c>
      <c r="DA252" s="132" t="s">
        <v>3076</v>
      </c>
    </row>
    <row r="253" spans="1:105" ht="12" customHeight="1" x14ac:dyDescent="0.25">
      <c r="A253" s="108" t="s">
        <v>53</v>
      </c>
      <c r="B253" s="99">
        <v>2.0655429616771972</v>
      </c>
      <c r="C253" s="99">
        <v>1.7454464957702327</v>
      </c>
      <c r="D253" s="99">
        <v>2.7935220317276097</v>
      </c>
      <c r="E253" s="99">
        <v>3.7602469279490114</v>
      </c>
      <c r="F253" s="99">
        <v>3.7723608552706311</v>
      </c>
      <c r="G253" s="99">
        <v>4.9282410248229152</v>
      </c>
      <c r="H253" s="99">
        <v>4.4651650584546108</v>
      </c>
      <c r="I253" s="99">
        <v>4.1778142811111465</v>
      </c>
      <c r="J253" s="99">
        <v>3.855185190214657</v>
      </c>
      <c r="K253" s="99">
        <v>3.8410232852592863</v>
      </c>
      <c r="L253" s="99">
        <v>3.3838771459813732</v>
      </c>
      <c r="M253" s="99">
        <v>3.440783517761004</v>
      </c>
      <c r="N253" s="99">
        <v>2.3463067638041242</v>
      </c>
      <c r="O253" s="99">
        <v>0.53578509164397836</v>
      </c>
      <c r="P253" s="99">
        <v>0.20662208045904523</v>
      </c>
      <c r="Q253" s="99">
        <v>0.69591102303261354</v>
      </c>
      <c r="R253" s="99">
        <v>1.0727407756974805</v>
      </c>
      <c r="S253" s="99">
        <v>1.8790259940666503</v>
      </c>
      <c r="T253" s="99">
        <v>1.4454827428173995</v>
      </c>
      <c r="U253" s="99">
        <v>1.1565047326212445</v>
      </c>
      <c r="V253" s="99">
        <v>1.4782061219303635</v>
      </c>
      <c r="W253" s="99">
        <v>1.5511380311083318</v>
      </c>
      <c r="DA253" s="63" t="s">
        <v>3077</v>
      </c>
    </row>
    <row r="254" spans="1:105" ht="12" customHeight="1" x14ac:dyDescent="0.25">
      <c r="A254" s="108" t="s">
        <v>52</v>
      </c>
      <c r="B254" s="99">
        <v>12.508740106478792</v>
      </c>
      <c r="C254" s="99">
        <v>11.838101630817519</v>
      </c>
      <c r="D254" s="99">
        <v>11.777268640455201</v>
      </c>
      <c r="E254" s="99">
        <v>11.748857741834982</v>
      </c>
      <c r="F254" s="99">
        <v>12.492183554281468</v>
      </c>
      <c r="G254" s="99">
        <v>12.623717613442684</v>
      </c>
      <c r="H254" s="99">
        <v>13.073539954417594</v>
      </c>
      <c r="I254" s="99">
        <v>15.609320943204029</v>
      </c>
      <c r="J254" s="99">
        <v>15.121751488980154</v>
      </c>
      <c r="K254" s="99">
        <v>15.038726597600904</v>
      </c>
      <c r="L254" s="99">
        <v>15.296631737637139</v>
      </c>
      <c r="M254" s="99">
        <v>15.246900512604302</v>
      </c>
      <c r="N254" s="99">
        <v>15.21758317503571</v>
      </c>
      <c r="O254" s="99">
        <v>15.446839365079652</v>
      </c>
      <c r="P254" s="99">
        <v>15.568605372145083</v>
      </c>
      <c r="Q254" s="99">
        <v>15.877298036355198</v>
      </c>
      <c r="R254" s="99">
        <v>16.126562335779912</v>
      </c>
      <c r="S254" s="99">
        <v>16.131855029230586</v>
      </c>
      <c r="T254" s="99">
        <v>16.045994499499148</v>
      </c>
      <c r="U254" s="99">
        <v>16.025016770500038</v>
      </c>
      <c r="V254" s="99">
        <v>15.911921578215269</v>
      </c>
      <c r="W254" s="99">
        <v>15.768716671991964</v>
      </c>
      <c r="DA254" s="63" t="s">
        <v>3078</v>
      </c>
    </row>
    <row r="255" spans="1:105" ht="12" customHeight="1" x14ac:dyDescent="0.25">
      <c r="A255" s="121" t="s">
        <v>54</v>
      </c>
      <c r="B255" s="123">
        <v>4.8770472020789537</v>
      </c>
      <c r="C255" s="123">
        <v>5.1626199767069085</v>
      </c>
      <c r="D255" s="123">
        <v>5.2270447383345751</v>
      </c>
      <c r="E255" s="123">
        <v>5.2680292179802404</v>
      </c>
      <c r="F255" s="123">
        <v>5.4271441079473126</v>
      </c>
      <c r="G255" s="123">
        <v>5.2171034780331684</v>
      </c>
      <c r="H255" s="123">
        <v>4.7901162018241656</v>
      </c>
      <c r="I255" s="123">
        <v>4.6504551245461636</v>
      </c>
      <c r="J255" s="123">
        <v>4.2326550006752983</v>
      </c>
      <c r="K255" s="123">
        <v>4.2351129337104085</v>
      </c>
      <c r="L255" s="123">
        <v>4.0843966555714637</v>
      </c>
      <c r="M255" s="123">
        <v>4.3106489526611593</v>
      </c>
      <c r="N255" s="123">
        <v>3.7581683690792769</v>
      </c>
      <c r="O255" s="123">
        <v>3.8675721584255487</v>
      </c>
      <c r="P255" s="123">
        <v>4.2472368744008762</v>
      </c>
      <c r="Q255" s="123">
        <v>4.1199257254859374</v>
      </c>
      <c r="R255" s="123">
        <v>4.1066990278928257</v>
      </c>
      <c r="S255" s="123">
        <v>4.3412839966158199</v>
      </c>
      <c r="T255" s="123">
        <v>4.0556674485843747</v>
      </c>
      <c r="U255" s="123">
        <v>4.6902638721758398</v>
      </c>
      <c r="V255" s="123">
        <v>4.8193873505182427</v>
      </c>
      <c r="W255" s="123">
        <v>4.7303435370032254</v>
      </c>
      <c r="DA255" s="130" t="s">
        <v>3079</v>
      </c>
    </row>
    <row r="256" spans="1:105" ht="12" customHeight="1" x14ac:dyDescent="0.25">
      <c r="A256" s="97" t="s">
        <v>50</v>
      </c>
      <c r="B256" s="99">
        <v>5.0205904417525113</v>
      </c>
      <c r="C256" s="99">
        <v>5.1075416896430363</v>
      </c>
      <c r="D256" s="99">
        <v>5.1269459912269166</v>
      </c>
      <c r="E256" s="99">
        <v>5.3377510843108036</v>
      </c>
      <c r="F256" s="99">
        <v>5.4536192694337817</v>
      </c>
      <c r="G256" s="99">
        <v>5.2353682757097477</v>
      </c>
      <c r="H256" s="99">
        <v>4.7046721333070556</v>
      </c>
      <c r="I256" s="99">
        <v>4.7448794513734471</v>
      </c>
      <c r="J256" s="99">
        <v>4.2725293020394917</v>
      </c>
      <c r="K256" s="99">
        <v>4.1968206219923552</v>
      </c>
      <c r="L256" s="99">
        <v>4.0799045414531188</v>
      </c>
      <c r="M256" s="99">
        <v>4.1688452746590379</v>
      </c>
      <c r="N256" s="99">
        <v>3.9448078376166267</v>
      </c>
      <c r="O256" s="99">
        <v>3.9506934070240058</v>
      </c>
      <c r="P256" s="99">
        <v>3.998995588487384</v>
      </c>
      <c r="Q256" s="99">
        <v>4.1595417781648116</v>
      </c>
      <c r="R256" s="99">
        <v>4.1846721846263728</v>
      </c>
      <c r="S256" s="99">
        <v>4.2403252565005278</v>
      </c>
      <c r="T256" s="99">
        <v>4.3106932610666515</v>
      </c>
      <c r="U256" s="99">
        <v>4.6919521991935467</v>
      </c>
      <c r="V256" s="99">
        <v>4.4530738552341429</v>
      </c>
      <c r="W256" s="99">
        <v>4.7757494650076762</v>
      </c>
      <c r="DA256" s="63" t="s">
        <v>3080</v>
      </c>
    </row>
    <row r="257" spans="1:105" ht="12" customHeight="1" x14ac:dyDescent="0.25">
      <c r="A257" s="109" t="s">
        <v>120</v>
      </c>
      <c r="B257" s="110">
        <v>4.5169158435328738</v>
      </c>
      <c r="C257" s="110">
        <v>5.2752844603255644</v>
      </c>
      <c r="D257" s="110">
        <v>5.4075393645335517</v>
      </c>
      <c r="E257" s="110">
        <v>5.1478301805701454</v>
      </c>
      <c r="F257" s="110">
        <v>5.3840798488868469</v>
      </c>
      <c r="G257" s="110">
        <v>5.1877955975740111</v>
      </c>
      <c r="H257" s="110">
        <v>4.9331908059444469</v>
      </c>
      <c r="I257" s="110">
        <v>4.4890465521250036</v>
      </c>
      <c r="J257" s="110">
        <v>4.1619762880731521</v>
      </c>
      <c r="K257" s="110">
        <v>4.300945169388247</v>
      </c>
      <c r="L257" s="110">
        <v>4.0921557617758797</v>
      </c>
      <c r="M257" s="110">
        <v>4.5575638036034611</v>
      </c>
      <c r="N257" s="110">
        <v>3.4224655445864443</v>
      </c>
      <c r="O257" s="110">
        <v>3.7328530026782394</v>
      </c>
      <c r="P257" s="110">
        <v>4.5870387594249626</v>
      </c>
      <c r="Q257" s="110">
        <v>4.0683249846016905</v>
      </c>
      <c r="R257" s="110">
        <v>4.008183028311656</v>
      </c>
      <c r="S257" s="110">
        <v>4.4656791908005227</v>
      </c>
      <c r="T257" s="110">
        <v>3.7605145076174522</v>
      </c>
      <c r="U257" s="110">
        <v>4.6882769844576124</v>
      </c>
      <c r="V257" s="110">
        <v>5.2254389269390575</v>
      </c>
      <c r="W257" s="110">
        <v>4.684102831596201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2.0389684940288864</v>
      </c>
      <c r="C259" s="118">
        <f t="shared" si="103"/>
        <v>1.9275745324170388</v>
      </c>
      <c r="D259" s="118">
        <f t="shared" si="103"/>
        <v>1.8288205640108097</v>
      </c>
      <c r="E259" s="118">
        <f t="shared" si="103"/>
        <v>1.8326272985070808</v>
      </c>
      <c r="F259" s="118">
        <f t="shared" si="103"/>
        <v>1.7941118624778707</v>
      </c>
      <c r="G259" s="118">
        <f t="shared" si="103"/>
        <v>1.7391515629070946</v>
      </c>
      <c r="H259" s="118">
        <f t="shared" si="103"/>
        <v>1.6560144768364888</v>
      </c>
      <c r="I259" s="118">
        <f t="shared" si="103"/>
        <v>1.6691175928419346</v>
      </c>
      <c r="J259" s="118">
        <f t="shared" si="103"/>
        <v>1.5546769797524962</v>
      </c>
      <c r="K259" s="118">
        <f t="shared" si="103"/>
        <v>1.5001713712068807</v>
      </c>
      <c r="L259" s="118">
        <f t="shared" si="103"/>
        <v>1.4541704875421639</v>
      </c>
      <c r="M259" s="118">
        <f t="shared" si="103"/>
        <v>1.4468513510092291</v>
      </c>
      <c r="N259" s="118">
        <f t="shared" si="103"/>
        <v>1.3625376610153783</v>
      </c>
      <c r="O259" s="118">
        <f t="shared" si="103"/>
        <v>1.2811307528999833</v>
      </c>
      <c r="P259" s="118">
        <f t="shared" si="103"/>
        <v>1.1833044209313106</v>
      </c>
      <c r="Q259" s="118">
        <f t="shared" si="103"/>
        <v>1.2153088226341553</v>
      </c>
      <c r="R259" s="118">
        <f t="shared" ref="R259:V259" si="104">R260+R262+R264+R273</f>
        <v>1.1996610329129587</v>
      </c>
      <c r="S259" s="118">
        <f t="shared" si="104"/>
        <v>1.189013671660204</v>
      </c>
      <c r="T259" s="118">
        <f t="shared" si="104"/>
        <v>1.1461621795064265</v>
      </c>
      <c r="U259" s="118">
        <f t="shared" si="104"/>
        <v>1.2165930244810912</v>
      </c>
      <c r="V259" s="118">
        <f t="shared" si="104"/>
        <v>1.1148569093562051</v>
      </c>
      <c r="W259" s="118">
        <f t="shared" ref="W259" si="105">W260+W262+W264+W273</f>
        <v>1.1745233922880043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0.54943927159684203</v>
      </c>
      <c r="C264" s="123">
        <v>0.50797526966722273</v>
      </c>
      <c r="D264" s="123">
        <v>0.46871691616532402</v>
      </c>
      <c r="E264" s="123">
        <v>0.44342575167648624</v>
      </c>
      <c r="F264" s="123">
        <v>0.4088792619881505</v>
      </c>
      <c r="G264" s="123">
        <v>0.41957397273897384</v>
      </c>
      <c r="H264" s="123">
        <v>0.45388850735614922</v>
      </c>
      <c r="I264" s="123">
        <v>0.44873852428787869</v>
      </c>
      <c r="J264" s="123">
        <v>0.4422835288584987</v>
      </c>
      <c r="K264" s="123">
        <v>0.42128648731080742</v>
      </c>
      <c r="L264" s="123">
        <v>0.40482719595182748</v>
      </c>
      <c r="M264" s="123">
        <v>0.37337763457780743</v>
      </c>
      <c r="N264" s="123">
        <v>0.33628862044238539</v>
      </c>
      <c r="O264" s="123">
        <v>0.29333297909565648</v>
      </c>
      <c r="P264" s="123">
        <v>0.24973392609598039</v>
      </c>
      <c r="Q264" s="123">
        <v>0.26504781104184738</v>
      </c>
      <c r="R264" s="123">
        <v>0.25752537857238628</v>
      </c>
      <c r="S264" s="123">
        <v>0.24739310929339267</v>
      </c>
      <c r="T264" s="123">
        <v>0.21938693411071672</v>
      </c>
      <c r="U264" s="123">
        <v>0.20731276809445351</v>
      </c>
      <c r="V264" s="123">
        <v>0.18966599579135612</v>
      </c>
      <c r="W264" s="123">
        <v>0.22724534425440651</v>
      </c>
      <c r="DA264" s="130" t="s">
        <v>3238</v>
      </c>
    </row>
    <row r="265" spans="1:105" ht="12" customHeight="1" x14ac:dyDescent="0.25">
      <c r="A265" s="97" t="s">
        <v>124</v>
      </c>
      <c r="B265" s="99">
        <v>7.836424175881529</v>
      </c>
      <c r="C265" s="99">
        <v>7.5864329045755969</v>
      </c>
      <c r="D265" s="99">
        <v>8.0332577894091806</v>
      </c>
      <c r="E265" s="99">
        <v>8.4166906506131625</v>
      </c>
      <c r="F265" s="99">
        <v>8.5578675010047256</v>
      </c>
      <c r="G265" s="99">
        <v>9.2655262723543093</v>
      </c>
      <c r="H265" s="99">
        <v>9.3025815024207006</v>
      </c>
      <c r="I265" s="99">
        <v>9.5865880316415275</v>
      </c>
      <c r="J265" s="99">
        <v>9.844340518919946</v>
      </c>
      <c r="K265" s="99">
        <v>9.7867724862665764</v>
      </c>
      <c r="L265" s="99">
        <v>9.4753085917035147</v>
      </c>
      <c r="M265" s="99">
        <v>8.997968035801442</v>
      </c>
      <c r="N265" s="99">
        <v>8.3131433478251449</v>
      </c>
      <c r="O265" s="99">
        <v>8.5840697585395507</v>
      </c>
      <c r="P265" s="99">
        <v>9.8998459269210546</v>
      </c>
      <c r="Q265" s="99">
        <v>7.9591559222323474</v>
      </c>
      <c r="R265" s="99">
        <v>7.656715314891537</v>
      </c>
      <c r="S265" s="99">
        <v>7.4465274521671914</v>
      </c>
      <c r="T265" s="99">
        <v>7.0803351847627329</v>
      </c>
      <c r="U265" s="99">
        <v>6.5357459788975412</v>
      </c>
      <c r="V265" s="99">
        <v>5.9614915170665217</v>
      </c>
      <c r="W265" s="99">
        <v>7.4427039046643477</v>
      </c>
      <c r="DA265" s="63" t="s">
        <v>3239</v>
      </c>
    </row>
    <row r="266" spans="1:105" ht="12" customHeight="1" x14ac:dyDescent="0.25">
      <c r="A266" s="97" t="s">
        <v>123</v>
      </c>
      <c r="B266" s="99">
        <v>1.0825595975474269</v>
      </c>
      <c r="C266" s="99">
        <v>1.0149645634071773</v>
      </c>
      <c r="D266" s="99">
        <v>1.9013184926105358</v>
      </c>
      <c r="E266" s="99">
        <v>2.4304936805842203</v>
      </c>
      <c r="F266" s="99">
        <v>2.1697865175481645</v>
      </c>
      <c r="G266" s="99">
        <v>2.7153345438146763</v>
      </c>
      <c r="H266" s="99">
        <v>2.367407332592196</v>
      </c>
      <c r="I266" s="99">
        <v>1.934697833930161</v>
      </c>
      <c r="J266" s="99">
        <v>1.9968512256771047</v>
      </c>
      <c r="K266" s="99">
        <v>1.9730627872166175</v>
      </c>
      <c r="L266" s="99">
        <v>1.6665515891054286</v>
      </c>
      <c r="M266" s="99">
        <v>1.5832305157432507</v>
      </c>
      <c r="N266" s="99">
        <v>0.97149778863510483</v>
      </c>
      <c r="O266" s="99">
        <v>0.62454129165310901</v>
      </c>
      <c r="P266" s="99">
        <v>0.86663611381103056</v>
      </c>
      <c r="Q266" s="99">
        <v>1.6833447981694805</v>
      </c>
      <c r="R266" s="99">
        <v>2.0354628244107258</v>
      </c>
      <c r="S266" s="99">
        <v>2.5511080941309157</v>
      </c>
      <c r="T266" s="99">
        <v>1.6023966366711453</v>
      </c>
      <c r="U266" s="99">
        <v>0.49909546006399369</v>
      </c>
      <c r="V266" s="99">
        <v>0.35515085141259722</v>
      </c>
      <c r="W266" s="99">
        <v>1.2526747501181041</v>
      </c>
      <c r="DA266" s="63" t="s">
        <v>3240</v>
      </c>
    </row>
    <row r="267" spans="1:105" ht="12" customHeight="1" x14ac:dyDescent="0.25">
      <c r="A267" s="100" t="s">
        <v>50</v>
      </c>
      <c r="B267" s="102">
        <v>1.0825595975474269</v>
      </c>
      <c r="C267" s="102">
        <v>1.0149645634071773</v>
      </c>
      <c r="D267" s="102">
        <v>1.9013184926105358</v>
      </c>
      <c r="E267" s="102">
        <v>2.4304936805842203</v>
      </c>
      <c r="F267" s="102">
        <v>2.1697865175481645</v>
      </c>
      <c r="G267" s="102">
        <v>2.7153345438146763</v>
      </c>
      <c r="H267" s="102">
        <v>2.367407332592196</v>
      </c>
      <c r="I267" s="102">
        <v>1.934697833930161</v>
      </c>
      <c r="J267" s="102">
        <v>1.9968512256771047</v>
      </c>
      <c r="K267" s="102">
        <v>1.9730627872166175</v>
      </c>
      <c r="L267" s="102">
        <v>1.6665515891054286</v>
      </c>
      <c r="M267" s="102">
        <v>1.5832305157432507</v>
      </c>
      <c r="N267" s="102">
        <v>0.97149778863510483</v>
      </c>
      <c r="O267" s="102">
        <v>0.62454129165310901</v>
      </c>
      <c r="P267" s="102">
        <v>0.86663611381103056</v>
      </c>
      <c r="Q267" s="102">
        <v>1.6833447981694805</v>
      </c>
      <c r="R267" s="102">
        <v>2.0354628244107258</v>
      </c>
      <c r="S267" s="102">
        <v>2.5511080941309157</v>
      </c>
      <c r="T267" s="102">
        <v>1.6023966366711453</v>
      </c>
      <c r="U267" s="102">
        <v>0.49909546006399369</v>
      </c>
      <c r="V267" s="102">
        <v>0.35515085141259722</v>
      </c>
      <c r="W267" s="102">
        <v>1.2526747501181041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1.4895292224320444</v>
      </c>
      <c r="C273" s="123">
        <v>1.4195992627498162</v>
      </c>
      <c r="D273" s="123">
        <v>1.3601036478454858</v>
      </c>
      <c r="E273" s="123">
        <v>1.3892015468305945</v>
      </c>
      <c r="F273" s="123">
        <v>1.3852326004897202</v>
      </c>
      <c r="G273" s="123">
        <v>1.3195775901681208</v>
      </c>
      <c r="H273" s="123">
        <v>1.2021259694803397</v>
      </c>
      <c r="I273" s="123">
        <v>1.2203790685540559</v>
      </c>
      <c r="J273" s="123">
        <v>1.1123934508939974</v>
      </c>
      <c r="K273" s="123">
        <v>1.0788848838960732</v>
      </c>
      <c r="L273" s="123">
        <v>1.0493432915903365</v>
      </c>
      <c r="M273" s="123">
        <v>1.0734737164314216</v>
      </c>
      <c r="N273" s="123">
        <v>1.0262490405729929</v>
      </c>
      <c r="O273" s="123">
        <v>0.98779777380432676</v>
      </c>
      <c r="P273" s="123">
        <v>0.93357049483533028</v>
      </c>
      <c r="Q273" s="123">
        <v>0.95026101159230802</v>
      </c>
      <c r="R273" s="123">
        <v>0.94213565434057234</v>
      </c>
      <c r="S273" s="123">
        <v>0.94162056236681124</v>
      </c>
      <c r="T273" s="123">
        <v>0.92677524539570988</v>
      </c>
      <c r="U273" s="123">
        <v>1.0092802563866377</v>
      </c>
      <c r="V273" s="123">
        <v>0.92519091356484906</v>
      </c>
      <c r="W273" s="123">
        <v>0.94727804803359772</v>
      </c>
      <c r="DA273" s="130" t="s">
        <v>3247</v>
      </c>
    </row>
    <row r="274" spans="1:105" ht="12" customHeight="1" x14ac:dyDescent="0.25">
      <c r="A274" s="97" t="s">
        <v>50</v>
      </c>
      <c r="B274" s="99">
        <v>2.0832343944546419</v>
      </c>
      <c r="C274" s="99">
        <v>2.113598766391485</v>
      </c>
      <c r="D274" s="99">
        <v>2.1143902100160603</v>
      </c>
      <c r="E274" s="99">
        <v>2.1950126967475145</v>
      </c>
      <c r="F274" s="99">
        <v>2.236849639640321</v>
      </c>
      <c r="G274" s="99">
        <v>2.1419440433326438</v>
      </c>
      <c r="H274" s="99">
        <v>1.9200348837424779</v>
      </c>
      <c r="I274" s="99">
        <v>1.9343031823343837</v>
      </c>
      <c r="J274" s="99">
        <v>1.7399644699953409</v>
      </c>
      <c r="K274" s="99">
        <v>1.7064345312180558</v>
      </c>
      <c r="L274" s="99">
        <v>1.656857828826847</v>
      </c>
      <c r="M274" s="99">
        <v>1.6899717547132627</v>
      </c>
      <c r="N274" s="99">
        <v>1.5968089570970165</v>
      </c>
      <c r="O274" s="99">
        <v>1.5972655504239928</v>
      </c>
      <c r="P274" s="99">
        <v>1.6155877241170071</v>
      </c>
      <c r="Q274" s="99">
        <v>1.6798162398470475</v>
      </c>
      <c r="R274" s="99">
        <v>1.6878144410602398</v>
      </c>
      <c r="S274" s="99">
        <v>1.7058367868461375</v>
      </c>
      <c r="T274" s="99">
        <v>1.7275519856552255</v>
      </c>
      <c r="U274" s="99">
        <v>1.866900498167217</v>
      </c>
      <c r="V274" s="99">
        <v>1.7598383747085511</v>
      </c>
      <c r="W274" s="99">
        <v>1.8774550094489229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0.65691023201413368</v>
      </c>
      <c r="D279" s="117">
        <f t="shared" si="108"/>
        <v>1.3179642276098484</v>
      </c>
      <c r="E279" s="117">
        <f t="shared" si="108"/>
        <v>1.2905066782359156</v>
      </c>
      <c r="F279" s="117">
        <f t="shared" si="108"/>
        <v>1.3515893560926611</v>
      </c>
      <c r="G279" s="117">
        <f t="shared" si="108"/>
        <v>1.394123405732812</v>
      </c>
      <c r="H279" s="117">
        <f t="shared" si="108"/>
        <v>1.0517954597891492</v>
      </c>
      <c r="I279" s="117">
        <f t="shared" si="108"/>
        <v>0.44853652126566596</v>
      </c>
      <c r="J279" s="117">
        <f t="shared" si="108"/>
        <v>0.53892967651142398</v>
      </c>
      <c r="K279" s="117">
        <f t="shared" si="108"/>
        <v>0.7574561332455253</v>
      </c>
      <c r="L279" s="117">
        <f t="shared" si="108"/>
        <v>0</v>
      </c>
      <c r="M279" s="117">
        <f t="shared" si="108"/>
        <v>0.43807769877515701</v>
      </c>
      <c r="N279" s="117">
        <f t="shared" si="108"/>
        <v>0.27499699892371554</v>
      </c>
      <c r="O279" s="117">
        <f t="shared" si="108"/>
        <v>0.41848556193820607</v>
      </c>
      <c r="P279" s="117">
        <f t="shared" si="108"/>
        <v>0.96170742281526345</v>
      </c>
      <c r="Q279" s="117">
        <f t="shared" si="108"/>
        <v>1.1597735504287277</v>
      </c>
      <c r="R279" s="117">
        <f t="shared" ref="R279:V279" si="109">R280+R282+R284+R293</f>
        <v>1.0858769870923339</v>
      </c>
      <c r="S279" s="117">
        <f t="shared" si="109"/>
        <v>1.1949523786940355</v>
      </c>
      <c r="T279" s="117">
        <f t="shared" si="109"/>
        <v>1.3301884355373843</v>
      </c>
      <c r="U279" s="117">
        <f t="shared" si="109"/>
        <v>2.2213320792392608</v>
      </c>
      <c r="V279" s="117">
        <f t="shared" si="109"/>
        <v>2.1345372326932472</v>
      </c>
      <c r="W279" s="117">
        <f t="shared" ref="W279" si="110">W280+W282+W284+W293</f>
        <v>1.1146627986099187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0.4124791613491518</v>
      </c>
      <c r="D280" s="122">
        <f t="shared" si="111"/>
        <v>0.70920042212132495</v>
      </c>
      <c r="E280" s="122">
        <f t="shared" si="111"/>
        <v>0.66263835164059859</v>
      </c>
      <c r="F280" s="122">
        <f t="shared" si="111"/>
        <v>0.6642409433092743</v>
      </c>
      <c r="G280" s="122">
        <f t="shared" si="111"/>
        <v>0.60320546871210157</v>
      </c>
      <c r="H280" s="122">
        <f t="shared" si="111"/>
        <v>0.45682650484013715</v>
      </c>
      <c r="I280" s="122">
        <f t="shared" si="111"/>
        <v>0.20558335567544658</v>
      </c>
      <c r="J280" s="122">
        <f t="shared" si="111"/>
        <v>0.22236473651205796</v>
      </c>
      <c r="K280" s="122">
        <f t="shared" si="111"/>
        <v>0.29777619935768945</v>
      </c>
      <c r="L280" s="122">
        <f t="shared" si="111"/>
        <v>0</v>
      </c>
      <c r="M280" s="122">
        <f t="shared" si="111"/>
        <v>0.16456752904603608</v>
      </c>
      <c r="N280" s="122">
        <f t="shared" si="111"/>
        <v>5.9729059377436805E-2</v>
      </c>
      <c r="O280" s="122">
        <f t="shared" si="111"/>
        <v>5.0241163878608962E-2</v>
      </c>
      <c r="P280" s="122">
        <f t="shared" si="111"/>
        <v>0.2265688497971998</v>
      </c>
      <c r="Q280" s="122">
        <f t="shared" si="111"/>
        <v>0.42478757954830604</v>
      </c>
      <c r="R280" s="122">
        <f t="shared" si="111"/>
        <v>0.38046952590099731</v>
      </c>
      <c r="S280" s="122">
        <f t="shared" si="111"/>
        <v>0.44402493609361826</v>
      </c>
      <c r="T280" s="122">
        <f t="shared" si="111"/>
        <v>0.45171538496396213</v>
      </c>
      <c r="U280" s="122">
        <f t="shared" si="111"/>
        <v>0.83658942536456193</v>
      </c>
      <c r="V280" s="122">
        <f t="shared" si="111"/>
        <v>0.80556823536648769</v>
      </c>
      <c r="W280" s="122">
        <f t="shared" si="111"/>
        <v>0.39412576633764185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0.4124791613491518</v>
      </c>
      <c r="D281" s="98">
        <v>0.70920042212132495</v>
      </c>
      <c r="E281" s="98">
        <v>0.66263835164059859</v>
      </c>
      <c r="F281" s="98">
        <v>0.6642409433092743</v>
      </c>
      <c r="G281" s="98">
        <v>0.60320546871210157</v>
      </c>
      <c r="H281" s="98">
        <v>0.45682650484013715</v>
      </c>
      <c r="I281" s="98">
        <v>0.20558335567544658</v>
      </c>
      <c r="J281" s="98">
        <v>0.22236473651205796</v>
      </c>
      <c r="K281" s="98">
        <v>0.29777619935768945</v>
      </c>
      <c r="L281" s="98">
        <v>0</v>
      </c>
      <c r="M281" s="98">
        <v>0.16456752904603608</v>
      </c>
      <c r="N281" s="98">
        <v>5.9729059377436805E-2</v>
      </c>
      <c r="O281" s="98">
        <v>5.0241163878608962E-2</v>
      </c>
      <c r="P281" s="98">
        <v>0.2265688497971998</v>
      </c>
      <c r="Q281" s="98">
        <v>0.42478757954830604</v>
      </c>
      <c r="R281" s="98">
        <v>0.38046952590099731</v>
      </c>
      <c r="S281" s="98">
        <v>0.44402493609361826</v>
      </c>
      <c r="T281" s="98">
        <v>0.45171538496396213</v>
      </c>
      <c r="U281" s="98">
        <v>0.83658942536456193</v>
      </c>
      <c r="V281" s="98">
        <v>0.80556823536648769</v>
      </c>
      <c r="W281" s="98">
        <v>0.39412576633764185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0.19419013900370041</v>
      </c>
      <c r="E282" s="122">
        <f t="shared" si="112"/>
        <v>0.20172791490455069</v>
      </c>
      <c r="F282" s="122">
        <f t="shared" si="112"/>
        <v>0.19253928345076113</v>
      </c>
      <c r="G282" s="122">
        <f t="shared" si="112"/>
        <v>0.20147021304350338</v>
      </c>
      <c r="H282" s="122">
        <f t="shared" si="112"/>
        <v>0.16856729518929556</v>
      </c>
      <c r="I282" s="122">
        <f t="shared" si="112"/>
        <v>7.2240578190312654E-2</v>
      </c>
      <c r="J282" s="122">
        <f t="shared" si="112"/>
        <v>9.7501958654628781E-2</v>
      </c>
      <c r="K282" s="122">
        <f t="shared" si="112"/>
        <v>0.13457456600608556</v>
      </c>
      <c r="L282" s="122">
        <f t="shared" si="112"/>
        <v>0</v>
      </c>
      <c r="M282" s="122">
        <f t="shared" si="112"/>
        <v>7.241568490117517E-2</v>
      </c>
      <c r="N282" s="122">
        <f t="shared" si="112"/>
        <v>6.8576433560572136E-2</v>
      </c>
      <c r="O282" s="122">
        <f t="shared" si="112"/>
        <v>0.10767299239328894</v>
      </c>
      <c r="P282" s="122">
        <f t="shared" si="112"/>
        <v>0.19262730358441271</v>
      </c>
      <c r="Q282" s="122">
        <f t="shared" si="112"/>
        <v>0.19051326753453113</v>
      </c>
      <c r="R282" s="122">
        <f t="shared" si="112"/>
        <v>0.1937485532523841</v>
      </c>
      <c r="S282" s="122">
        <f t="shared" si="112"/>
        <v>0.18769177641298088</v>
      </c>
      <c r="T282" s="122">
        <f t="shared" si="112"/>
        <v>0.23146664975393219</v>
      </c>
      <c r="U282" s="122">
        <f t="shared" si="112"/>
        <v>0.37645323336078312</v>
      </c>
      <c r="V282" s="122">
        <f t="shared" si="112"/>
        <v>0.34821764173562941</v>
      </c>
      <c r="W282" s="122">
        <f t="shared" si="112"/>
        <v>0.18528373624110409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0.19419013900370041</v>
      </c>
      <c r="E283" s="98">
        <v>0.20172791490455069</v>
      </c>
      <c r="F283" s="98">
        <v>0.19253928345076113</v>
      </c>
      <c r="G283" s="98">
        <v>0.20147021304350338</v>
      </c>
      <c r="H283" s="98">
        <v>0.16856729518929556</v>
      </c>
      <c r="I283" s="98">
        <v>7.2240578190312654E-2</v>
      </c>
      <c r="J283" s="98">
        <v>9.7501958654628781E-2</v>
      </c>
      <c r="K283" s="98">
        <v>0.13457456600608556</v>
      </c>
      <c r="L283" s="98">
        <v>0</v>
      </c>
      <c r="M283" s="98">
        <v>7.241568490117517E-2</v>
      </c>
      <c r="N283" s="98">
        <v>6.8576433560572136E-2</v>
      </c>
      <c r="O283" s="98">
        <v>0.10767299239328894</v>
      </c>
      <c r="P283" s="98">
        <v>0.19262730358441271</v>
      </c>
      <c r="Q283" s="98">
        <v>0.19051326753453113</v>
      </c>
      <c r="R283" s="98">
        <v>0.1937485532523841</v>
      </c>
      <c r="S283" s="98">
        <v>0.18769177641298088</v>
      </c>
      <c r="T283" s="98">
        <v>0.23146664975393219</v>
      </c>
      <c r="U283" s="98">
        <v>0.37645323336078312</v>
      </c>
      <c r="V283" s="98">
        <v>0.34821764173562941</v>
      </c>
      <c r="W283" s="98">
        <v>0.18528373624110409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0.16238294803858699</v>
      </c>
      <c r="D284" s="122">
        <v>0.28231191348769047</v>
      </c>
      <c r="E284" s="122">
        <v>0.29779827446917356</v>
      </c>
      <c r="F284" s="122">
        <v>0.34713141776619844</v>
      </c>
      <c r="G284" s="122">
        <v>0.43119438095754964</v>
      </c>
      <c r="H284" s="122">
        <v>0.31853128086250881</v>
      </c>
      <c r="I284" s="122">
        <v>0.12951354715140087</v>
      </c>
      <c r="J284" s="122">
        <v>0.16827932051988861</v>
      </c>
      <c r="K284" s="122">
        <v>0.25128999396272661</v>
      </c>
      <c r="L284" s="122">
        <v>0</v>
      </c>
      <c r="M284" s="122">
        <v>0.15297227954933224</v>
      </c>
      <c r="N284" s="122">
        <v>0.11158502055737685</v>
      </c>
      <c r="O284" s="122">
        <v>0.19349405927127272</v>
      </c>
      <c r="P284" s="122">
        <v>0.38945137910088601</v>
      </c>
      <c r="Q284" s="122">
        <v>0.39792933661609353</v>
      </c>
      <c r="R284" s="122">
        <v>0.37654648976949817</v>
      </c>
      <c r="S284" s="122">
        <v>0.41776538839379113</v>
      </c>
      <c r="T284" s="122">
        <v>0.48451569956966017</v>
      </c>
      <c r="U284" s="122">
        <v>0.72131676347672369</v>
      </c>
      <c r="V284" s="122">
        <v>0.70760435258810828</v>
      </c>
      <c r="W284" s="122">
        <v>0.39289463089696897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1.8562869756176541E-2</v>
      </c>
      <c r="D285" s="98">
        <v>2.0504287932233144E-2</v>
      </c>
      <c r="E285" s="98">
        <v>2.1516559754403877E-2</v>
      </c>
      <c r="F285" s="98">
        <v>2.3214002610923087E-2</v>
      </c>
      <c r="G285" s="98">
        <v>3.1755977088180891E-2</v>
      </c>
      <c r="H285" s="98">
        <v>3.6729586705561118E-2</v>
      </c>
      <c r="I285" s="98">
        <v>6.2962970096878054E-3</v>
      </c>
      <c r="J285" s="98">
        <v>8.9448531859548236E-3</v>
      </c>
      <c r="K285" s="98">
        <v>1.5297048531304879E-2</v>
      </c>
      <c r="L285" s="98">
        <v>0</v>
      </c>
      <c r="M285" s="98">
        <v>9.3828374690092687E-3</v>
      </c>
      <c r="N285" s="98">
        <v>7.7009358952649688E-3</v>
      </c>
      <c r="O285" s="98">
        <v>5.6561251661369416E-3</v>
      </c>
      <c r="P285" s="98">
        <v>0</v>
      </c>
      <c r="Q285" s="98">
        <v>4.2939482942031031E-2</v>
      </c>
      <c r="R285" s="98">
        <v>2.0003830806363886E-2</v>
      </c>
      <c r="S285" s="98">
        <v>1.8666437846272355E-2</v>
      </c>
      <c r="T285" s="98">
        <v>1.9665972182610403E-2</v>
      </c>
      <c r="U285" s="98">
        <v>3.9365285569591318E-2</v>
      </c>
      <c r="V285" s="98">
        <v>2.905363012513066E-2</v>
      </c>
      <c r="W285" s="98">
        <v>1.0890165161071953E-2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1.3432479954484469E-3</v>
      </c>
      <c r="D286" s="98">
        <v>0</v>
      </c>
      <c r="E286" s="98">
        <v>0</v>
      </c>
      <c r="F286" s="98">
        <v>0</v>
      </c>
      <c r="G286" s="98">
        <v>0</v>
      </c>
      <c r="H286" s="98">
        <v>1.6483616116238836E-3</v>
      </c>
      <c r="I286" s="98">
        <v>5.3998561783990694E-4</v>
      </c>
      <c r="J286" s="98">
        <v>5.5837043284513797E-4</v>
      </c>
      <c r="K286" s="98">
        <v>5.5787180959511408E-4</v>
      </c>
      <c r="L286" s="98">
        <v>0</v>
      </c>
      <c r="M286" s="98">
        <v>0</v>
      </c>
      <c r="N286" s="98">
        <v>6.6891684889980861E-4</v>
      </c>
      <c r="O286" s="98">
        <v>6.5927205383603847E-3</v>
      </c>
      <c r="P286" s="98">
        <v>8.0604977664000266E-3</v>
      </c>
      <c r="Q286" s="98">
        <v>0</v>
      </c>
      <c r="R286" s="98">
        <v>0</v>
      </c>
      <c r="S286" s="98">
        <v>0</v>
      </c>
      <c r="T286" s="98">
        <v>0</v>
      </c>
      <c r="U286" s="98">
        <v>8.6324100120535715E-4</v>
      </c>
      <c r="V286" s="98">
        <v>3.8771922432266344E-3</v>
      </c>
      <c r="W286" s="98">
        <v>8.0196370423534103E-3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3.5680392395894954E-4</v>
      </c>
      <c r="D287" s="101">
        <v>0</v>
      </c>
      <c r="E287" s="101">
        <v>0</v>
      </c>
      <c r="F287" s="101">
        <v>0</v>
      </c>
      <c r="G287" s="101">
        <v>0</v>
      </c>
      <c r="H287" s="101">
        <v>7.1793876198197545E-4</v>
      </c>
      <c r="I287" s="101">
        <v>1.9599245574548253E-4</v>
      </c>
      <c r="J287" s="101">
        <v>2.0274376446188444E-4</v>
      </c>
      <c r="K287" s="101">
        <v>2.0051507070047687E-4</v>
      </c>
      <c r="L287" s="101">
        <v>0</v>
      </c>
      <c r="M287" s="101">
        <v>0</v>
      </c>
      <c r="N287" s="101">
        <v>1.427683512918026E-4</v>
      </c>
      <c r="O287" s="101">
        <v>9.218242408675463E-4</v>
      </c>
      <c r="P287" s="101">
        <v>1.2865480906756005E-3</v>
      </c>
      <c r="Q287" s="101">
        <v>0</v>
      </c>
      <c r="R287" s="101">
        <v>0</v>
      </c>
      <c r="S287" s="101">
        <v>0</v>
      </c>
      <c r="T287" s="101">
        <v>0</v>
      </c>
      <c r="U287" s="101">
        <v>8.5144464511836002E-5</v>
      </c>
      <c r="V287" s="101">
        <v>3.0853903904402245E-4</v>
      </c>
      <c r="W287" s="101">
        <v>1.8863390063775264E-3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9.8644407148949721E-4</v>
      </c>
      <c r="D288" s="104">
        <v>0</v>
      </c>
      <c r="E288" s="104">
        <v>0</v>
      </c>
      <c r="F288" s="104">
        <v>0</v>
      </c>
      <c r="G288" s="104">
        <v>0</v>
      </c>
      <c r="H288" s="104">
        <v>9.3042284964190813E-4</v>
      </c>
      <c r="I288" s="104">
        <v>3.4399316209442443E-4</v>
      </c>
      <c r="J288" s="104">
        <v>3.5562666838325353E-4</v>
      </c>
      <c r="K288" s="104">
        <v>3.5735673889463718E-4</v>
      </c>
      <c r="L288" s="104">
        <v>0</v>
      </c>
      <c r="M288" s="104">
        <v>0</v>
      </c>
      <c r="N288" s="104">
        <v>5.2614849760800595E-4</v>
      </c>
      <c r="O288" s="104">
        <v>5.6708962974928384E-3</v>
      </c>
      <c r="P288" s="104">
        <v>6.7739496757244257E-3</v>
      </c>
      <c r="Q288" s="104">
        <v>0</v>
      </c>
      <c r="R288" s="104">
        <v>0</v>
      </c>
      <c r="S288" s="104">
        <v>0</v>
      </c>
      <c r="T288" s="104">
        <v>0</v>
      </c>
      <c r="U288" s="104">
        <v>7.7809653669352115E-4</v>
      </c>
      <c r="V288" s="104">
        <v>3.568653204182612E-3</v>
      </c>
      <c r="W288" s="104">
        <v>6.1332980359758843E-3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1.9698970117812825E-3</v>
      </c>
      <c r="D289" s="101">
        <v>0</v>
      </c>
      <c r="E289" s="101">
        <v>0</v>
      </c>
      <c r="F289" s="101">
        <v>0</v>
      </c>
      <c r="G289" s="101">
        <v>0</v>
      </c>
      <c r="H289" s="101">
        <v>4.1498663434442742E-3</v>
      </c>
      <c r="I289" s="101">
        <v>0</v>
      </c>
      <c r="J289" s="101">
        <v>0</v>
      </c>
      <c r="K289" s="101">
        <v>4.4356785360904241E-4</v>
      </c>
      <c r="L289" s="101">
        <v>0</v>
      </c>
      <c r="M289" s="101">
        <v>0</v>
      </c>
      <c r="N289" s="101">
        <v>0</v>
      </c>
      <c r="O289" s="101">
        <v>2.7257584040032087E-2</v>
      </c>
      <c r="P289" s="101">
        <v>4.9237061298430196E-2</v>
      </c>
      <c r="Q289" s="101">
        <v>0</v>
      </c>
      <c r="R289" s="101">
        <v>0</v>
      </c>
      <c r="S289" s="101">
        <v>0</v>
      </c>
      <c r="T289" s="101">
        <v>0</v>
      </c>
      <c r="U289" s="101">
        <v>1.6972044905094019E-2</v>
      </c>
      <c r="V289" s="101">
        <v>3.5905543415412616E-3</v>
      </c>
      <c r="W289" s="101">
        <v>1.1323070828683312E-2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0.14050693327518071</v>
      </c>
      <c r="D290" s="104">
        <v>0.26180762555545734</v>
      </c>
      <c r="E290" s="104">
        <v>0.2762817147147697</v>
      </c>
      <c r="F290" s="104">
        <v>0.32391741515527533</v>
      </c>
      <c r="G290" s="104">
        <v>0.39943840386936874</v>
      </c>
      <c r="H290" s="104">
        <v>0.27600346620187954</v>
      </c>
      <c r="I290" s="104">
        <v>0.12267726452387315</v>
      </c>
      <c r="J290" s="104">
        <v>0.15877609690108865</v>
      </c>
      <c r="K290" s="104">
        <v>0.23499150576821759</v>
      </c>
      <c r="L290" s="104">
        <v>0</v>
      </c>
      <c r="M290" s="104">
        <v>0.14358944208032295</v>
      </c>
      <c r="N290" s="104">
        <v>0.10321516781321206</v>
      </c>
      <c r="O290" s="104">
        <v>0.1539876295267433</v>
      </c>
      <c r="P290" s="104">
        <v>0.33215382003605581</v>
      </c>
      <c r="Q290" s="104">
        <v>0.35498985367406249</v>
      </c>
      <c r="R290" s="104">
        <v>0.35654265896313431</v>
      </c>
      <c r="S290" s="104">
        <v>0.39909895054751876</v>
      </c>
      <c r="T290" s="104">
        <v>0.46484972738704977</v>
      </c>
      <c r="U290" s="104">
        <v>0.66411619200083305</v>
      </c>
      <c r="V290" s="104">
        <v>0.67108297587820975</v>
      </c>
      <c r="W290" s="104">
        <v>0.36266175786486027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3.2900508092440127E-2</v>
      </c>
      <c r="D291" s="98">
        <v>8.6099563356602044E-2</v>
      </c>
      <c r="E291" s="98">
        <v>0.10969784657280691</v>
      </c>
      <c r="F291" s="98">
        <v>0.12382052746317591</v>
      </c>
      <c r="G291" s="98">
        <v>0.17710063519981942</v>
      </c>
      <c r="H291" s="98">
        <v>0.11304516278864364</v>
      </c>
      <c r="I291" s="98">
        <v>4.3068915909401241E-2</v>
      </c>
      <c r="J291" s="98">
        <v>5.3806633386763572E-2</v>
      </c>
      <c r="K291" s="98">
        <v>7.9413936550121286E-2</v>
      </c>
      <c r="L291" s="98">
        <v>0</v>
      </c>
      <c r="M291" s="98">
        <v>4.4050477518442474E-2</v>
      </c>
      <c r="N291" s="98">
        <v>2.3608276533010411E-2</v>
      </c>
      <c r="O291" s="98">
        <v>9.3755913110824644E-3</v>
      </c>
      <c r="P291" s="98">
        <v>7.7621726044468558E-3</v>
      </c>
      <c r="Q291" s="98">
        <v>2.5187465255365138E-2</v>
      </c>
      <c r="R291" s="98">
        <v>3.6251177985093391E-2</v>
      </c>
      <c r="S291" s="98">
        <v>6.4755114677419207E-2</v>
      </c>
      <c r="T291" s="98">
        <v>5.9419223987362817E-2</v>
      </c>
      <c r="U291" s="98">
        <v>6.8539524150053266E-2</v>
      </c>
      <c r="V291" s="98">
        <v>8.5275881266672321E-2</v>
      </c>
      <c r="W291" s="98">
        <v>4.7868694966507974E-2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0.10760642518274058</v>
      </c>
      <c r="D292" s="98">
        <v>0.17570806219885529</v>
      </c>
      <c r="E292" s="98">
        <v>0.16658386814196277</v>
      </c>
      <c r="F292" s="98">
        <v>0.20009688769209941</v>
      </c>
      <c r="G292" s="98">
        <v>0.22233776866954932</v>
      </c>
      <c r="H292" s="98">
        <v>0.16295830341323592</v>
      </c>
      <c r="I292" s="98">
        <v>7.9608348614471899E-2</v>
      </c>
      <c r="J292" s="98">
        <v>0.10496946351432508</v>
      </c>
      <c r="K292" s="98">
        <v>0.15557756921809629</v>
      </c>
      <c r="L292" s="98">
        <v>0</v>
      </c>
      <c r="M292" s="98">
        <v>9.953896456188048E-2</v>
      </c>
      <c r="N292" s="98">
        <v>7.9606891280201653E-2</v>
      </c>
      <c r="O292" s="98">
        <v>0.14461203821566085</v>
      </c>
      <c r="P292" s="98">
        <v>0.32439164743160898</v>
      </c>
      <c r="Q292" s="98">
        <v>0.32980238841869736</v>
      </c>
      <c r="R292" s="98">
        <v>0.32029148097804089</v>
      </c>
      <c r="S292" s="98">
        <v>0.33434383587009953</v>
      </c>
      <c r="T292" s="98">
        <v>0.40543050339968695</v>
      </c>
      <c r="U292" s="98">
        <v>0.59557666785077978</v>
      </c>
      <c r="V292" s="98">
        <v>0.58580709461153746</v>
      </c>
      <c r="W292" s="98">
        <v>0.31479306289835229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8.2048122626394854E-2</v>
      </c>
      <c r="D293" s="122">
        <v>0.13226175299713253</v>
      </c>
      <c r="E293" s="122">
        <v>0.12834213722159279</v>
      </c>
      <c r="F293" s="122">
        <v>0.14767771156642723</v>
      </c>
      <c r="G293" s="122">
        <v>0.15825334301965749</v>
      </c>
      <c r="H293" s="122">
        <v>0.10787037889720784</v>
      </c>
      <c r="I293" s="122">
        <v>4.1199040248505882E-2</v>
      </c>
      <c r="J293" s="122">
        <v>5.0783660824848635E-2</v>
      </c>
      <c r="K293" s="122">
        <v>7.3815373919023555E-2</v>
      </c>
      <c r="L293" s="122">
        <v>0</v>
      </c>
      <c r="M293" s="122">
        <v>4.812220527861355E-2</v>
      </c>
      <c r="N293" s="122">
        <v>3.5106485428329746E-2</v>
      </c>
      <c r="O293" s="122">
        <v>6.7077346395035486E-2</v>
      </c>
      <c r="P293" s="122">
        <v>0.1530598903327649</v>
      </c>
      <c r="Q293" s="122">
        <v>0.14654336672979679</v>
      </c>
      <c r="R293" s="122">
        <v>0.13511241816945427</v>
      </c>
      <c r="S293" s="122">
        <v>0.14547027779364516</v>
      </c>
      <c r="T293" s="122">
        <v>0.16249070124982976</v>
      </c>
      <c r="U293" s="122">
        <v>0.28697265703719199</v>
      </c>
      <c r="V293" s="122">
        <v>0.27314700300302147</v>
      </c>
      <c r="W293" s="122">
        <v>0.1423586651342037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5.0591424731241202E-2</v>
      </c>
      <c r="D294" s="98">
        <v>8.551462852536941E-2</v>
      </c>
      <c r="E294" s="98">
        <v>8.9324984762018139E-2</v>
      </c>
      <c r="F294" s="98">
        <v>9.838141616613362E-2</v>
      </c>
      <c r="G294" s="98">
        <v>0.10984483132244231</v>
      </c>
      <c r="H294" s="98">
        <v>7.863629697439091E-2</v>
      </c>
      <c r="I294" s="98">
        <v>3.0784772584190791E-2</v>
      </c>
      <c r="J294" s="98">
        <v>3.7407695550666135E-2</v>
      </c>
      <c r="K294" s="98">
        <v>4.653304540039066E-2</v>
      </c>
      <c r="L294" s="98">
        <v>0</v>
      </c>
      <c r="M294" s="98">
        <v>3.2968629100941491E-2</v>
      </c>
      <c r="N294" s="98">
        <v>2.6933767006739797E-2</v>
      </c>
      <c r="O294" s="98">
        <v>4.1818397477380947E-2</v>
      </c>
      <c r="P294" s="98">
        <v>7.6113705941401294E-2</v>
      </c>
      <c r="Q294" s="98">
        <v>9.1619242560422476E-2</v>
      </c>
      <c r="R294" s="98">
        <v>8.71108436805548E-2</v>
      </c>
      <c r="S294" s="98">
        <v>8.9550851577371721E-2</v>
      </c>
      <c r="T294" s="98">
        <v>0.10098495996325763</v>
      </c>
      <c r="U294" s="98">
        <v>0.19060727161277596</v>
      </c>
      <c r="V294" s="98">
        <v>0.14730814114186344</v>
      </c>
      <c r="W294" s="98">
        <v>6.9411871859199115E-2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3.1456697895153644E-2</v>
      </c>
      <c r="D295" s="33">
        <v>4.6747124471763116E-2</v>
      </c>
      <c r="E295" s="33">
        <v>3.9017152459574655E-2</v>
      </c>
      <c r="F295" s="33">
        <v>4.9296295400293608E-2</v>
      </c>
      <c r="G295" s="33">
        <v>4.8408511697215162E-2</v>
      </c>
      <c r="H295" s="33">
        <v>2.9234081922816929E-2</v>
      </c>
      <c r="I295" s="33">
        <v>1.0414267664315089E-2</v>
      </c>
      <c r="J295" s="33">
        <v>1.3375965274182501E-2</v>
      </c>
      <c r="K295" s="33">
        <v>2.7282328518632899E-2</v>
      </c>
      <c r="L295" s="33">
        <v>0</v>
      </c>
      <c r="M295" s="33">
        <v>1.515357617767206E-2</v>
      </c>
      <c r="N295" s="33">
        <v>8.1727184215899477E-3</v>
      </c>
      <c r="O295" s="33">
        <v>2.5258948917654532E-2</v>
      </c>
      <c r="P295" s="33">
        <v>7.6946184391363609E-2</v>
      </c>
      <c r="Q295" s="33">
        <v>5.4924124169374318E-2</v>
      </c>
      <c r="R295" s="33">
        <v>4.8001574488899461E-2</v>
      </c>
      <c r="S295" s="33">
        <v>5.5919426216273431E-2</v>
      </c>
      <c r="T295" s="33">
        <v>6.1505741286572137E-2</v>
      </c>
      <c r="U295" s="33">
        <v>9.6365385424416056E-2</v>
      </c>
      <c r="V295" s="33">
        <v>0.12583886186115803</v>
      </c>
      <c r="W295" s="33">
        <v>7.2946793275004598E-2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0.40883824583819622</v>
      </c>
      <c r="D297" s="117">
        <f t="shared" si="113"/>
        <v>1.1980831081240295</v>
      </c>
      <c r="E297" s="117">
        <f t="shared" si="113"/>
        <v>1.2135302697088839</v>
      </c>
      <c r="F297" s="117">
        <f t="shared" si="113"/>
        <v>1.2653613785292614</v>
      </c>
      <c r="G297" s="117">
        <f t="shared" si="113"/>
        <v>1.3358375603180497</v>
      </c>
      <c r="H297" s="117">
        <f t="shared" si="113"/>
        <v>1.060879456345917</v>
      </c>
      <c r="I297" s="117">
        <f t="shared" si="113"/>
        <v>0.46722225334359363</v>
      </c>
      <c r="J297" s="117">
        <f t="shared" si="113"/>
        <v>0.60193369925221407</v>
      </c>
      <c r="K297" s="117">
        <f t="shared" si="113"/>
        <v>0.85913081407323943</v>
      </c>
      <c r="L297" s="117">
        <f t="shared" si="113"/>
        <v>0</v>
      </c>
      <c r="M297" s="117">
        <f t="shared" si="113"/>
        <v>0.505545134397276</v>
      </c>
      <c r="N297" s="117">
        <f t="shared" si="113"/>
        <v>0.39947538790711934</v>
      </c>
      <c r="O297" s="117">
        <f t="shared" si="113"/>
        <v>0.65013958439383568</v>
      </c>
      <c r="P297" s="117">
        <f t="shared" si="113"/>
        <v>1.3705206642230106</v>
      </c>
      <c r="Q297" s="117">
        <f t="shared" si="113"/>
        <v>1.5327602872276733</v>
      </c>
      <c r="R297" s="117">
        <f t="shared" ref="R297:V297" si="114">R298+R300+R302+R311</f>
        <v>1.5209062885784583</v>
      </c>
      <c r="S297" s="117">
        <f t="shared" si="114"/>
        <v>1.6089031627439188</v>
      </c>
      <c r="T297" s="117">
        <f t="shared" si="114"/>
        <v>1.9109159265551199</v>
      </c>
      <c r="U297" s="117">
        <f t="shared" si="114"/>
        <v>3.1821795085225228</v>
      </c>
      <c r="V297" s="117">
        <f t="shared" si="114"/>
        <v>3.0620534865156612</v>
      </c>
      <c r="W297" s="117">
        <f t="shared" ref="W297" si="115">W298+W300+W302+W311</f>
        <v>1.6302436454321865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0.22436368085486766</v>
      </c>
      <c r="D298" s="122">
        <f t="shared" si="116"/>
        <v>0.39018852243089913</v>
      </c>
      <c r="E298" s="122">
        <f t="shared" si="116"/>
        <v>0.36881290021495033</v>
      </c>
      <c r="F298" s="122">
        <f t="shared" si="116"/>
        <v>0.37397143899278978</v>
      </c>
      <c r="G298" s="122">
        <f t="shared" si="116"/>
        <v>0.34357153281081776</v>
      </c>
      <c r="H298" s="122">
        <f t="shared" si="116"/>
        <v>0.26325941521805268</v>
      </c>
      <c r="I298" s="122">
        <f t="shared" si="116"/>
        <v>0.11988469843234117</v>
      </c>
      <c r="J298" s="122">
        <f t="shared" si="116"/>
        <v>0.13126158619034145</v>
      </c>
      <c r="K298" s="122">
        <f t="shared" si="116"/>
        <v>0.17802543888451247</v>
      </c>
      <c r="L298" s="122">
        <f t="shared" si="116"/>
        <v>0</v>
      </c>
      <c r="M298" s="122">
        <f t="shared" si="116"/>
        <v>0.10144439481142326</v>
      </c>
      <c r="N298" s="122">
        <f t="shared" si="116"/>
        <v>3.7648288167064059E-2</v>
      </c>
      <c r="O298" s="122">
        <f t="shared" si="116"/>
        <v>3.2573707650415958E-2</v>
      </c>
      <c r="P298" s="122">
        <f t="shared" si="116"/>
        <v>0.15178281735694127</v>
      </c>
      <c r="Q298" s="122">
        <f t="shared" si="116"/>
        <v>0.29431323366798645</v>
      </c>
      <c r="R298" s="122">
        <f t="shared" si="116"/>
        <v>0.27298318847919895</v>
      </c>
      <c r="S298" s="122">
        <f t="shared" si="116"/>
        <v>0.33132546741502023</v>
      </c>
      <c r="T298" s="122">
        <f t="shared" si="116"/>
        <v>0.35017990575778379</v>
      </c>
      <c r="U298" s="122">
        <f t="shared" si="116"/>
        <v>0.67001935834772397</v>
      </c>
      <c r="V298" s="122">
        <f t="shared" si="116"/>
        <v>0.66015225419911461</v>
      </c>
      <c r="W298" s="122">
        <f t="shared" si="116"/>
        <v>0.32666189751471619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0.22436368085486766</v>
      </c>
      <c r="D299" s="98">
        <v>0.39018852243089913</v>
      </c>
      <c r="E299" s="98">
        <v>0.36881290021495033</v>
      </c>
      <c r="F299" s="98">
        <v>0.37397143899278978</v>
      </c>
      <c r="G299" s="98">
        <v>0.34357153281081776</v>
      </c>
      <c r="H299" s="98">
        <v>0.26325941521805268</v>
      </c>
      <c r="I299" s="98">
        <v>0.11988469843234117</v>
      </c>
      <c r="J299" s="98">
        <v>0.13126158619034145</v>
      </c>
      <c r="K299" s="98">
        <v>0.17802543888451247</v>
      </c>
      <c r="L299" s="98">
        <v>0</v>
      </c>
      <c r="M299" s="98">
        <v>0.10144439481142326</v>
      </c>
      <c r="N299" s="98">
        <v>3.7648288167064059E-2</v>
      </c>
      <c r="O299" s="98">
        <v>3.2573707650415958E-2</v>
      </c>
      <c r="P299" s="98">
        <v>0.15178281735694127</v>
      </c>
      <c r="Q299" s="98">
        <v>0.29431323366798645</v>
      </c>
      <c r="R299" s="98">
        <v>0.27298318847919895</v>
      </c>
      <c r="S299" s="98">
        <v>0.33132546741502023</v>
      </c>
      <c r="T299" s="98">
        <v>0.35017990575778379</v>
      </c>
      <c r="U299" s="98">
        <v>0.67001935834772397</v>
      </c>
      <c r="V299" s="98">
        <v>0.66015225419911461</v>
      </c>
      <c r="W299" s="98">
        <v>0.32666189751471619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0.50007619586180785</v>
      </c>
      <c r="E300" s="122">
        <f t="shared" si="117"/>
        <v>0.53727204105527504</v>
      </c>
      <c r="F300" s="122">
        <f t="shared" si="117"/>
        <v>0.52979229747408529</v>
      </c>
      <c r="G300" s="122">
        <f t="shared" si="117"/>
        <v>0.57231667126072616</v>
      </c>
      <c r="H300" s="122">
        <f t="shared" si="117"/>
        <v>0.49399300904812654</v>
      </c>
      <c r="I300" s="122">
        <f t="shared" si="117"/>
        <v>0.21826028531691322</v>
      </c>
      <c r="J300" s="122">
        <f t="shared" si="117"/>
        <v>0.30359370021965859</v>
      </c>
      <c r="K300" s="122">
        <f t="shared" si="117"/>
        <v>0.43177261609347767</v>
      </c>
      <c r="L300" s="122">
        <f t="shared" si="117"/>
        <v>0</v>
      </c>
      <c r="M300" s="122">
        <f t="shared" si="117"/>
        <v>0.24777813601124404</v>
      </c>
      <c r="N300" s="122">
        <f t="shared" si="117"/>
        <v>0.24426314979122934</v>
      </c>
      <c r="O300" s="122">
        <f t="shared" si="117"/>
        <v>0.40156177766228007</v>
      </c>
      <c r="P300" s="122">
        <f t="shared" si="117"/>
        <v>0.75339557695916592</v>
      </c>
      <c r="Q300" s="122">
        <f t="shared" si="117"/>
        <v>0.77487588116931039</v>
      </c>
      <c r="R300" s="122">
        <f t="shared" si="117"/>
        <v>0.80701476295454699</v>
      </c>
      <c r="S300" s="122">
        <f t="shared" si="117"/>
        <v>0.79642153053703546</v>
      </c>
      <c r="T300" s="122">
        <f t="shared" si="117"/>
        <v>0.99724878271939044</v>
      </c>
      <c r="U300" s="122">
        <f t="shared" si="117"/>
        <v>1.6442351214695687</v>
      </c>
      <c r="V300" s="122">
        <f t="shared" si="117"/>
        <v>1.5419683133508582</v>
      </c>
      <c r="W300" s="122">
        <f t="shared" si="117"/>
        <v>0.83143817199539016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0.50007619586180785</v>
      </c>
      <c r="E301" s="98">
        <v>0.53727204105527504</v>
      </c>
      <c r="F301" s="98">
        <v>0.52979229747408529</v>
      </c>
      <c r="G301" s="98">
        <v>0.57231667126072616</v>
      </c>
      <c r="H301" s="98">
        <v>0.49399300904812654</v>
      </c>
      <c r="I301" s="98">
        <v>0.21826028531691322</v>
      </c>
      <c r="J301" s="98">
        <v>0.30359370021965859</v>
      </c>
      <c r="K301" s="98">
        <v>0.43177261609347767</v>
      </c>
      <c r="L301" s="98">
        <v>0</v>
      </c>
      <c r="M301" s="98">
        <v>0.24777813601124404</v>
      </c>
      <c r="N301" s="98">
        <v>0.24426314979122934</v>
      </c>
      <c r="O301" s="98">
        <v>0.40156177766228007</v>
      </c>
      <c r="P301" s="98">
        <v>0.75339557695916592</v>
      </c>
      <c r="Q301" s="98">
        <v>0.77487588116931039</v>
      </c>
      <c r="R301" s="98">
        <v>0.80701476295454699</v>
      </c>
      <c r="S301" s="98">
        <v>0.79642153053703546</v>
      </c>
      <c r="T301" s="98">
        <v>0.99724878271939044</v>
      </c>
      <c r="U301" s="98">
        <v>1.6442351214695687</v>
      </c>
      <c r="V301" s="98">
        <v>1.5419683133508582</v>
      </c>
      <c r="W301" s="98">
        <v>0.83143817199539016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0.13353823822252331</v>
      </c>
      <c r="D302" s="122">
        <v>0.22623612234442192</v>
      </c>
      <c r="E302" s="122">
        <v>0.22923644829711037</v>
      </c>
      <c r="F302" s="122">
        <v>0.27064957592480754</v>
      </c>
      <c r="G302" s="122">
        <v>0.32307572547076047</v>
      </c>
      <c r="H302" s="122">
        <v>0.23813423297006425</v>
      </c>
      <c r="I302" s="122">
        <v>0.10414886871477184</v>
      </c>
      <c r="J302" s="122">
        <v>0.13619254086736354</v>
      </c>
      <c r="K302" s="122">
        <v>0.20292118125309053</v>
      </c>
      <c r="L302" s="122">
        <v>0</v>
      </c>
      <c r="M302" s="122">
        <v>0.12641746996014103</v>
      </c>
      <c r="N302" s="122">
        <v>9.6249581705645279E-2</v>
      </c>
      <c r="O302" s="122">
        <v>0.17329091181825421</v>
      </c>
      <c r="P302" s="122">
        <v>0.36349107664388186</v>
      </c>
      <c r="Q302" s="122">
        <v>0.36934519310764807</v>
      </c>
      <c r="R302" s="122">
        <v>0.35370847794669413</v>
      </c>
      <c r="S302" s="122">
        <v>0.38497061462699034</v>
      </c>
      <c r="T302" s="122">
        <v>0.45462516365029576</v>
      </c>
      <c r="U302" s="122">
        <v>0.67600849476559588</v>
      </c>
      <c r="V302" s="122">
        <v>0.66578870307882276</v>
      </c>
      <c r="W302" s="122">
        <v>0.36785620487122822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7.9762720440658807E-3</v>
      </c>
      <c r="D303" s="98">
        <v>8.8507954172572425E-3</v>
      </c>
      <c r="E303" s="98">
        <v>9.33705857927347E-3</v>
      </c>
      <c r="F303" s="98">
        <v>1.0127890349198608E-2</v>
      </c>
      <c r="G303" s="98">
        <v>1.3938319287295251E-2</v>
      </c>
      <c r="H303" s="98">
        <v>1.6228010796892386E-2</v>
      </c>
      <c r="I303" s="98">
        <v>2.8022284698582933E-3</v>
      </c>
      <c r="J303" s="98">
        <v>4.0152086794116608E-3</v>
      </c>
      <c r="K303" s="98">
        <v>6.9374905937252254E-3</v>
      </c>
      <c r="L303" s="98">
        <v>0</v>
      </c>
      <c r="M303" s="98">
        <v>4.4154462108287164E-3</v>
      </c>
      <c r="N303" s="98">
        <v>3.7724999352460836E-3</v>
      </c>
      <c r="O303" s="98">
        <v>2.9313480721048588E-3</v>
      </c>
      <c r="P303" s="98">
        <v>0</v>
      </c>
      <c r="Q303" s="98">
        <v>2.5087378016381782E-2</v>
      </c>
      <c r="R303" s="98">
        <v>1.2111170928384433E-2</v>
      </c>
      <c r="S303" s="98">
        <v>1.1682667405932559E-2</v>
      </c>
      <c r="T303" s="98">
        <v>1.2671975658244647E-2</v>
      </c>
      <c r="U303" s="98">
        <v>2.5972173694778913E-2</v>
      </c>
      <c r="V303" s="98">
        <v>1.94934747109663E-2</v>
      </c>
      <c r="W303" s="98">
        <v>7.3639767142934477E-3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1.1397590061557722E-3</v>
      </c>
      <c r="D304" s="98">
        <v>0</v>
      </c>
      <c r="E304" s="98">
        <v>0</v>
      </c>
      <c r="F304" s="98">
        <v>0</v>
      </c>
      <c r="G304" s="98">
        <v>0</v>
      </c>
      <c r="H304" s="98">
        <v>1.2476253837827851E-3</v>
      </c>
      <c r="I304" s="98">
        <v>4.3122151846363343E-4</v>
      </c>
      <c r="J304" s="98">
        <v>4.4663526358772079E-4</v>
      </c>
      <c r="K304" s="98">
        <v>4.4829398172536544E-4</v>
      </c>
      <c r="L304" s="98">
        <v>0</v>
      </c>
      <c r="M304" s="98">
        <v>0</v>
      </c>
      <c r="N304" s="98">
        <v>5.9608721717775042E-4</v>
      </c>
      <c r="O304" s="98">
        <v>6.1486416853538655E-3</v>
      </c>
      <c r="P304" s="98">
        <v>7.4852139712910781E-3</v>
      </c>
      <c r="Q304" s="98">
        <v>0</v>
      </c>
      <c r="R304" s="98">
        <v>0</v>
      </c>
      <c r="S304" s="98">
        <v>0</v>
      </c>
      <c r="T304" s="98">
        <v>0</v>
      </c>
      <c r="U304" s="98">
        <v>8.3427260119941626E-4</v>
      </c>
      <c r="V304" s="98">
        <v>3.7756668520141133E-3</v>
      </c>
      <c r="W304" s="98">
        <v>7.4088486187973675E-3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1.5331493466627495E-4</v>
      </c>
      <c r="D305" s="101">
        <v>0</v>
      </c>
      <c r="E305" s="101">
        <v>0</v>
      </c>
      <c r="F305" s="101">
        <v>0</v>
      </c>
      <c r="G305" s="101">
        <v>0</v>
      </c>
      <c r="H305" s="101">
        <v>3.1720253414087697E-4</v>
      </c>
      <c r="I305" s="101">
        <v>8.722835636920899E-5</v>
      </c>
      <c r="J305" s="101">
        <v>9.1008595204467263E-5</v>
      </c>
      <c r="K305" s="101">
        <v>9.093724283072825E-5</v>
      </c>
      <c r="L305" s="101">
        <v>0</v>
      </c>
      <c r="M305" s="101">
        <v>0</v>
      </c>
      <c r="N305" s="101">
        <v>6.9938719569744427E-5</v>
      </c>
      <c r="O305" s="101">
        <v>4.7774538786102662E-4</v>
      </c>
      <c r="P305" s="101">
        <v>7.112642955666524E-4</v>
      </c>
      <c r="Q305" s="101">
        <v>0</v>
      </c>
      <c r="R305" s="101">
        <v>0</v>
      </c>
      <c r="S305" s="101">
        <v>0</v>
      </c>
      <c r="T305" s="101">
        <v>0</v>
      </c>
      <c r="U305" s="101">
        <v>5.6176064505895104E-5</v>
      </c>
      <c r="V305" s="101">
        <v>2.0701364783150131E-4</v>
      </c>
      <c r="W305" s="101">
        <v>1.2755505828214834E-3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9.8644407148949721E-4</v>
      </c>
      <c r="D306" s="104">
        <v>0</v>
      </c>
      <c r="E306" s="104">
        <v>0</v>
      </c>
      <c r="F306" s="104">
        <v>0</v>
      </c>
      <c r="G306" s="104">
        <v>0</v>
      </c>
      <c r="H306" s="104">
        <v>9.3042284964190813E-4</v>
      </c>
      <c r="I306" s="104">
        <v>3.4399316209442443E-4</v>
      </c>
      <c r="J306" s="104">
        <v>3.5562666838325353E-4</v>
      </c>
      <c r="K306" s="104">
        <v>3.5735673889463718E-4</v>
      </c>
      <c r="L306" s="104">
        <v>0</v>
      </c>
      <c r="M306" s="104">
        <v>0</v>
      </c>
      <c r="N306" s="104">
        <v>5.2614849760800595E-4</v>
      </c>
      <c r="O306" s="104">
        <v>5.6708962974928384E-3</v>
      </c>
      <c r="P306" s="104">
        <v>6.7739496757244257E-3</v>
      </c>
      <c r="Q306" s="104">
        <v>0</v>
      </c>
      <c r="R306" s="104">
        <v>0</v>
      </c>
      <c r="S306" s="104">
        <v>0</v>
      </c>
      <c r="T306" s="104">
        <v>0</v>
      </c>
      <c r="U306" s="104">
        <v>7.7809653669352115E-4</v>
      </c>
      <c r="V306" s="104">
        <v>3.568653204182612E-3</v>
      </c>
      <c r="W306" s="104">
        <v>6.1332980359758843E-3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9.4995623345917762E-4</v>
      </c>
      <c r="D307" s="101">
        <v>0</v>
      </c>
      <c r="E307" s="101">
        <v>0</v>
      </c>
      <c r="F307" s="101">
        <v>0</v>
      </c>
      <c r="G307" s="101">
        <v>0</v>
      </c>
      <c r="H307" s="101">
        <v>2.0431626431756042E-3</v>
      </c>
      <c r="I307" s="101">
        <v>0</v>
      </c>
      <c r="J307" s="101">
        <v>0</v>
      </c>
      <c r="K307" s="101">
        <v>2.2194542508496295E-4</v>
      </c>
      <c r="L307" s="101">
        <v>0</v>
      </c>
      <c r="M307" s="101">
        <v>0</v>
      </c>
      <c r="N307" s="101">
        <v>0</v>
      </c>
      <c r="O307" s="101">
        <v>1.4582907934660687E-2</v>
      </c>
      <c r="P307" s="101">
        <v>2.7308982018500749E-2</v>
      </c>
      <c r="Q307" s="101">
        <v>0</v>
      </c>
      <c r="R307" s="101">
        <v>0</v>
      </c>
      <c r="S307" s="101">
        <v>0</v>
      </c>
      <c r="T307" s="101">
        <v>0</v>
      </c>
      <c r="U307" s="101">
        <v>1.064338285418104E-2</v>
      </c>
      <c r="V307" s="101">
        <v>2.2914072435684216E-3</v>
      </c>
      <c r="W307" s="101">
        <v>7.3247344717704121E-3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0.12347225093884247</v>
      </c>
      <c r="D308" s="104">
        <v>0.21738532692716467</v>
      </c>
      <c r="E308" s="104">
        <v>0.2198993897178369</v>
      </c>
      <c r="F308" s="104">
        <v>0.26052168557560895</v>
      </c>
      <c r="G308" s="104">
        <v>0.30913740618346519</v>
      </c>
      <c r="H308" s="104">
        <v>0.21861543414621348</v>
      </c>
      <c r="I308" s="104">
        <v>0.10091541872644992</v>
      </c>
      <c r="J308" s="104">
        <v>0.13173069692436415</v>
      </c>
      <c r="K308" s="104">
        <v>0.19531345125255498</v>
      </c>
      <c r="L308" s="104">
        <v>0</v>
      </c>
      <c r="M308" s="104">
        <v>0.12200202374931232</v>
      </c>
      <c r="N308" s="104">
        <v>9.1880994553221448E-2</v>
      </c>
      <c r="O308" s="104">
        <v>0.1496280141261348</v>
      </c>
      <c r="P308" s="104">
        <v>0.32869688065409003</v>
      </c>
      <c r="Q308" s="104">
        <v>0.34425781509126629</v>
      </c>
      <c r="R308" s="104">
        <v>0.3415973070183097</v>
      </c>
      <c r="S308" s="104">
        <v>0.37328794722105779</v>
      </c>
      <c r="T308" s="104">
        <v>0.44195318799205113</v>
      </c>
      <c r="U308" s="104">
        <v>0.6385586656154365</v>
      </c>
      <c r="V308" s="104">
        <v>0.64022815427227397</v>
      </c>
      <c r="W308" s="104">
        <v>0.345758645066367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1.5865825756101889E-2</v>
      </c>
      <c r="D309" s="98">
        <v>4.1677264728309363E-2</v>
      </c>
      <c r="E309" s="98">
        <v>5.3315521575874124E-2</v>
      </c>
      <c r="F309" s="98">
        <v>6.0424797883509539E-2</v>
      </c>
      <c r="G309" s="98">
        <v>8.6799637513915853E-2</v>
      </c>
      <c r="H309" s="98">
        <v>5.5657130732977581E-2</v>
      </c>
      <c r="I309" s="98">
        <v>2.1307070111978021E-2</v>
      </c>
      <c r="J309" s="98">
        <v>2.6761233410039074E-2</v>
      </c>
      <c r="K309" s="98">
        <v>3.9735882034458679E-2</v>
      </c>
      <c r="L309" s="98">
        <v>0</v>
      </c>
      <c r="M309" s="98">
        <v>2.2463059187431845E-2</v>
      </c>
      <c r="N309" s="98">
        <v>1.2274103273019792E-2</v>
      </c>
      <c r="O309" s="98">
        <v>5.0159759104739538E-3</v>
      </c>
      <c r="P309" s="98">
        <v>4.3052332224810634E-3</v>
      </c>
      <c r="Q309" s="98">
        <v>1.4455426672568921E-2</v>
      </c>
      <c r="R309" s="98">
        <v>2.1305826040268816E-2</v>
      </c>
      <c r="S309" s="98">
        <v>3.8944111350958245E-2</v>
      </c>
      <c r="T309" s="98">
        <v>3.6522684592364185E-2</v>
      </c>
      <c r="U309" s="98">
        <v>4.29819977646567E-2</v>
      </c>
      <c r="V309" s="98">
        <v>5.442105966073655E-2</v>
      </c>
      <c r="W309" s="98">
        <v>3.0965582168014729E-2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0.10760642518274058</v>
      </c>
      <c r="D310" s="98">
        <v>0.17570806219885529</v>
      </c>
      <c r="E310" s="98">
        <v>0.16658386814196277</v>
      </c>
      <c r="F310" s="98">
        <v>0.20009688769209941</v>
      </c>
      <c r="G310" s="98">
        <v>0.22233776866954932</v>
      </c>
      <c r="H310" s="98">
        <v>0.16295830341323592</v>
      </c>
      <c r="I310" s="98">
        <v>7.9608348614471899E-2</v>
      </c>
      <c r="J310" s="98">
        <v>0.10496946351432508</v>
      </c>
      <c r="K310" s="98">
        <v>0.15557756921809629</v>
      </c>
      <c r="L310" s="98">
        <v>0</v>
      </c>
      <c r="M310" s="98">
        <v>9.953896456188048E-2</v>
      </c>
      <c r="N310" s="98">
        <v>7.9606891280201653E-2</v>
      </c>
      <c r="O310" s="98">
        <v>0.14461203821566085</v>
      </c>
      <c r="P310" s="98">
        <v>0.32439164743160898</v>
      </c>
      <c r="Q310" s="98">
        <v>0.32980238841869736</v>
      </c>
      <c r="R310" s="98">
        <v>0.32029148097804089</v>
      </c>
      <c r="S310" s="98">
        <v>0.33434383587009953</v>
      </c>
      <c r="T310" s="98">
        <v>0.40543050339968695</v>
      </c>
      <c r="U310" s="98">
        <v>0.59557666785077978</v>
      </c>
      <c r="V310" s="98">
        <v>0.58580709461153746</v>
      </c>
      <c r="W310" s="98">
        <v>0.31479306289835229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5.0936326760805221E-2</v>
      </c>
      <c r="D311" s="122">
        <v>8.1582267486900478E-2</v>
      </c>
      <c r="E311" s="122">
        <v>7.8208880141548143E-2</v>
      </c>
      <c r="F311" s="122">
        <v>9.0948066137578776E-2</v>
      </c>
      <c r="G311" s="122">
        <v>9.6873630775745262E-2</v>
      </c>
      <c r="H311" s="122">
        <v>6.5492799109673427E-2</v>
      </c>
      <c r="I311" s="122">
        <v>2.4928400879567356E-2</v>
      </c>
      <c r="J311" s="122">
        <v>3.0885871974850473E-2</v>
      </c>
      <c r="K311" s="122">
        <v>4.6411577842158713E-2</v>
      </c>
      <c r="L311" s="122">
        <v>0</v>
      </c>
      <c r="M311" s="122">
        <v>2.9905133614467665E-2</v>
      </c>
      <c r="N311" s="122">
        <v>2.1314368243180629E-2</v>
      </c>
      <c r="O311" s="122">
        <v>4.2713187262885387E-2</v>
      </c>
      <c r="P311" s="122">
        <v>0.10185119326302156</v>
      </c>
      <c r="Q311" s="122">
        <v>9.422597928272855E-2</v>
      </c>
      <c r="R311" s="122">
        <v>8.7199859198018231E-2</v>
      </c>
      <c r="S311" s="122">
        <v>9.6185550164872735E-2</v>
      </c>
      <c r="T311" s="122">
        <v>0.10886207442764986</v>
      </c>
      <c r="U311" s="122">
        <v>0.19191653393963415</v>
      </c>
      <c r="V311" s="122">
        <v>0.19414421588686587</v>
      </c>
      <c r="W311" s="122">
        <v>0.10428737105085212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2.8025742276558078E-2</v>
      </c>
      <c r="D312" s="98">
        <v>4.7455457701270111E-2</v>
      </c>
      <c r="E312" s="98">
        <v>4.9656045190177175E-2</v>
      </c>
      <c r="F312" s="98">
        <v>5.4785155644595525E-2</v>
      </c>
      <c r="G312" s="98">
        <v>6.1272969955610976E-2</v>
      </c>
      <c r="H312" s="98">
        <v>4.3938147251428146E-2</v>
      </c>
      <c r="I312" s="98">
        <v>1.7229469383477334E-2</v>
      </c>
      <c r="J312" s="98">
        <v>2.0969769781519008E-2</v>
      </c>
      <c r="K312" s="98">
        <v>2.6125423743366443E-2</v>
      </c>
      <c r="L312" s="98">
        <v>0</v>
      </c>
      <c r="M312" s="98">
        <v>1.8551815629101791E-2</v>
      </c>
      <c r="N312" s="98">
        <v>1.5155931360577937E-2</v>
      </c>
      <c r="O312" s="98">
        <v>2.3531679085883248E-2</v>
      </c>
      <c r="P312" s="98">
        <v>4.2830032002520307E-2</v>
      </c>
      <c r="Q312" s="98">
        <v>5.1555170548792245E-2</v>
      </c>
      <c r="R312" s="98">
        <v>4.9263366424433304E-2</v>
      </c>
      <c r="S312" s="98">
        <v>5.1055309909107519E-2</v>
      </c>
      <c r="T312" s="98">
        <v>5.8116313283599313E-2</v>
      </c>
      <c r="U312" s="98">
        <v>0.11075325968752175</v>
      </c>
      <c r="V312" s="98">
        <v>8.6356643405180442E-2</v>
      </c>
      <c r="W312" s="98">
        <v>4.1024110632675602E-2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2.2910584484247144E-2</v>
      </c>
      <c r="D313" s="33">
        <v>3.4126809785630374E-2</v>
      </c>
      <c r="E313" s="33">
        <v>2.8552834951370974E-2</v>
      </c>
      <c r="F313" s="33">
        <v>3.6162910492983244E-2</v>
      </c>
      <c r="G313" s="33">
        <v>3.5600660820134293E-2</v>
      </c>
      <c r="H313" s="33">
        <v>2.1554651858245281E-2</v>
      </c>
      <c r="I313" s="33">
        <v>7.6989314960900224E-3</v>
      </c>
      <c r="J313" s="33">
        <v>9.9161021933314632E-3</v>
      </c>
      <c r="K313" s="33">
        <v>2.028615409879227E-2</v>
      </c>
      <c r="L313" s="33">
        <v>0</v>
      </c>
      <c r="M313" s="33">
        <v>1.1353317985365872E-2</v>
      </c>
      <c r="N313" s="33">
        <v>6.1584368826026921E-3</v>
      </c>
      <c r="O313" s="33">
        <v>1.9181508177002139E-2</v>
      </c>
      <c r="P313" s="33">
        <v>5.9021161260501248E-2</v>
      </c>
      <c r="Q313" s="33">
        <v>4.2670808733936298E-2</v>
      </c>
      <c r="R313" s="33">
        <v>3.7936492773584927E-2</v>
      </c>
      <c r="S313" s="33">
        <v>4.5130240255765224E-2</v>
      </c>
      <c r="T313" s="33">
        <v>5.074576114405055E-2</v>
      </c>
      <c r="U313" s="33">
        <v>8.1163274252112394E-2</v>
      </c>
      <c r="V313" s="33">
        <v>0.10778757248168541</v>
      </c>
      <c r="W313" s="33">
        <v>6.3263260418176523E-2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0.62236547082646132</v>
      </c>
      <c r="D315" s="154">
        <f t="shared" si="118"/>
        <v>0.90904068792274773</v>
      </c>
      <c r="E315" s="154">
        <f t="shared" si="118"/>
        <v>0.94035179373712641</v>
      </c>
      <c r="F315" s="154">
        <f t="shared" si="118"/>
        <v>0.93620253283683885</v>
      </c>
      <c r="G315" s="154">
        <f t="shared" si="118"/>
        <v>0.95819176037423692</v>
      </c>
      <c r="H315" s="154">
        <f t="shared" si="118"/>
        <v>1.0086366569395429</v>
      </c>
      <c r="I315" s="154">
        <f t="shared" si="118"/>
        <v>1.0416593325002854</v>
      </c>
      <c r="J315" s="154">
        <f t="shared" si="118"/>
        <v>1.1169058329625212</v>
      </c>
      <c r="K315" s="154">
        <f t="shared" si="118"/>
        <v>1.1342317744422525</v>
      </c>
      <c r="L315" s="154" t="str">
        <f t="shared" si="118"/>
        <v/>
      </c>
      <c r="M315" s="154">
        <f t="shared" si="118"/>
        <v>1.1540079209938203</v>
      </c>
      <c r="N315" s="154">
        <f t="shared" si="118"/>
        <v>1.4526536270235233</v>
      </c>
      <c r="O315" s="154">
        <f t="shared" si="118"/>
        <v>1.5535532011731288</v>
      </c>
      <c r="P315" s="154">
        <f t="shared" si="118"/>
        <v>1.4250910741761811</v>
      </c>
      <c r="Q315" s="154">
        <f t="shared" si="118"/>
        <v>1.3216030721351297</v>
      </c>
      <c r="R315" s="154">
        <f t="shared" ref="R315:V315" si="119">IF(R297=0,"",R297/R279)</f>
        <v>1.4006248466974216</v>
      </c>
      <c r="S315" s="154">
        <f t="shared" si="119"/>
        <v>1.3464161345929873</v>
      </c>
      <c r="T315" s="154">
        <f t="shared" si="119"/>
        <v>1.4365753569216131</v>
      </c>
      <c r="U315" s="154">
        <f t="shared" si="119"/>
        <v>1.432554609129997</v>
      </c>
      <c r="V315" s="154">
        <f t="shared" si="119"/>
        <v>1.4345280277224879</v>
      </c>
      <c r="W315" s="154">
        <f t="shared" ref="W315" si="120">IF(W297=0,"",W297/W279)</f>
        <v>1.4625442308339722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0.54393943228795072</v>
      </c>
      <c r="D316" s="155">
        <f t="shared" si="121"/>
        <v>0.55018089422985206</v>
      </c>
      <c r="E316" s="155">
        <f t="shared" si="121"/>
        <v>0.55658248470198246</v>
      </c>
      <c r="F316" s="155">
        <f t="shared" si="121"/>
        <v>0.56300570261394833</v>
      </c>
      <c r="G316" s="155">
        <f t="shared" si="121"/>
        <v>0.56957628972491603</v>
      </c>
      <c r="H316" s="155">
        <f t="shared" si="121"/>
        <v>0.57627876760385921</v>
      </c>
      <c r="I316" s="155">
        <f t="shared" si="121"/>
        <v>0.58314399061372724</v>
      </c>
      <c r="J316" s="155">
        <f t="shared" si="121"/>
        <v>0.59029857093920846</v>
      </c>
      <c r="K316" s="155">
        <f t="shared" si="121"/>
        <v>0.59784979212078637</v>
      </c>
      <c r="L316" s="155" t="str">
        <f t="shared" si="121"/>
        <v/>
      </c>
      <c r="M316" s="155">
        <f t="shared" si="121"/>
        <v>0.6164301998059728</v>
      </c>
      <c r="N316" s="155">
        <f t="shared" si="121"/>
        <v>0.63031778098427649</v>
      </c>
      <c r="O316" s="155">
        <f t="shared" si="121"/>
        <v>0.64834699548600172</v>
      </c>
      <c r="P316" s="155">
        <f t="shared" si="121"/>
        <v>0.66991917685419256</v>
      </c>
      <c r="Q316" s="155">
        <f t="shared" si="121"/>
        <v>0.6928480206058325</v>
      </c>
      <c r="R316" s="155">
        <f t="shared" ref="R316:V316" si="122">IF(R298=0,"",R298/R280)</f>
        <v>0.71749028475471754</v>
      </c>
      <c r="S316" s="155">
        <f t="shared" si="122"/>
        <v>0.74618662260257274</v>
      </c>
      <c r="T316" s="155">
        <f t="shared" si="122"/>
        <v>0.77522244628821124</v>
      </c>
      <c r="U316" s="155">
        <f t="shared" si="122"/>
        <v>0.80089388896560409</v>
      </c>
      <c r="V316" s="155">
        <f t="shared" si="122"/>
        <v>0.8194864509507167</v>
      </c>
      <c r="W316" s="155">
        <f t="shared" ref="W316" si="123">IF(W298=0,"",W298/W280)</f>
        <v>0.82882654577541537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0.54393943228795072</v>
      </c>
      <c r="D317" s="156">
        <f t="shared" si="124"/>
        <v>0.55018089422985206</v>
      </c>
      <c r="E317" s="156">
        <f t="shared" si="124"/>
        <v>0.55658248470198246</v>
      </c>
      <c r="F317" s="156">
        <f t="shared" si="124"/>
        <v>0.56300570261394833</v>
      </c>
      <c r="G317" s="156">
        <f t="shared" si="124"/>
        <v>0.56957628972491603</v>
      </c>
      <c r="H317" s="156">
        <f t="shared" si="124"/>
        <v>0.57627876760385921</v>
      </c>
      <c r="I317" s="156">
        <f t="shared" si="124"/>
        <v>0.58314399061372724</v>
      </c>
      <c r="J317" s="156">
        <f t="shared" si="124"/>
        <v>0.59029857093920846</v>
      </c>
      <c r="K317" s="156">
        <f t="shared" si="124"/>
        <v>0.59784979212078637</v>
      </c>
      <c r="L317" s="156" t="str">
        <f t="shared" si="124"/>
        <v/>
      </c>
      <c r="M317" s="156">
        <f t="shared" si="124"/>
        <v>0.6164301998059728</v>
      </c>
      <c r="N317" s="156">
        <f t="shared" si="124"/>
        <v>0.63031778098427649</v>
      </c>
      <c r="O317" s="156">
        <f t="shared" si="124"/>
        <v>0.64834699548600172</v>
      </c>
      <c r="P317" s="156">
        <f t="shared" si="124"/>
        <v>0.66991917685419256</v>
      </c>
      <c r="Q317" s="156">
        <f t="shared" si="124"/>
        <v>0.6928480206058325</v>
      </c>
      <c r="R317" s="156">
        <f t="shared" ref="R317:V317" si="125">IF(R299=0,"",R299/R281)</f>
        <v>0.71749028475471754</v>
      </c>
      <c r="S317" s="156">
        <f t="shared" si="125"/>
        <v>0.74618662260257274</v>
      </c>
      <c r="T317" s="156">
        <f t="shared" si="125"/>
        <v>0.77522244628821124</v>
      </c>
      <c r="U317" s="156">
        <f t="shared" si="125"/>
        <v>0.80089388896560409</v>
      </c>
      <c r="V317" s="156">
        <f t="shared" si="125"/>
        <v>0.8194864509507167</v>
      </c>
      <c r="W317" s="156">
        <f t="shared" ref="W317" si="126">IF(W299=0,"",W299/W281)</f>
        <v>0.82882654577541537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2.5751884129001965</v>
      </c>
      <c r="E318" s="155">
        <f t="shared" si="127"/>
        <v>2.663349994518557</v>
      </c>
      <c r="F318" s="155">
        <f t="shared" si="127"/>
        <v>2.7516062591433257</v>
      </c>
      <c r="G318" s="155">
        <f t="shared" si="127"/>
        <v>2.8407011766903034</v>
      </c>
      <c r="H318" s="155">
        <f t="shared" si="127"/>
        <v>2.9305388598268043</v>
      </c>
      <c r="I318" s="155">
        <f t="shared" si="127"/>
        <v>3.0212975973409577</v>
      </c>
      <c r="J318" s="155">
        <f t="shared" si="127"/>
        <v>3.1137189899440636</v>
      </c>
      <c r="K318" s="155">
        <f t="shared" si="127"/>
        <v>3.2084265913512411</v>
      </c>
      <c r="L318" s="155" t="str">
        <f t="shared" si="127"/>
        <v/>
      </c>
      <c r="M318" s="155">
        <f t="shared" si="127"/>
        <v>3.4216086797961509</v>
      </c>
      <c r="N318" s="155">
        <f t="shared" si="127"/>
        <v>3.5619109526230579</v>
      </c>
      <c r="O318" s="155">
        <f t="shared" si="127"/>
        <v>3.7294568371939172</v>
      </c>
      <c r="P318" s="155">
        <f t="shared" si="127"/>
        <v>3.9111567412301684</v>
      </c>
      <c r="Q318" s="155">
        <f t="shared" si="127"/>
        <v>4.0673066563663953</v>
      </c>
      <c r="R318" s="155">
        <f t="shared" ref="R318:V318" si="128">IF(R300=0,"",R300/R282)</f>
        <v>4.165268588629405</v>
      </c>
      <c r="S318" s="155">
        <f t="shared" si="128"/>
        <v>4.243241476838377</v>
      </c>
      <c r="T318" s="155">
        <f t="shared" si="128"/>
        <v>4.3083907931425403</v>
      </c>
      <c r="U318" s="155">
        <f t="shared" si="128"/>
        <v>4.367700887546305</v>
      </c>
      <c r="V318" s="155">
        <f t="shared" si="128"/>
        <v>4.4281740168740136</v>
      </c>
      <c r="W318" s="155">
        <f t="shared" ref="W318" si="129">IF(W300=0,"",W300/W282)</f>
        <v>4.4873780552086071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2.5751884129001965</v>
      </c>
      <c r="E319" s="156">
        <f t="shared" si="130"/>
        <v>2.663349994518557</v>
      </c>
      <c r="F319" s="156">
        <f t="shared" si="130"/>
        <v>2.7516062591433257</v>
      </c>
      <c r="G319" s="156">
        <f t="shared" si="130"/>
        <v>2.8407011766903034</v>
      </c>
      <c r="H319" s="156">
        <f t="shared" si="130"/>
        <v>2.9305388598268043</v>
      </c>
      <c r="I319" s="156">
        <f t="shared" si="130"/>
        <v>3.0212975973409577</v>
      </c>
      <c r="J319" s="156">
        <f t="shared" si="130"/>
        <v>3.1137189899440636</v>
      </c>
      <c r="K319" s="156">
        <f t="shared" si="130"/>
        <v>3.2084265913512411</v>
      </c>
      <c r="L319" s="156" t="str">
        <f t="shared" si="130"/>
        <v/>
      </c>
      <c r="M319" s="156">
        <f t="shared" si="130"/>
        <v>3.4216086797961509</v>
      </c>
      <c r="N319" s="156">
        <f t="shared" si="130"/>
        <v>3.5619109526230579</v>
      </c>
      <c r="O319" s="156">
        <f t="shared" si="130"/>
        <v>3.7294568371939172</v>
      </c>
      <c r="P319" s="156">
        <f t="shared" si="130"/>
        <v>3.9111567412301684</v>
      </c>
      <c r="Q319" s="156">
        <f t="shared" si="130"/>
        <v>4.0673066563663953</v>
      </c>
      <c r="R319" s="156">
        <f t="shared" ref="R319:V319" si="131">IF(R301=0,"",R301/R283)</f>
        <v>4.165268588629405</v>
      </c>
      <c r="S319" s="156">
        <f t="shared" si="131"/>
        <v>4.243241476838377</v>
      </c>
      <c r="T319" s="156">
        <f t="shared" si="131"/>
        <v>4.3083907931425403</v>
      </c>
      <c r="U319" s="156">
        <f t="shared" si="131"/>
        <v>4.367700887546305</v>
      </c>
      <c r="V319" s="156">
        <f t="shared" si="131"/>
        <v>4.4281740168740136</v>
      </c>
      <c r="W319" s="156">
        <f t="shared" ref="W319" si="132">IF(W301=0,"",W301/W283)</f>
        <v>4.4873780552086071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0.82236614025994081</v>
      </c>
      <c r="D320" s="155">
        <f t="shared" si="133"/>
        <v>0.8013693774006686</v>
      </c>
      <c r="E320" s="155">
        <f t="shared" si="133"/>
        <v>0.76977090853103536</v>
      </c>
      <c r="F320" s="155">
        <f t="shared" si="133"/>
        <v>0.77967467671594248</v>
      </c>
      <c r="G320" s="155">
        <f t="shared" si="133"/>
        <v>0.749257735579274</v>
      </c>
      <c r="H320" s="155">
        <f t="shared" si="133"/>
        <v>0.74760077668118496</v>
      </c>
      <c r="I320" s="155">
        <f t="shared" si="133"/>
        <v>0.80415424490707677</v>
      </c>
      <c r="J320" s="155">
        <f t="shared" si="133"/>
        <v>0.80932428563774239</v>
      </c>
      <c r="K320" s="155">
        <f t="shared" si="133"/>
        <v>0.80751795188148023</v>
      </c>
      <c r="L320" s="155" t="str">
        <f t="shared" si="133"/>
        <v/>
      </c>
      <c r="M320" s="155">
        <f t="shared" si="133"/>
        <v>0.82640770166056454</v>
      </c>
      <c r="N320" s="155">
        <f t="shared" si="133"/>
        <v>0.8625672265405363</v>
      </c>
      <c r="O320" s="155">
        <f t="shared" si="133"/>
        <v>0.89558776362898918</v>
      </c>
      <c r="P320" s="155">
        <f t="shared" si="133"/>
        <v>0.93334135183462985</v>
      </c>
      <c r="Q320" s="155">
        <f t="shared" si="133"/>
        <v>0.92816779041344644</v>
      </c>
      <c r="R320" s="155">
        <f t="shared" ref="R320:V320" si="134">IF(R302=0,"",R302/R284)</f>
        <v>0.93934875920159489</v>
      </c>
      <c r="S320" s="155">
        <f t="shared" si="134"/>
        <v>0.92149954333725703</v>
      </c>
      <c r="T320" s="155">
        <f t="shared" si="134"/>
        <v>0.93830842644332735</v>
      </c>
      <c r="U320" s="155">
        <f t="shared" si="134"/>
        <v>0.93718672432795902</v>
      </c>
      <c r="V320" s="155">
        <f t="shared" si="134"/>
        <v>0.94090532462619525</v>
      </c>
      <c r="W320" s="155">
        <f t="shared" ref="W320" si="135">IF(W302=0,"",W302/W284)</f>
        <v>0.93627190585786668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0.42968959804352908</v>
      </c>
      <c r="D321" s="156">
        <f t="shared" si="136"/>
        <v>0.43165582957619403</v>
      </c>
      <c r="E321" s="156">
        <f t="shared" si="136"/>
        <v>0.43394755880351266</v>
      </c>
      <c r="F321" s="156">
        <f t="shared" si="136"/>
        <v>0.4362836740801021</v>
      </c>
      <c r="G321" s="156">
        <f t="shared" si="136"/>
        <v>0.43891955358800439</v>
      </c>
      <c r="H321" s="156">
        <f t="shared" si="136"/>
        <v>0.44182394228888372</v>
      </c>
      <c r="I321" s="156">
        <f t="shared" si="136"/>
        <v>0.4450597653742574</v>
      </c>
      <c r="J321" s="156">
        <f t="shared" si="136"/>
        <v>0.44888480514317741</v>
      </c>
      <c r="K321" s="156">
        <f t="shared" si="136"/>
        <v>0.45351824435464733</v>
      </c>
      <c r="L321" s="156" t="str">
        <f t="shared" si="136"/>
        <v/>
      </c>
      <c r="M321" s="156">
        <f t="shared" si="136"/>
        <v>0.47058751954433481</v>
      </c>
      <c r="N321" s="156">
        <f t="shared" si="136"/>
        <v>0.48987551468460599</v>
      </c>
      <c r="O321" s="156">
        <f t="shared" si="136"/>
        <v>0.51826082096887727</v>
      </c>
      <c r="P321" s="156" t="str">
        <f t="shared" si="136"/>
        <v/>
      </c>
      <c r="Q321" s="156">
        <f t="shared" si="136"/>
        <v>0.58424965317468147</v>
      </c>
      <c r="R321" s="156">
        <f t="shared" ref="R321:V321" si="137">IF(R303=0,"",R303/R285)</f>
        <v>0.60544257975484705</v>
      </c>
      <c r="S321" s="156">
        <f t="shared" si="137"/>
        <v>0.62586485445939333</v>
      </c>
      <c r="T321" s="156">
        <f t="shared" si="137"/>
        <v>0.64436049947481444</v>
      </c>
      <c r="U321" s="156">
        <f t="shared" si="137"/>
        <v>0.65977353698766905</v>
      </c>
      <c r="V321" s="156">
        <f t="shared" si="137"/>
        <v>0.67094798918448861</v>
      </c>
      <c r="W321" s="156">
        <f t="shared" ref="W321" si="138">IF(W303=0,"",W303/W285)</f>
        <v>0.67620431879369114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0.84850973909345806</v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>
        <f t="shared" si="139"/>
        <v>0.75688815790467656</v>
      </c>
      <c r="I322" s="156">
        <f t="shared" si="139"/>
        <v>0.7985796365996557</v>
      </c>
      <c r="J322" s="156">
        <f t="shared" si="139"/>
        <v>0.7998906054389765</v>
      </c>
      <c r="K322" s="156">
        <f t="shared" si="139"/>
        <v>0.80357884018323711</v>
      </c>
      <c r="L322" s="156" t="str">
        <f t="shared" si="139"/>
        <v/>
      </c>
      <c r="M322" s="156" t="str">
        <f t="shared" si="139"/>
        <v/>
      </c>
      <c r="N322" s="156">
        <f t="shared" si="139"/>
        <v>0.89112304191194514</v>
      </c>
      <c r="O322" s="156">
        <f t="shared" si="139"/>
        <v>0.93264103181340641</v>
      </c>
      <c r="P322" s="156">
        <f t="shared" si="139"/>
        <v>0.92862924700419813</v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>
        <f t="shared" si="140"/>
        <v>0.96644227977413977</v>
      </c>
      <c r="V322" s="156">
        <f t="shared" si="140"/>
        <v>0.97381471311104484</v>
      </c>
      <c r="W322" s="156">
        <f t="shared" ref="W322" si="141">IF(W304=0,"",W304/W286)</f>
        <v>0.92383839563681758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0.42968959804352908</v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>
        <f t="shared" si="142"/>
        <v>0.44182394228888378</v>
      </c>
      <c r="I323" s="157">
        <f t="shared" si="142"/>
        <v>0.44505976537425745</v>
      </c>
      <c r="J323" s="157">
        <f t="shared" si="142"/>
        <v>0.44888480514317747</v>
      </c>
      <c r="K323" s="157">
        <f t="shared" si="142"/>
        <v>0.45351824435464733</v>
      </c>
      <c r="L323" s="157" t="str">
        <f t="shared" si="142"/>
        <v/>
      </c>
      <c r="M323" s="157" t="str">
        <f t="shared" si="142"/>
        <v/>
      </c>
      <c r="N323" s="157">
        <f t="shared" si="142"/>
        <v>0.48987551468460594</v>
      </c>
      <c r="O323" s="157">
        <f t="shared" si="142"/>
        <v>0.51826082096887727</v>
      </c>
      <c r="P323" s="157">
        <f t="shared" si="142"/>
        <v>0.55284703364111998</v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>
        <f t="shared" si="143"/>
        <v>0.65977353698766905</v>
      </c>
      <c r="V323" s="157">
        <f t="shared" si="143"/>
        <v>0.67094798918448872</v>
      </c>
      <c r="W323" s="157">
        <f t="shared" ref="W323" si="144">IF(W305=0,"",W305/W287)</f>
        <v>0.67620431879369114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 t="str">
        <f t="shared" si="145"/>
        <v/>
      </c>
      <c r="M324" s="158" t="str">
        <f t="shared" si="145"/>
        <v/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0.48223649651622053</v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>
        <f t="shared" si="148"/>
        <v>0.49234420438703475</v>
      </c>
      <c r="I325" s="157" t="str">
        <f t="shared" si="148"/>
        <v/>
      </c>
      <c r="J325" s="157" t="str">
        <f t="shared" si="148"/>
        <v/>
      </c>
      <c r="K325" s="157">
        <f t="shared" si="148"/>
        <v>0.50036408923488873</v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>
        <f t="shared" si="148"/>
        <v>0.53500368606562387</v>
      </c>
      <c r="P325" s="157">
        <f t="shared" si="148"/>
        <v>0.55464280967092217</v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>
        <f t="shared" si="149"/>
        <v>0.62711257916755314</v>
      </c>
      <c r="V325" s="157">
        <f t="shared" si="149"/>
        <v>0.63817645566807513</v>
      </c>
      <c r="W325" s="157">
        <f t="shared" ref="W325" si="150">IF(W307=0,"",W307/W289)</f>
        <v>0.64688586537987403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0.87876269206604862</v>
      </c>
      <c r="D326" s="158">
        <f t="shared" si="151"/>
        <v>0.83032465714455317</v>
      </c>
      <c r="E326" s="158">
        <f t="shared" si="151"/>
        <v>0.79592451474705339</v>
      </c>
      <c r="F326" s="158">
        <f t="shared" si="151"/>
        <v>0.80428428169174981</v>
      </c>
      <c r="G326" s="158">
        <f t="shared" si="151"/>
        <v>0.77393010584071098</v>
      </c>
      <c r="H326" s="158">
        <f t="shared" si="151"/>
        <v>0.79207495889312407</v>
      </c>
      <c r="I326" s="158">
        <f t="shared" si="151"/>
        <v>0.82260897419025558</v>
      </c>
      <c r="J326" s="158">
        <f t="shared" si="151"/>
        <v>0.829663277378756</v>
      </c>
      <c r="K326" s="158">
        <f t="shared" si="151"/>
        <v>0.83115111167124989</v>
      </c>
      <c r="L326" s="158" t="str">
        <f t="shared" si="151"/>
        <v/>
      </c>
      <c r="M326" s="158">
        <f t="shared" si="151"/>
        <v>0.84965873522278346</v>
      </c>
      <c r="N326" s="158">
        <f t="shared" si="151"/>
        <v>0.89018887921102829</v>
      </c>
      <c r="O326" s="158">
        <f t="shared" si="151"/>
        <v>0.97168853489071105</v>
      </c>
      <c r="P326" s="158">
        <f t="shared" si="151"/>
        <v>0.98959235398349321</v>
      </c>
      <c r="Q326" s="158">
        <f t="shared" si="151"/>
        <v>0.96976804133492245</v>
      </c>
      <c r="R326" s="158">
        <f t="shared" ref="R326:V326" si="152">IF(R308=0,"",R308/R290)</f>
        <v>0.95808257001199426</v>
      </c>
      <c r="S326" s="158">
        <f t="shared" si="152"/>
        <v>0.93532680732171514</v>
      </c>
      <c r="T326" s="158">
        <f t="shared" si="152"/>
        <v>0.95074421249270913</v>
      </c>
      <c r="U326" s="158">
        <f t="shared" si="152"/>
        <v>0.96151648357135</v>
      </c>
      <c r="V326" s="158">
        <f t="shared" si="152"/>
        <v>0.95402234490368687</v>
      </c>
      <c r="W326" s="158">
        <f t="shared" ref="W326" si="153">IF(W308=0,"",W308/W290)</f>
        <v>0.95339152135033789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0.48223649651622058</v>
      </c>
      <c r="D327" s="156">
        <f t="shared" si="154"/>
        <v>0.48405895574281776</v>
      </c>
      <c r="E327" s="156">
        <f t="shared" si="154"/>
        <v>0.48602158785759203</v>
      </c>
      <c r="F327" s="156">
        <f t="shared" si="154"/>
        <v>0.48800307284654237</v>
      </c>
      <c r="G327" s="156">
        <f t="shared" si="154"/>
        <v>0.49011477240599055</v>
      </c>
      <c r="H327" s="156">
        <f t="shared" si="154"/>
        <v>0.49234420438703475</v>
      </c>
      <c r="I327" s="156">
        <f t="shared" si="154"/>
        <v>0.4947203722703184</v>
      </c>
      <c r="J327" s="156">
        <f t="shared" si="154"/>
        <v>0.49735937235988337</v>
      </c>
      <c r="K327" s="156">
        <f t="shared" si="154"/>
        <v>0.50036408923488873</v>
      </c>
      <c r="L327" s="156" t="str">
        <f t="shared" si="154"/>
        <v/>
      </c>
      <c r="M327" s="156">
        <f t="shared" si="154"/>
        <v>0.50993906202327333</v>
      </c>
      <c r="N327" s="156">
        <f t="shared" si="154"/>
        <v>0.51990679014020591</v>
      </c>
      <c r="O327" s="156">
        <f t="shared" si="154"/>
        <v>0.53500368606562387</v>
      </c>
      <c r="P327" s="156">
        <f t="shared" si="154"/>
        <v>0.55464280967092217</v>
      </c>
      <c r="Q327" s="156">
        <f t="shared" si="154"/>
        <v>0.57391351317059569</v>
      </c>
      <c r="R327" s="156">
        <f t="shared" ref="R327:V327" si="155">IF(R309=0,"",R309/R291)</f>
        <v>0.58772782636276932</v>
      </c>
      <c r="S327" s="156">
        <f t="shared" si="155"/>
        <v>0.60140595140569597</v>
      </c>
      <c r="T327" s="156">
        <f t="shared" si="155"/>
        <v>0.61466108342531989</v>
      </c>
      <c r="U327" s="156">
        <f t="shared" si="155"/>
        <v>0.62711257916755314</v>
      </c>
      <c r="V327" s="156">
        <f t="shared" si="155"/>
        <v>0.63817645566807513</v>
      </c>
      <c r="W327" s="156">
        <f t="shared" ref="W327" si="156">IF(W309=0,"",W309/W291)</f>
        <v>0.64688586537987403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 t="str">
        <f t="shared" si="157"/>
        <v/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0.62081038700596691</v>
      </c>
      <c r="D329" s="155">
        <f t="shared" si="160"/>
        <v>0.61682433234246647</v>
      </c>
      <c r="E329" s="155">
        <f t="shared" si="160"/>
        <v>0.60937804087300151</v>
      </c>
      <c r="F329" s="155">
        <f t="shared" si="160"/>
        <v>0.61585506149090907</v>
      </c>
      <c r="G329" s="155">
        <f t="shared" si="160"/>
        <v>0.61214271324247527</v>
      </c>
      <c r="H329" s="155">
        <f t="shared" si="160"/>
        <v>0.60714349740147866</v>
      </c>
      <c r="I329" s="155">
        <f t="shared" si="160"/>
        <v>0.60507236889993832</v>
      </c>
      <c r="J329" s="155">
        <f t="shared" si="160"/>
        <v>0.60818522086020832</v>
      </c>
      <c r="K329" s="155">
        <f t="shared" si="160"/>
        <v>0.62875218776338959</v>
      </c>
      <c r="L329" s="155" t="str">
        <f t="shared" si="160"/>
        <v/>
      </c>
      <c r="M329" s="155">
        <f t="shared" si="160"/>
        <v>0.62144146223818408</v>
      </c>
      <c r="N329" s="155">
        <f t="shared" si="160"/>
        <v>0.60713477817920947</v>
      </c>
      <c r="O329" s="155">
        <f t="shared" si="160"/>
        <v>0.63677514926330869</v>
      </c>
      <c r="P329" s="155">
        <f t="shared" si="160"/>
        <v>0.66543359623209331</v>
      </c>
      <c r="Q329" s="155">
        <f t="shared" si="160"/>
        <v>0.64299040881506853</v>
      </c>
      <c r="R329" s="155">
        <f t="shared" ref="R329:V329" si="161">IF(R311=0,"",R311/R293)</f>
        <v>0.64538745127523789</v>
      </c>
      <c r="S329" s="155">
        <f t="shared" si="161"/>
        <v>0.6612041416550769</v>
      </c>
      <c r="T329" s="155">
        <f t="shared" si="161"/>
        <v>0.66995879512067724</v>
      </c>
      <c r="U329" s="155">
        <f t="shared" si="161"/>
        <v>0.6687624386275991</v>
      </c>
      <c r="V329" s="155">
        <f t="shared" si="161"/>
        <v>0.7107682447634921</v>
      </c>
      <c r="W329" s="155">
        <f t="shared" ref="W329" si="162">IF(W311=0,"",W311/W293)</f>
        <v>0.73256777838243148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0.55396230537962354</v>
      </c>
      <c r="D330" s="156">
        <f t="shared" si="163"/>
        <v>0.55493964622896796</v>
      </c>
      <c r="E330" s="156">
        <f t="shared" si="163"/>
        <v>0.55590320359384393</v>
      </c>
      <c r="F330" s="156">
        <f t="shared" si="163"/>
        <v>0.556864881392656</v>
      </c>
      <c r="G330" s="156">
        <f t="shared" si="163"/>
        <v>0.55781386541300415</v>
      </c>
      <c r="H330" s="156">
        <f t="shared" si="163"/>
        <v>0.558751479176814</v>
      </c>
      <c r="I330" s="156">
        <f t="shared" si="163"/>
        <v>0.55967505806183393</v>
      </c>
      <c r="J330" s="156">
        <f t="shared" si="163"/>
        <v>0.56057368605122726</v>
      </c>
      <c r="K330" s="156">
        <f t="shared" si="163"/>
        <v>0.56143808165942888</v>
      </c>
      <c r="L330" s="156" t="str">
        <f t="shared" si="163"/>
        <v/>
      </c>
      <c r="M330" s="156">
        <f t="shared" si="163"/>
        <v>0.56271116315758496</v>
      </c>
      <c r="N330" s="156">
        <f t="shared" si="163"/>
        <v>0.56271116315758496</v>
      </c>
      <c r="O330" s="156">
        <f t="shared" si="163"/>
        <v>0.56271116315758496</v>
      </c>
      <c r="P330" s="156">
        <f t="shared" si="163"/>
        <v>0.56271116315758496</v>
      </c>
      <c r="Q330" s="156">
        <f t="shared" si="163"/>
        <v>0.56271116315758496</v>
      </c>
      <c r="R330" s="156">
        <f t="shared" ref="R330:V330" si="164">IF(R312=0,"",R312/R294)</f>
        <v>0.56552507521437367</v>
      </c>
      <c r="S330" s="156">
        <f t="shared" si="164"/>
        <v>0.57012645898733694</v>
      </c>
      <c r="T330" s="156">
        <f t="shared" si="164"/>
        <v>0.57549474005579004</v>
      </c>
      <c r="U330" s="156">
        <f t="shared" si="164"/>
        <v>0.58105474544811764</v>
      </c>
      <c r="V330" s="156">
        <f t="shared" si="164"/>
        <v>0.58623130219269859</v>
      </c>
      <c r="W330" s="156">
        <f t="shared" ref="W330" si="165">IF(W312=0,"",W312/W294)</f>
        <v>0.59102441028953034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0.72832134385525726</v>
      </c>
      <c r="D331" s="159">
        <f t="shared" si="166"/>
        <v>0.73003013920661908</v>
      </c>
      <c r="E331" s="159">
        <f t="shared" si="166"/>
        <v>0.73180212166826697</v>
      </c>
      <c r="F331" s="159">
        <f t="shared" si="166"/>
        <v>0.73358272055404505</v>
      </c>
      <c r="G331" s="159">
        <f t="shared" si="166"/>
        <v>0.73542151105179143</v>
      </c>
      <c r="H331" s="159">
        <f t="shared" si="166"/>
        <v>0.73731242578964229</v>
      </c>
      <c r="I331" s="159">
        <f t="shared" si="166"/>
        <v>0.73926768009532962</v>
      </c>
      <c r="J331" s="159">
        <f t="shared" si="166"/>
        <v>0.741337315854949</v>
      </c>
      <c r="K331" s="159">
        <f t="shared" si="166"/>
        <v>0.74356388183426203</v>
      </c>
      <c r="L331" s="159" t="str">
        <f t="shared" si="166"/>
        <v/>
      </c>
      <c r="M331" s="159">
        <f t="shared" si="166"/>
        <v>0.7492170727391958</v>
      </c>
      <c r="N331" s="159">
        <f t="shared" si="166"/>
        <v>0.75353591851811397</v>
      </c>
      <c r="O331" s="159">
        <f t="shared" si="166"/>
        <v>0.75939455119588861</v>
      </c>
      <c r="P331" s="159">
        <f t="shared" si="166"/>
        <v>0.76704467839896873</v>
      </c>
      <c r="Q331" s="159">
        <f t="shared" si="166"/>
        <v>0.77690467311501588</v>
      </c>
      <c r="R331" s="159">
        <f t="shared" ref="R331:V331" si="167">IF(R313=0,"",R313/R295)</f>
        <v>0.79031767556620214</v>
      </c>
      <c r="S331" s="159">
        <f t="shared" si="167"/>
        <v>0.80705835716589691</v>
      </c>
      <c r="T331" s="159">
        <f t="shared" si="167"/>
        <v>0.82505730493698326</v>
      </c>
      <c r="U331" s="159">
        <f t="shared" si="167"/>
        <v>0.84224510590239476</v>
      </c>
      <c r="V331" s="159">
        <f t="shared" si="167"/>
        <v>0.85655234708504302</v>
      </c>
      <c r="W331" s="159">
        <f t="shared" ref="W331" si="168">IF(W313=0,"",W313/W295)</f>
        <v>0.86725211044820305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0.18363934116894251</v>
      </c>
      <c r="D333" s="117">
        <f t="shared" si="169"/>
        <v>0.28008827963697969</v>
      </c>
      <c r="E333" s="117">
        <f t="shared" si="169"/>
        <v>0.2928290398848355</v>
      </c>
      <c r="F333" s="117">
        <f t="shared" si="169"/>
        <v>0.32123938628087784</v>
      </c>
      <c r="G333" s="117">
        <f t="shared" si="169"/>
        <v>0.37409104099641988</v>
      </c>
      <c r="H333" s="117">
        <f t="shared" si="169"/>
        <v>0.30667846086173017</v>
      </c>
      <c r="I333" s="117">
        <f t="shared" si="169"/>
        <v>9.8481181738690013E-2</v>
      </c>
      <c r="J333" s="117">
        <f t="shared" si="169"/>
        <v>0.12299306784406976</v>
      </c>
      <c r="K333" s="117">
        <f t="shared" si="169"/>
        <v>0.16387685462964718</v>
      </c>
      <c r="L333" s="117">
        <f t="shared" si="169"/>
        <v>0</v>
      </c>
      <c r="M333" s="117">
        <f t="shared" si="169"/>
        <v>0.11188710286832909</v>
      </c>
      <c r="N333" s="117">
        <f t="shared" si="169"/>
        <v>9.1877585801923622E-2</v>
      </c>
      <c r="O333" s="117">
        <f t="shared" si="169"/>
        <v>0.12785689566052888</v>
      </c>
      <c r="P333" s="117">
        <f t="shared" si="169"/>
        <v>0.20448147103992625</v>
      </c>
      <c r="Q333" s="117">
        <f t="shared" si="169"/>
        <v>0.35548676779014732</v>
      </c>
      <c r="R333" s="117">
        <f t="shared" ref="R333:V333" si="170">R334+R336+R338+R347</f>
        <v>0.28298313077849552</v>
      </c>
      <c r="S333" s="117">
        <f t="shared" si="170"/>
        <v>0.28589609698347418</v>
      </c>
      <c r="T333" s="117">
        <f t="shared" si="170"/>
        <v>0.31874417462895011</v>
      </c>
      <c r="U333" s="117">
        <f t="shared" si="170"/>
        <v>0.607782724296002</v>
      </c>
      <c r="V333" s="117">
        <f t="shared" si="170"/>
        <v>0.46674013402446124</v>
      </c>
      <c r="W333" s="117">
        <f t="shared" ref="W333" si="171">W334+W336+W338+W347</f>
        <v>0.217131070724223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4.9983333441078498E-2</v>
      </c>
      <c r="D338" s="122">
        <v>5.4169679562959129E-2</v>
      </c>
      <c r="E338" s="122">
        <v>5.6843970931614786E-2</v>
      </c>
      <c r="F338" s="122">
        <v>6.1328395648921473E-2</v>
      </c>
      <c r="G338" s="122">
        <v>8.3895188594734132E-2</v>
      </c>
      <c r="H338" s="122">
        <v>9.8931524064958462E-2</v>
      </c>
      <c r="I338" s="122">
        <v>1.7151789963875817E-2</v>
      </c>
      <c r="J338" s="122">
        <v>2.4166769273474952E-2</v>
      </c>
      <c r="K338" s="122">
        <v>4.0942560751280777E-2</v>
      </c>
      <c r="L338" s="122">
        <v>0</v>
      </c>
      <c r="M338" s="122">
        <v>2.4788244330521497E-2</v>
      </c>
      <c r="N338" s="122">
        <v>2.0722053212814336E-2</v>
      </c>
      <c r="O338" s="122">
        <v>1.7378092462242475E-2</v>
      </c>
      <c r="P338" s="122">
        <v>3.3988938335516219E-3</v>
      </c>
      <c r="Q338" s="122">
        <v>0.11344056615164989</v>
      </c>
      <c r="R338" s="122">
        <v>5.2847536495473212E-2</v>
      </c>
      <c r="S338" s="122">
        <v>4.9314317086081833E-2</v>
      </c>
      <c r="T338" s="122">
        <v>5.1954957662850701E-2</v>
      </c>
      <c r="U338" s="122">
        <v>0.10422293915454015</v>
      </c>
      <c r="V338" s="122">
        <v>7.7571057339493515E-2</v>
      </c>
      <c r="W338" s="122">
        <v>3.3753873286063094E-2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4.9040703573045928E-2</v>
      </c>
      <c r="D339" s="98">
        <v>5.4169679562959129E-2</v>
      </c>
      <c r="E339" s="98">
        <v>5.6843970931614786E-2</v>
      </c>
      <c r="F339" s="98">
        <v>6.1328395648921473E-2</v>
      </c>
      <c r="G339" s="98">
        <v>8.3895188594734132E-2</v>
      </c>
      <c r="H339" s="98">
        <v>9.7034822613490126E-2</v>
      </c>
      <c r="I339" s="98">
        <v>1.6634003218021533E-2</v>
      </c>
      <c r="J339" s="98">
        <v>2.3631146442261022E-2</v>
      </c>
      <c r="K339" s="98">
        <v>4.0412825841037253E-2</v>
      </c>
      <c r="L339" s="98">
        <v>0</v>
      </c>
      <c r="M339" s="98">
        <v>2.4788244330521497E-2</v>
      </c>
      <c r="N339" s="98">
        <v>2.0344877674372382E-2</v>
      </c>
      <c r="O339" s="98">
        <v>1.4942751917562338E-2</v>
      </c>
      <c r="P339" s="98">
        <v>0</v>
      </c>
      <c r="Q339" s="98">
        <v>0.11344056615164989</v>
      </c>
      <c r="R339" s="98">
        <v>5.2847536495473212E-2</v>
      </c>
      <c r="S339" s="98">
        <v>4.9314317086081833E-2</v>
      </c>
      <c r="T339" s="98">
        <v>5.1954957662850701E-2</v>
      </c>
      <c r="U339" s="98">
        <v>0.10399799847996469</v>
      </c>
      <c r="V339" s="98">
        <v>7.6755937061583054E-2</v>
      </c>
      <c r="W339" s="98">
        <v>2.8770409346213294E-2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9.4262986803256938E-4</v>
      </c>
      <c r="D340" s="98">
        <v>0</v>
      </c>
      <c r="E340" s="98">
        <v>0</v>
      </c>
      <c r="F340" s="98">
        <v>0</v>
      </c>
      <c r="G340" s="98">
        <v>0</v>
      </c>
      <c r="H340" s="98">
        <v>1.8967014514683315E-3</v>
      </c>
      <c r="I340" s="98">
        <v>5.1778674585428264E-4</v>
      </c>
      <c r="J340" s="98">
        <v>5.3562283121393029E-4</v>
      </c>
      <c r="K340" s="98">
        <v>5.2973491024352543E-4</v>
      </c>
      <c r="L340" s="98">
        <v>0</v>
      </c>
      <c r="M340" s="98">
        <v>0</v>
      </c>
      <c r="N340" s="98">
        <v>3.7717553844195562E-4</v>
      </c>
      <c r="O340" s="98">
        <v>2.4353405446801376E-3</v>
      </c>
      <c r="P340" s="98">
        <v>3.3988938335516219E-3</v>
      </c>
      <c r="Q340" s="98">
        <v>0</v>
      </c>
      <c r="R340" s="98">
        <v>0</v>
      </c>
      <c r="S340" s="98">
        <v>0</v>
      </c>
      <c r="T340" s="98">
        <v>0</v>
      </c>
      <c r="U340" s="98">
        <v>2.2494067457545582E-4</v>
      </c>
      <c r="V340" s="98">
        <v>8.1512027791046289E-4</v>
      </c>
      <c r="W340" s="98">
        <v>4.9834639398498018E-3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9.4262986803256938E-4</v>
      </c>
      <c r="D341" s="101">
        <v>0</v>
      </c>
      <c r="E341" s="101">
        <v>0</v>
      </c>
      <c r="F341" s="101">
        <v>0</v>
      </c>
      <c r="G341" s="101">
        <v>0</v>
      </c>
      <c r="H341" s="101">
        <v>1.8967014514683315E-3</v>
      </c>
      <c r="I341" s="101">
        <v>5.1778674585428264E-4</v>
      </c>
      <c r="J341" s="101">
        <v>5.3562283121393029E-4</v>
      </c>
      <c r="K341" s="101">
        <v>5.2973491024352543E-4</v>
      </c>
      <c r="L341" s="101">
        <v>0</v>
      </c>
      <c r="M341" s="101">
        <v>0</v>
      </c>
      <c r="N341" s="101">
        <v>3.7717553844195562E-4</v>
      </c>
      <c r="O341" s="101">
        <v>2.4353405446801376E-3</v>
      </c>
      <c r="P341" s="101">
        <v>3.3988938335516219E-3</v>
      </c>
      <c r="Q341" s="101">
        <v>0</v>
      </c>
      <c r="R341" s="101">
        <v>0</v>
      </c>
      <c r="S341" s="101">
        <v>0</v>
      </c>
      <c r="T341" s="101">
        <v>0</v>
      </c>
      <c r="U341" s="101">
        <v>2.2494067457545582E-4</v>
      </c>
      <c r="V341" s="101">
        <v>8.1512027791046289E-4</v>
      </c>
      <c r="W341" s="101">
        <v>4.9834639398498018E-3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0.13365600772786401</v>
      </c>
      <c r="D347" s="122">
        <v>0.22591860007402054</v>
      </c>
      <c r="E347" s="122">
        <v>0.23598506895322072</v>
      </c>
      <c r="F347" s="122">
        <v>0.25991099063195638</v>
      </c>
      <c r="G347" s="122">
        <v>0.29019585240168577</v>
      </c>
      <c r="H347" s="122">
        <v>0.20774693679677173</v>
      </c>
      <c r="I347" s="122">
        <v>8.13293917748142E-2</v>
      </c>
      <c r="J347" s="122">
        <v>9.88262985705948E-2</v>
      </c>
      <c r="K347" s="122">
        <v>0.12293429387836641</v>
      </c>
      <c r="L347" s="122">
        <v>0</v>
      </c>
      <c r="M347" s="122">
        <v>8.7098858537807591E-2</v>
      </c>
      <c r="N347" s="122">
        <v>7.1155532589109283E-2</v>
      </c>
      <c r="O347" s="122">
        <v>0.1104788031982864</v>
      </c>
      <c r="P347" s="122">
        <v>0.20108257720637462</v>
      </c>
      <c r="Q347" s="122">
        <v>0.24204620163849741</v>
      </c>
      <c r="R347" s="122">
        <v>0.2301355942830223</v>
      </c>
      <c r="S347" s="122">
        <v>0.23658177989739232</v>
      </c>
      <c r="T347" s="122">
        <v>0.26678921696609942</v>
      </c>
      <c r="U347" s="122">
        <v>0.50355978514146182</v>
      </c>
      <c r="V347" s="122">
        <v>0.38916907668496775</v>
      </c>
      <c r="W347" s="122">
        <v>0.18337719743815989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0.13365600772786401</v>
      </c>
      <c r="D348" s="98">
        <v>0.22591860007402054</v>
      </c>
      <c r="E348" s="98">
        <v>0.23598506895322072</v>
      </c>
      <c r="F348" s="98">
        <v>0.25991099063195638</v>
      </c>
      <c r="G348" s="98">
        <v>0.29019585240168577</v>
      </c>
      <c r="H348" s="98">
        <v>0.20774693679677173</v>
      </c>
      <c r="I348" s="98">
        <v>8.13293917748142E-2</v>
      </c>
      <c r="J348" s="98">
        <v>9.88262985705948E-2</v>
      </c>
      <c r="K348" s="98">
        <v>0.12293429387836641</v>
      </c>
      <c r="L348" s="98">
        <v>0</v>
      </c>
      <c r="M348" s="98">
        <v>8.7098858537807591E-2</v>
      </c>
      <c r="N348" s="98">
        <v>7.1155532589109283E-2</v>
      </c>
      <c r="O348" s="98">
        <v>0.1104788031982864</v>
      </c>
      <c r="P348" s="98">
        <v>0.20108257720637462</v>
      </c>
      <c r="Q348" s="98">
        <v>0.24204620163849741</v>
      </c>
      <c r="R348" s="98">
        <v>0.2301355942830223</v>
      </c>
      <c r="S348" s="98">
        <v>0.23658177989739232</v>
      </c>
      <c r="T348" s="98">
        <v>0.26678921696609942</v>
      </c>
      <c r="U348" s="98">
        <v>0.50355978514146182</v>
      </c>
      <c r="V348" s="98">
        <v>0.38916907668496775</v>
      </c>
      <c r="W348" s="98">
        <v>0.18337719743815989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9073.4750573923684</v>
      </c>
      <c r="D351" s="117">
        <f t="shared" si="174"/>
        <v>11507.450425752655</v>
      </c>
      <c r="E351" s="117">
        <f t="shared" si="174"/>
        <v>11827.102181153426</v>
      </c>
      <c r="F351" s="117">
        <f t="shared" si="174"/>
        <v>10992.296651299053</v>
      </c>
      <c r="G351" s="117">
        <f t="shared" si="174"/>
        <v>10261.807094096584</v>
      </c>
      <c r="H351" s="117">
        <f t="shared" si="174"/>
        <v>10508.918554422515</v>
      </c>
      <c r="I351" s="117">
        <f t="shared" si="174"/>
        <v>11540.884385663043</v>
      </c>
      <c r="J351" s="117">
        <f t="shared" si="174"/>
        <v>10241.425061810229</v>
      </c>
      <c r="K351" s="117">
        <f t="shared" si="174"/>
        <v>9638.0906232444831</v>
      </c>
      <c r="L351" s="117">
        <f t="shared" si="174"/>
        <v>0</v>
      </c>
      <c r="M351" s="117">
        <f t="shared" si="174"/>
        <v>8876.0342103746971</v>
      </c>
      <c r="N351" s="117">
        <f t="shared" si="174"/>
        <v>6892.7049514715764</v>
      </c>
      <c r="O351" s="117">
        <f t="shared" si="174"/>
        <v>5354.2212159970713</v>
      </c>
      <c r="P351" s="117">
        <f t="shared" si="174"/>
        <v>5813.2314591172108</v>
      </c>
      <c r="Q351" s="117">
        <f t="shared" si="174"/>
        <v>7247.8056912875345</v>
      </c>
      <c r="R351" s="117">
        <f t="shared" ref="R351:V351" si="175">R352+R354+R356+R365</f>
        <v>7338.0298430469738</v>
      </c>
      <c r="S351" s="117">
        <f t="shared" si="175"/>
        <v>7781.2408534219667</v>
      </c>
      <c r="T351" s="117">
        <f t="shared" si="175"/>
        <v>7152.1458646785841</v>
      </c>
      <c r="U351" s="117">
        <f t="shared" si="175"/>
        <v>7914.8566426325369</v>
      </c>
      <c r="V351" s="117">
        <f t="shared" si="175"/>
        <v>7816.3312393647548</v>
      </c>
      <c r="W351" s="117">
        <f t="shared" ref="W351" si="176">W352+W354+W356+W365</f>
        <v>7433.2157957760055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5697.3071811052678</v>
      </c>
      <c r="D352" s="122">
        <f t="shared" si="177"/>
        <v>6192.1928748280852</v>
      </c>
      <c r="E352" s="122">
        <f t="shared" si="177"/>
        <v>6072.879455933934</v>
      </c>
      <c r="F352" s="122">
        <f t="shared" si="177"/>
        <v>5402.1833361446579</v>
      </c>
      <c r="G352" s="122">
        <f t="shared" si="177"/>
        <v>4440.0503804567979</v>
      </c>
      <c r="H352" s="122">
        <f t="shared" si="177"/>
        <v>4564.34042207113</v>
      </c>
      <c r="I352" s="122">
        <f t="shared" si="177"/>
        <v>5289.6779347465563</v>
      </c>
      <c r="J352" s="122">
        <f t="shared" si="177"/>
        <v>4225.6566758745648</v>
      </c>
      <c r="K352" s="122">
        <f t="shared" si="177"/>
        <v>3788.9903703828541</v>
      </c>
      <c r="L352" s="122">
        <f t="shared" si="177"/>
        <v>0</v>
      </c>
      <c r="M352" s="122">
        <f t="shared" si="177"/>
        <v>3334.3560327620203</v>
      </c>
      <c r="N352" s="122">
        <f t="shared" si="177"/>
        <v>1497.0882770680819</v>
      </c>
      <c r="O352" s="122">
        <f t="shared" si="177"/>
        <v>642.79948944798934</v>
      </c>
      <c r="P352" s="122">
        <f t="shared" si="177"/>
        <v>1369.5403966431568</v>
      </c>
      <c r="Q352" s="122">
        <f t="shared" si="177"/>
        <v>2654.6370500520147</v>
      </c>
      <c r="R352" s="122">
        <f t="shared" si="177"/>
        <v>2571.0985393542119</v>
      </c>
      <c r="S352" s="122">
        <f t="shared" si="177"/>
        <v>2891.3829825133153</v>
      </c>
      <c r="T352" s="122">
        <f t="shared" si="177"/>
        <v>2428.7794392653168</v>
      </c>
      <c r="U352" s="122">
        <f t="shared" si="177"/>
        <v>2980.8624439307155</v>
      </c>
      <c r="V352" s="122">
        <f t="shared" si="177"/>
        <v>2949.8610130076358</v>
      </c>
      <c r="W352" s="122">
        <f t="shared" si="177"/>
        <v>2628.2584074006736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5697.3071811052678</v>
      </c>
      <c r="D353" s="98">
        <v>6192.1928748280852</v>
      </c>
      <c r="E353" s="98">
        <v>6072.879455933934</v>
      </c>
      <c r="F353" s="98">
        <v>5402.1833361446579</v>
      </c>
      <c r="G353" s="98">
        <v>4440.0503804567979</v>
      </c>
      <c r="H353" s="98">
        <v>4564.34042207113</v>
      </c>
      <c r="I353" s="98">
        <v>5289.6779347465563</v>
      </c>
      <c r="J353" s="98">
        <v>4225.6566758745648</v>
      </c>
      <c r="K353" s="98">
        <v>3788.9903703828541</v>
      </c>
      <c r="L353" s="98">
        <v>0</v>
      </c>
      <c r="M353" s="98">
        <v>3334.3560327620203</v>
      </c>
      <c r="N353" s="98">
        <v>1497.0882770680819</v>
      </c>
      <c r="O353" s="98">
        <v>642.79948944798934</v>
      </c>
      <c r="P353" s="98">
        <v>1369.5403966431568</v>
      </c>
      <c r="Q353" s="98">
        <v>2654.6370500520147</v>
      </c>
      <c r="R353" s="98">
        <v>2571.0985393542119</v>
      </c>
      <c r="S353" s="98">
        <v>2891.3829825133153</v>
      </c>
      <c r="T353" s="98">
        <v>2428.7794392653168</v>
      </c>
      <c r="U353" s="98">
        <v>2980.8624439307155</v>
      </c>
      <c r="V353" s="98">
        <v>2949.8610130076358</v>
      </c>
      <c r="W353" s="98">
        <v>2628.2584074006736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1695.5190064662431</v>
      </c>
      <c r="E354" s="122">
        <f t="shared" si="178"/>
        <v>1848.7751381717292</v>
      </c>
      <c r="F354" s="122">
        <f t="shared" si="178"/>
        <v>1565.8964101624838</v>
      </c>
      <c r="G354" s="122">
        <f t="shared" si="178"/>
        <v>1482.9737833518634</v>
      </c>
      <c r="H354" s="122">
        <f t="shared" si="178"/>
        <v>1684.2247792538722</v>
      </c>
      <c r="I354" s="122">
        <f t="shared" si="178"/>
        <v>1858.756469808266</v>
      </c>
      <c r="J354" s="122">
        <f t="shared" si="178"/>
        <v>1852.8558482897595</v>
      </c>
      <c r="K354" s="122">
        <f t="shared" si="178"/>
        <v>1712.3656484144146</v>
      </c>
      <c r="L354" s="122">
        <f t="shared" si="178"/>
        <v>0</v>
      </c>
      <c r="M354" s="122">
        <f t="shared" si="178"/>
        <v>1467.2376574924517</v>
      </c>
      <c r="N354" s="122">
        <f t="shared" si="178"/>
        <v>1718.8446601496853</v>
      </c>
      <c r="O354" s="122">
        <f t="shared" si="178"/>
        <v>1377.5983515224978</v>
      </c>
      <c r="P354" s="122">
        <f t="shared" si="178"/>
        <v>1164.3739816459045</v>
      </c>
      <c r="Q354" s="122">
        <f t="shared" si="178"/>
        <v>1190.5799577789344</v>
      </c>
      <c r="R354" s="122">
        <f t="shared" si="178"/>
        <v>1309.294406929243</v>
      </c>
      <c r="S354" s="122">
        <f t="shared" si="178"/>
        <v>1222.2034488706427</v>
      </c>
      <c r="T354" s="122">
        <f t="shared" si="178"/>
        <v>1244.5479133787478</v>
      </c>
      <c r="U354" s="122">
        <f t="shared" si="178"/>
        <v>1341.3453137211727</v>
      </c>
      <c r="V354" s="122">
        <f t="shared" si="178"/>
        <v>1275.1168681943861</v>
      </c>
      <c r="W354" s="122">
        <f t="shared" si="178"/>
        <v>1235.5790438555277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1695.5190064662431</v>
      </c>
      <c r="E355" s="98">
        <f>RES_hhdet_in_fech!E165</f>
        <v>1848.7751381717292</v>
      </c>
      <c r="F355" s="98">
        <f>RES_hhdet_in_fech!F165</f>
        <v>1565.8964101624838</v>
      </c>
      <c r="G355" s="98">
        <f>RES_hhdet_in_fech!G165</f>
        <v>1482.9737833518634</v>
      </c>
      <c r="H355" s="98">
        <f>RES_hhdet_in_fech!H165</f>
        <v>1684.2247792538722</v>
      </c>
      <c r="I355" s="98">
        <f>RES_hhdet_in_fech!I165</f>
        <v>1858.756469808266</v>
      </c>
      <c r="J355" s="98">
        <f>RES_hhdet_in_fech!J165</f>
        <v>1852.8558482897595</v>
      </c>
      <c r="K355" s="98">
        <f>RES_hhdet_in_fech!K165</f>
        <v>1712.3656484144146</v>
      </c>
      <c r="L355" s="98">
        <f>RES_hhdet_in_fech!L165</f>
        <v>0</v>
      </c>
      <c r="M355" s="98">
        <f>RES_hhdet_in_fech!M165</f>
        <v>1467.2376574924517</v>
      </c>
      <c r="N355" s="98">
        <f>RES_hhdet_in_fech!N165</f>
        <v>1718.8446601496853</v>
      </c>
      <c r="O355" s="98">
        <f>RES_hhdet_in_fech!O165</f>
        <v>1377.5983515224978</v>
      </c>
      <c r="P355" s="98">
        <f>RES_hhdet_in_fech!P165</f>
        <v>1164.3739816459045</v>
      </c>
      <c r="Q355" s="98">
        <f>RES_hhdet_in_fech!Q165</f>
        <v>1190.5799577789344</v>
      </c>
      <c r="R355" s="98">
        <f>RES_hhdet_in_fech!R165</f>
        <v>1309.294406929243</v>
      </c>
      <c r="S355" s="98">
        <f>RES_hhdet_in_fech!S165</f>
        <v>1222.2034488706427</v>
      </c>
      <c r="T355" s="98">
        <f>RES_hhdet_in_fech!T165</f>
        <v>1244.5479133787478</v>
      </c>
      <c r="U355" s="98">
        <f>RES_hhdet_in_fech!U165</f>
        <v>1341.3453137211727</v>
      </c>
      <c r="V355" s="98">
        <f>RES_hhdet_in_fech!V165</f>
        <v>1275.1168681943861</v>
      </c>
      <c r="W355" s="98">
        <f>RES_hhdet_in_fech!W165</f>
        <v>1235.5790438555277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2242.8903630507921</v>
      </c>
      <c r="D356" s="122">
        <v>2464.9305959923727</v>
      </c>
      <c r="E356" s="122">
        <v>2729.2308369397074</v>
      </c>
      <c r="F356" s="122">
        <v>2823.1736983362853</v>
      </c>
      <c r="G356" s="122">
        <v>3173.9181332508242</v>
      </c>
      <c r="H356" s="122">
        <v>3182.5762855936232</v>
      </c>
      <c r="I356" s="122">
        <v>3332.3950295813988</v>
      </c>
      <c r="J356" s="122">
        <v>3197.8570222978833</v>
      </c>
      <c r="K356" s="122">
        <v>3197.486465849574</v>
      </c>
      <c r="L356" s="122">
        <v>0</v>
      </c>
      <c r="M356" s="122">
        <v>3099.4209253636477</v>
      </c>
      <c r="N356" s="122">
        <v>2796.840062677355</v>
      </c>
      <c r="O356" s="122">
        <v>2475.6170619635886</v>
      </c>
      <c r="P356" s="122">
        <v>2354.1161844819667</v>
      </c>
      <c r="Q356" s="122">
        <v>2486.7910719211004</v>
      </c>
      <c r="R356" s="122">
        <v>2544.5878419635465</v>
      </c>
      <c r="S356" s="122">
        <v>2720.3871595855489</v>
      </c>
      <c r="T356" s="122">
        <v>2605.1398918146774</v>
      </c>
      <c r="U356" s="122">
        <v>2570.1329531967817</v>
      </c>
      <c r="V356" s="122">
        <v>2591.133066939452</v>
      </c>
      <c r="W356" s="122">
        <v>2620.0484847085718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4405.8403115170031</v>
      </c>
      <c r="D357" s="98">
        <v>4675.7817382719895</v>
      </c>
      <c r="E357" s="98">
        <v>4906.6194106611192</v>
      </c>
      <c r="F357" s="98">
        <v>4999.6083400932503</v>
      </c>
      <c r="G357" s="98">
        <v>5431.2060814050556</v>
      </c>
      <c r="H357" s="98">
        <v>5476.4755562266128</v>
      </c>
      <c r="I357" s="98">
        <v>5632.7641709745521</v>
      </c>
      <c r="J357" s="98">
        <v>5779.3690307030338</v>
      </c>
      <c r="K357" s="98">
        <v>5738.8604651314754</v>
      </c>
      <c r="L357" s="98">
        <v>0</v>
      </c>
      <c r="M357" s="98">
        <v>5196.3047506941812</v>
      </c>
      <c r="N357" s="98">
        <v>4713.7833927332413</v>
      </c>
      <c r="O357" s="98">
        <v>4698.6239772980452</v>
      </c>
      <c r="P357" s="98">
        <v>0</v>
      </c>
      <c r="Q357" s="98">
        <v>4268.2580052634257</v>
      </c>
      <c r="R357" s="98">
        <v>4154.3670049644998</v>
      </c>
      <c r="S357" s="98">
        <v>4096.050417965047</v>
      </c>
      <c r="T357" s="98">
        <v>3943.3664910992929</v>
      </c>
      <c r="U357" s="98">
        <v>3752.6087801175986</v>
      </c>
      <c r="V357" s="98">
        <v>3483.4403954151503</v>
      </c>
      <c r="W357" s="98">
        <v>4367.331752526442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2231.710598152205</v>
      </c>
      <c r="D358" s="98">
        <v>0</v>
      </c>
      <c r="E358" s="98">
        <v>0</v>
      </c>
      <c r="F358" s="98">
        <v>0</v>
      </c>
      <c r="G358" s="98">
        <v>0</v>
      </c>
      <c r="H358" s="98">
        <v>3195.074257197628</v>
      </c>
      <c r="I358" s="98">
        <v>3140.0163677390588</v>
      </c>
      <c r="J358" s="98">
        <v>3246.9240669944775</v>
      </c>
      <c r="K358" s="98">
        <v>3244.0245727955885</v>
      </c>
      <c r="L358" s="98">
        <v>0</v>
      </c>
      <c r="M358" s="98">
        <v>0</v>
      </c>
      <c r="N358" s="98">
        <v>2593.1676509015911</v>
      </c>
      <c r="O358" s="98">
        <v>2643.908271073492</v>
      </c>
      <c r="P358" s="98">
        <v>3124.7863007744099</v>
      </c>
      <c r="Q358" s="98">
        <v>0</v>
      </c>
      <c r="R358" s="98">
        <v>0</v>
      </c>
      <c r="S358" s="98">
        <v>0</v>
      </c>
      <c r="T358" s="98">
        <v>0</v>
      </c>
      <c r="U358" s="98">
        <v>2509.8732110045758</v>
      </c>
      <c r="V358" s="98">
        <v>2373.2497783539875</v>
      </c>
      <c r="W358" s="98">
        <v>3216.1509931920746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592.80423366322611</v>
      </c>
      <c r="D359" s="101">
        <v>0</v>
      </c>
      <c r="E359" s="101">
        <v>0</v>
      </c>
      <c r="F359" s="101">
        <v>0</v>
      </c>
      <c r="G359" s="101">
        <v>0</v>
      </c>
      <c r="H359" s="101">
        <v>1391.6046336417292</v>
      </c>
      <c r="I359" s="101">
        <v>1139.6961301599808</v>
      </c>
      <c r="J359" s="101">
        <v>1178.9549903458581</v>
      </c>
      <c r="K359" s="101">
        <v>1165.9951361232729</v>
      </c>
      <c r="L359" s="101">
        <v>0</v>
      </c>
      <c r="M359" s="101">
        <v>0</v>
      </c>
      <c r="N359" s="101">
        <v>553.46530850788804</v>
      </c>
      <c r="O359" s="101">
        <v>369.68330763067462</v>
      </c>
      <c r="P359" s="101">
        <v>498.75180981857443</v>
      </c>
      <c r="Q359" s="101">
        <v>0</v>
      </c>
      <c r="R359" s="101">
        <v>0</v>
      </c>
      <c r="S359" s="101">
        <v>0</v>
      </c>
      <c r="T359" s="101">
        <v>0</v>
      </c>
      <c r="U359" s="101">
        <v>247.55753056816317</v>
      </c>
      <c r="V359" s="101">
        <v>188.85836968852533</v>
      </c>
      <c r="W359" s="101">
        <v>756.48698773002184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1638.9063644889789</v>
      </c>
      <c r="D360" s="104">
        <v>0</v>
      </c>
      <c r="E360" s="104">
        <v>0</v>
      </c>
      <c r="F360" s="104">
        <v>0</v>
      </c>
      <c r="G360" s="104">
        <v>0</v>
      </c>
      <c r="H360" s="104">
        <v>1803.4696235558986</v>
      </c>
      <c r="I360" s="104">
        <v>2000.3202375790781</v>
      </c>
      <c r="J360" s="104">
        <v>2067.9690766486192</v>
      </c>
      <c r="K360" s="104">
        <v>2078.0294366723151</v>
      </c>
      <c r="L360" s="104">
        <v>0</v>
      </c>
      <c r="M360" s="104">
        <v>0</v>
      </c>
      <c r="N360" s="104">
        <v>2039.7023423937032</v>
      </c>
      <c r="O360" s="104">
        <v>2274.2249634428181</v>
      </c>
      <c r="P360" s="104">
        <v>2626.0344909558353</v>
      </c>
      <c r="Q360" s="104">
        <v>0</v>
      </c>
      <c r="R360" s="104">
        <v>0</v>
      </c>
      <c r="S360" s="104">
        <v>0</v>
      </c>
      <c r="T360" s="104">
        <v>0</v>
      </c>
      <c r="U360" s="104">
        <v>2262.3156804364125</v>
      </c>
      <c r="V360" s="104">
        <v>2184.3914086654622</v>
      </c>
      <c r="W360" s="104">
        <v>2459.664005462053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3818.3170411693859</v>
      </c>
      <c r="D361" s="101">
        <v>0</v>
      </c>
      <c r="E361" s="101">
        <v>0</v>
      </c>
      <c r="F361" s="101">
        <v>0</v>
      </c>
      <c r="G361" s="101">
        <v>0</v>
      </c>
      <c r="H361" s="101">
        <v>4826.294557425691</v>
      </c>
      <c r="I361" s="101">
        <v>0</v>
      </c>
      <c r="J361" s="101">
        <v>0</v>
      </c>
      <c r="K361" s="101">
        <v>5158.6941374731632</v>
      </c>
      <c r="L361" s="101">
        <v>0</v>
      </c>
      <c r="M361" s="101">
        <v>0</v>
      </c>
      <c r="N361" s="101">
        <v>0</v>
      </c>
      <c r="O361" s="101">
        <v>4171.1276629680679</v>
      </c>
      <c r="P361" s="101">
        <v>4061.184559579739</v>
      </c>
      <c r="Q361" s="101">
        <v>0</v>
      </c>
      <c r="R361" s="101">
        <v>0</v>
      </c>
      <c r="S361" s="101">
        <v>0</v>
      </c>
      <c r="T361" s="101">
        <v>0</v>
      </c>
      <c r="U361" s="101">
        <v>3795.8631201200665</v>
      </c>
      <c r="V361" s="101">
        <v>3796.1951811022609</v>
      </c>
      <c r="W361" s="101">
        <v>3762.4946782167694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2094.9944025517329</v>
      </c>
      <c r="D362" s="104">
        <v>2376.9107612880316</v>
      </c>
      <c r="E362" s="104">
        <v>2638.0593941976776</v>
      </c>
      <c r="F362" s="104">
        <v>2737.7612923371021</v>
      </c>
      <c r="G362" s="104">
        <v>3072.3998921962689</v>
      </c>
      <c r="H362" s="104">
        <v>2999.9255251662235</v>
      </c>
      <c r="I362" s="104">
        <v>3264.8434471685232</v>
      </c>
      <c r="J362" s="104">
        <v>3119.1993360805086</v>
      </c>
      <c r="K362" s="104">
        <v>3105.6263773686032</v>
      </c>
      <c r="L362" s="104">
        <v>0</v>
      </c>
      <c r="M362" s="104">
        <v>3019.7924256675515</v>
      </c>
      <c r="N362" s="104">
        <v>2715.8199132752402</v>
      </c>
      <c r="O362" s="104">
        <v>2266.9318118937022</v>
      </c>
      <c r="P362" s="104">
        <v>2203.6217495831879</v>
      </c>
      <c r="Q362" s="104">
        <v>2367.2775219204968</v>
      </c>
      <c r="R362" s="104">
        <v>2490.4451193641153</v>
      </c>
      <c r="S362" s="104">
        <v>2678.3155192542663</v>
      </c>
      <c r="T362" s="104">
        <v>2568.2671399103983</v>
      </c>
      <c r="U362" s="104">
        <v>2502.8098875468854</v>
      </c>
      <c r="V362" s="104">
        <v>2559.755660696484</v>
      </c>
      <c r="W362" s="104">
        <v>2554.6676220280588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490.55501168599829</v>
      </c>
      <c r="D363" s="98">
        <v>781.68456037258534</v>
      </c>
      <c r="E363" s="98">
        <v>1047.4433133347654</v>
      </c>
      <c r="F363" s="98">
        <v>1046.5354174394884</v>
      </c>
      <c r="G363" s="98">
        <v>1362.2224784218915</v>
      </c>
      <c r="H363" s="98">
        <v>1228.7058347961922</v>
      </c>
      <c r="I363" s="98">
        <v>1146.2047872456212</v>
      </c>
      <c r="J363" s="98">
        <v>1057.0458552163182</v>
      </c>
      <c r="K363" s="98">
        <v>1049.5273659976256</v>
      </c>
      <c r="L363" s="98">
        <v>0</v>
      </c>
      <c r="M363" s="98">
        <v>926.41420169888977</v>
      </c>
      <c r="N363" s="98">
        <v>621.18609972604315</v>
      </c>
      <c r="O363" s="98">
        <v>138.02294550365704</v>
      </c>
      <c r="P363" s="98">
        <v>51.496900963900131</v>
      </c>
      <c r="Q363" s="98">
        <v>167.96457621553702</v>
      </c>
      <c r="R363" s="98">
        <v>253.21393391389557</v>
      </c>
      <c r="S363" s="98">
        <v>434.56548395752191</v>
      </c>
      <c r="T363" s="98">
        <v>328.28768407269814</v>
      </c>
      <c r="U363" s="98">
        <v>258.30028057845738</v>
      </c>
      <c r="V363" s="98">
        <v>325.27336803260056</v>
      </c>
      <c r="W363" s="98">
        <v>337.19740912203986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1604.4393908657346</v>
      </c>
      <c r="D364" s="98">
        <v>1595.2262009154465</v>
      </c>
      <c r="E364" s="98">
        <v>1590.6160808629122</v>
      </c>
      <c r="F364" s="98">
        <v>1691.2258748976135</v>
      </c>
      <c r="G364" s="98">
        <v>1710.1774137743773</v>
      </c>
      <c r="H364" s="98">
        <v>1771.2196903700317</v>
      </c>
      <c r="I364" s="98">
        <v>2118.6386599229022</v>
      </c>
      <c r="J364" s="98">
        <v>2062.15348086419</v>
      </c>
      <c r="K364" s="98">
        <v>2056.0990113709772</v>
      </c>
      <c r="L364" s="98">
        <v>0</v>
      </c>
      <c r="M364" s="98">
        <v>2093.3782239686616</v>
      </c>
      <c r="N364" s="98">
        <v>2094.6338135491974</v>
      </c>
      <c r="O364" s="98">
        <v>2128.9088663900452</v>
      </c>
      <c r="P364" s="98">
        <v>2152.1248486192885</v>
      </c>
      <c r="Q364" s="98">
        <v>2199.3129457049599</v>
      </c>
      <c r="R364" s="98">
        <v>2237.2311854502195</v>
      </c>
      <c r="S364" s="98">
        <v>2243.750035296744</v>
      </c>
      <c r="T364" s="98">
        <v>2239.9794558377002</v>
      </c>
      <c r="U364" s="98">
        <v>2244.5096069684282</v>
      </c>
      <c r="V364" s="98">
        <v>2234.4822926638835</v>
      </c>
      <c r="W364" s="98">
        <v>2217.4702129060192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1133.277513236309</v>
      </c>
      <c r="D365" s="122">
        <v>1154.8079484659545</v>
      </c>
      <c r="E365" s="122">
        <v>1176.2167501080569</v>
      </c>
      <c r="F365" s="122">
        <v>1201.0432066556284</v>
      </c>
      <c r="G365" s="122">
        <v>1164.8647970370992</v>
      </c>
      <c r="H365" s="122">
        <v>1077.7770675038894</v>
      </c>
      <c r="I365" s="122">
        <v>1060.0549515268217</v>
      </c>
      <c r="J365" s="122">
        <v>965.05551534802214</v>
      </c>
      <c r="K365" s="122">
        <v>939.24813859764117</v>
      </c>
      <c r="L365" s="122">
        <v>0</v>
      </c>
      <c r="M365" s="122">
        <v>975.0195947565777</v>
      </c>
      <c r="N365" s="122">
        <v>879.93195157645459</v>
      </c>
      <c r="O365" s="122">
        <v>858.20631306299538</v>
      </c>
      <c r="P365" s="122">
        <v>925.20089634618284</v>
      </c>
      <c r="Q365" s="122">
        <v>915.79761153548452</v>
      </c>
      <c r="R365" s="122">
        <v>913.04905479997285</v>
      </c>
      <c r="S365" s="122">
        <v>947.26726245245982</v>
      </c>
      <c r="T365" s="122">
        <v>873.67862021984286</v>
      </c>
      <c r="U365" s="122">
        <v>1022.5159317838674</v>
      </c>
      <c r="V365" s="122">
        <v>1000.2202912232808</v>
      </c>
      <c r="W365" s="122">
        <v>949.32985981123215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1251.8686587751813</v>
      </c>
      <c r="D366" s="98">
        <v>1255.726173926826</v>
      </c>
      <c r="E366" s="98">
        <v>1306.7290223676366</v>
      </c>
      <c r="F366" s="98">
        <v>1335.0943640748355</v>
      </c>
      <c r="G366" s="98">
        <v>1282.6258918473936</v>
      </c>
      <c r="H366" s="98">
        <v>1153.2662469258087</v>
      </c>
      <c r="I366" s="98">
        <v>1166.2114174401918</v>
      </c>
      <c r="J366" s="98">
        <v>1055.9502409083668</v>
      </c>
      <c r="K366" s="98">
        <v>1040.729457704891</v>
      </c>
      <c r="L366" s="98">
        <v>0</v>
      </c>
      <c r="M366" s="98">
        <v>1041.9161859889934</v>
      </c>
      <c r="N366" s="98">
        <v>991.26490597589816</v>
      </c>
      <c r="O366" s="98">
        <v>996.61467758594347</v>
      </c>
      <c r="P366" s="98">
        <v>1012.8173914170446</v>
      </c>
      <c r="Q366" s="98">
        <v>1057.0751894620173</v>
      </c>
      <c r="R366" s="98">
        <v>1061.9487547220674</v>
      </c>
      <c r="S366" s="98">
        <v>1072.5812603963266</v>
      </c>
      <c r="T366" s="98">
        <v>1086.4524369775079</v>
      </c>
      <c r="U366" s="98">
        <v>1177.2504348680745</v>
      </c>
      <c r="V366" s="98">
        <v>1113.1862777646991</v>
      </c>
      <c r="W366" s="98">
        <v>1190.649070387147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983.44461430278727</v>
      </c>
      <c r="D367" s="33">
        <v>1006.7945511233428</v>
      </c>
      <c r="E367" s="33">
        <v>957.31958460939506</v>
      </c>
      <c r="F367" s="33">
        <v>1000.551335960584</v>
      </c>
      <c r="G367" s="33">
        <v>964.02566958666489</v>
      </c>
      <c r="H367" s="33">
        <v>916.42148992550108</v>
      </c>
      <c r="I367" s="33">
        <v>835.29608921368606</v>
      </c>
      <c r="J367" s="33">
        <v>777.8123806937125</v>
      </c>
      <c r="K367" s="33">
        <v>805.3134027200523</v>
      </c>
      <c r="L367" s="33">
        <v>0</v>
      </c>
      <c r="M367" s="33">
        <v>855.51500459381566</v>
      </c>
      <c r="N367" s="33">
        <v>642.22104893980463</v>
      </c>
      <c r="O367" s="33">
        <v>697.77096416228551</v>
      </c>
      <c r="P367" s="33">
        <v>852.27059473481779</v>
      </c>
      <c r="Q367" s="33">
        <v>748.84825801855015</v>
      </c>
      <c r="R367" s="33">
        <v>727.84655972086159</v>
      </c>
      <c r="S367" s="33">
        <v>797.96678146657666</v>
      </c>
      <c r="T367" s="33">
        <v>661.10145209134373</v>
      </c>
      <c r="U367" s="33">
        <v>811.53470853436556</v>
      </c>
      <c r="V367" s="33">
        <v>894.01708212905794</v>
      </c>
      <c r="W367" s="33">
        <v>795.84540880703878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5647.0175761261535</v>
      </c>
      <c r="D369" s="117">
        <f t="shared" si="179"/>
        <v>10460.74065126311</v>
      </c>
      <c r="E369" s="117">
        <f t="shared" si="179"/>
        <v>11121.636750759904</v>
      </c>
      <c r="F369" s="117">
        <f t="shared" si="179"/>
        <v>10291.015966640076</v>
      </c>
      <c r="G369" s="117">
        <f t="shared" si="179"/>
        <v>9832.7790041132375</v>
      </c>
      <c r="H369" s="117">
        <f t="shared" si="179"/>
        <v>10599.680478782659</v>
      </c>
      <c r="I369" s="117">
        <f t="shared" si="179"/>
        <v>12021.669925632728</v>
      </c>
      <c r="J369" s="117">
        <f t="shared" si="179"/>
        <v>11438.707389384394</v>
      </c>
      <c r="K369" s="117">
        <f t="shared" si="179"/>
        <v>10931.828629837826</v>
      </c>
      <c r="L369" s="117">
        <f t="shared" si="179"/>
        <v>0</v>
      </c>
      <c r="M369" s="117">
        <f t="shared" si="179"/>
        <v>10243.013785784529</v>
      </c>
      <c r="N369" s="117">
        <f t="shared" si="179"/>
        <v>10012.712847758185</v>
      </c>
      <c r="O369" s="117">
        <f t="shared" si="179"/>
        <v>8318.0675099013297</v>
      </c>
      <c r="P369" s="117">
        <f t="shared" si="179"/>
        <v>8284.3842645081149</v>
      </c>
      <c r="Q369" s="117">
        <f t="shared" si="179"/>
        <v>9578.7222678440849</v>
      </c>
      <c r="R369" s="117">
        <f t="shared" ref="R369:V369" si="180">R370+R372+R374+R383</f>
        <v>10277.826923978773</v>
      </c>
      <c r="S369" s="117">
        <f t="shared" si="180"/>
        <v>10476.788232201443</v>
      </c>
      <c r="T369" s="117">
        <f t="shared" si="180"/>
        <v>10274.596498306077</v>
      </c>
      <c r="U369" s="117">
        <f t="shared" si="180"/>
        <v>11338.464364006415</v>
      </c>
      <c r="V369" s="117">
        <f t="shared" si="180"/>
        <v>11212.746236831594</v>
      </c>
      <c r="W369" s="117">
        <f t="shared" ref="W369" si="181">W370+W372+W374+W383</f>
        <v>10871.406878656153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3098.9900336604637</v>
      </c>
      <c r="D370" s="122">
        <f t="shared" si="182"/>
        <v>3406.8262131166343</v>
      </c>
      <c r="E370" s="122">
        <f t="shared" si="182"/>
        <v>3380.0583368793323</v>
      </c>
      <c r="F370" s="122">
        <f t="shared" si="182"/>
        <v>3041.4600248154857</v>
      </c>
      <c r="G370" s="122">
        <f t="shared" si="182"/>
        <v>2528.9474218922851</v>
      </c>
      <c r="H370" s="122">
        <f t="shared" si="182"/>
        <v>2630.3324733556296</v>
      </c>
      <c r="I370" s="122">
        <f t="shared" si="182"/>
        <v>3084.643899929486</v>
      </c>
      <c r="J370" s="122">
        <f t="shared" si="182"/>
        <v>2494.399097048482</v>
      </c>
      <c r="K370" s="122">
        <f t="shared" si="182"/>
        <v>2265.2471052810502</v>
      </c>
      <c r="L370" s="122">
        <f t="shared" si="182"/>
        <v>0</v>
      </c>
      <c r="M370" s="122">
        <f t="shared" si="182"/>
        <v>2055.3977554997432</v>
      </c>
      <c r="N370" s="122">
        <f t="shared" si="182"/>
        <v>943.64136073912721</v>
      </c>
      <c r="O370" s="122">
        <f t="shared" si="182"/>
        <v>416.75711768353972</v>
      </c>
      <c r="P370" s="122">
        <f t="shared" si="182"/>
        <v>917.48137518774786</v>
      </c>
      <c r="Q370" s="122">
        <f t="shared" si="182"/>
        <v>1839.2600255554446</v>
      </c>
      <c r="R370" s="122">
        <f t="shared" si="182"/>
        <v>1844.7382231336917</v>
      </c>
      <c r="S370" s="122">
        <f t="shared" si="182"/>
        <v>2157.5113023721642</v>
      </c>
      <c r="T370" s="122">
        <f t="shared" si="182"/>
        <v>1882.8443384017687</v>
      </c>
      <c r="U370" s="122">
        <f t="shared" si="182"/>
        <v>2387.3545151911858</v>
      </c>
      <c r="V370" s="122">
        <f t="shared" si="182"/>
        <v>2417.3711323475136</v>
      </c>
      <c r="W370" s="122">
        <f t="shared" si="182"/>
        <v>2178.3703372110949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3098.9900336604637</v>
      </c>
      <c r="D371" s="98">
        <v>3406.8262131166343</v>
      </c>
      <c r="E371" s="98">
        <v>3380.0583368793323</v>
      </c>
      <c r="F371" s="98">
        <v>3041.4600248154857</v>
      </c>
      <c r="G371" s="98">
        <v>2528.9474218922851</v>
      </c>
      <c r="H371" s="98">
        <v>2630.3324733556296</v>
      </c>
      <c r="I371" s="98">
        <v>3084.643899929486</v>
      </c>
      <c r="J371" s="98">
        <v>2494.399097048482</v>
      </c>
      <c r="K371" s="98">
        <v>2265.2471052810502</v>
      </c>
      <c r="L371" s="98">
        <v>0</v>
      </c>
      <c r="M371" s="98">
        <v>2055.3977554997432</v>
      </c>
      <c r="N371" s="98">
        <v>943.64136073912721</v>
      </c>
      <c r="O371" s="98">
        <v>416.75711768353972</v>
      </c>
      <c r="P371" s="98">
        <v>917.48137518774786</v>
      </c>
      <c r="Q371" s="98">
        <v>1839.2600255554446</v>
      </c>
      <c r="R371" s="98">
        <v>1844.7382231336917</v>
      </c>
      <c r="S371" s="98">
        <v>2157.5113023721642</v>
      </c>
      <c r="T371" s="98">
        <v>1882.8443384017687</v>
      </c>
      <c r="U371" s="98">
        <v>2387.3545151911858</v>
      </c>
      <c r="V371" s="98">
        <v>2417.3711323475136</v>
      </c>
      <c r="W371" s="98">
        <v>2178.3703372110949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4366.2808993039225</v>
      </c>
      <c r="E372" s="122">
        <f t="shared" si="183"/>
        <v>4923.9352541157195</v>
      </c>
      <c r="F372" s="122">
        <f t="shared" si="183"/>
        <v>4308.7303633731553</v>
      </c>
      <c r="G372" s="122">
        <f t="shared" si="183"/>
        <v>4212.6853713685095</v>
      </c>
      <c r="H372" s="122">
        <f t="shared" si="183"/>
        <v>4935.6861642866943</v>
      </c>
      <c r="I372" s="122">
        <f t="shared" si="183"/>
        <v>5615.8564562736747</v>
      </c>
      <c r="J372" s="122">
        <f t="shared" si="183"/>
        <v>5769.2724404487408</v>
      </c>
      <c r="K372" s="122">
        <f t="shared" si="183"/>
        <v>5493.9994804892176</v>
      </c>
      <c r="L372" s="122">
        <f t="shared" si="183"/>
        <v>0</v>
      </c>
      <c r="M372" s="122">
        <f t="shared" si="183"/>
        <v>5020.313104199945</v>
      </c>
      <c r="N372" s="122">
        <f t="shared" si="183"/>
        <v>6122.3716208448222</v>
      </c>
      <c r="O372" s="122">
        <f t="shared" si="183"/>
        <v>5137.6935909926478</v>
      </c>
      <c r="P372" s="122">
        <f t="shared" si="183"/>
        <v>4554.049147627391</v>
      </c>
      <c r="Q372" s="122">
        <f t="shared" si="183"/>
        <v>4842.4537872106821</v>
      </c>
      <c r="R372" s="122">
        <f t="shared" si="183"/>
        <v>5453.5628664505412</v>
      </c>
      <c r="S372" s="122">
        <f t="shared" si="183"/>
        <v>5186.1043673828235</v>
      </c>
      <c r="T372" s="122">
        <f t="shared" si="183"/>
        <v>5361.9987716257565</v>
      </c>
      <c r="U372" s="122">
        <f t="shared" si="183"/>
        <v>5858.5951172460427</v>
      </c>
      <c r="V372" s="122">
        <f t="shared" si="183"/>
        <v>5646.4393842161462</v>
      </c>
      <c r="W372" s="122">
        <f t="shared" si="183"/>
        <v>5544.5102868729291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4366.2808993039225</v>
      </c>
      <c r="E373" s="98">
        <f>RES_hhdet_in_tesh!E165</f>
        <v>4923.9352541157195</v>
      </c>
      <c r="F373" s="98">
        <f>RES_hhdet_in_tesh!F165</f>
        <v>4308.7303633731553</v>
      </c>
      <c r="G373" s="98">
        <f>RES_hhdet_in_tesh!G165</f>
        <v>4212.6853713685095</v>
      </c>
      <c r="H373" s="98">
        <f>RES_hhdet_in_tesh!H165</f>
        <v>4935.6861642866943</v>
      </c>
      <c r="I373" s="98">
        <f>RES_hhdet_in_tesh!I165</f>
        <v>5615.8564562736747</v>
      </c>
      <c r="J373" s="98">
        <f>RES_hhdet_in_tesh!J165</f>
        <v>5769.2724404487408</v>
      </c>
      <c r="K373" s="98">
        <f>RES_hhdet_in_tesh!K165</f>
        <v>5493.9994804892176</v>
      </c>
      <c r="L373" s="98">
        <f>RES_hhdet_in_tesh!L165</f>
        <v>0</v>
      </c>
      <c r="M373" s="98">
        <f>RES_hhdet_in_tesh!M165</f>
        <v>5020.313104199945</v>
      </c>
      <c r="N373" s="98">
        <f>RES_hhdet_in_tesh!N165</f>
        <v>6122.3716208448222</v>
      </c>
      <c r="O373" s="98">
        <f>RES_hhdet_in_tesh!O165</f>
        <v>5137.6935909926478</v>
      </c>
      <c r="P373" s="98">
        <f>RES_hhdet_in_tesh!P165</f>
        <v>4554.049147627391</v>
      </c>
      <c r="Q373" s="98">
        <f>RES_hhdet_in_tesh!Q165</f>
        <v>4842.4537872106821</v>
      </c>
      <c r="R373" s="98">
        <f>RES_hhdet_in_tesh!R165</f>
        <v>5453.5628664505412</v>
      </c>
      <c r="S373" s="98">
        <f>RES_hhdet_in_tesh!S165</f>
        <v>5186.1043673828235</v>
      </c>
      <c r="T373" s="98">
        <f>RES_hhdet_in_tesh!T165</f>
        <v>5361.9987716257565</v>
      </c>
      <c r="U373" s="98">
        <f>RES_hhdet_in_tesh!U165</f>
        <v>5858.5951172460427</v>
      </c>
      <c r="V373" s="98">
        <f>RES_hhdet_in_tesh!V165</f>
        <v>5646.4393842161462</v>
      </c>
      <c r="W373" s="98">
        <f>RES_hhdet_in_tesh!W165</f>
        <v>5544.5102868729291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1844.477090888297</v>
      </c>
      <c r="D374" s="122">
        <v>1975.3198970462663</v>
      </c>
      <c r="E374" s="122">
        <v>2100.8825009419966</v>
      </c>
      <c r="F374" s="122">
        <v>2201.1570405632947</v>
      </c>
      <c r="G374" s="122">
        <v>2378.0827134335091</v>
      </c>
      <c r="H374" s="122">
        <v>2379.2965029569132</v>
      </c>
      <c r="I374" s="122">
        <v>2679.7596087451252</v>
      </c>
      <c r="J374" s="122">
        <v>2588.1033501428728</v>
      </c>
      <c r="K374" s="122">
        <v>2582.0277220716007</v>
      </c>
      <c r="L374" s="122">
        <v>0</v>
      </c>
      <c r="M374" s="122">
        <v>2561.3853234084322</v>
      </c>
      <c r="N374" s="122">
        <v>2412.462575941066</v>
      </c>
      <c r="O374" s="122">
        <v>2217.1323481257386</v>
      </c>
      <c r="P374" s="122">
        <v>2197.1939820001799</v>
      </c>
      <c r="Q374" s="122">
        <v>2308.1593744448937</v>
      </c>
      <c r="R374" s="122">
        <v>2390.2554320279214</v>
      </c>
      <c r="S374" s="122">
        <v>2506.8355252586216</v>
      </c>
      <c r="T374" s="122">
        <v>2444.4247125533702</v>
      </c>
      <c r="U374" s="122">
        <v>2408.6944834938358</v>
      </c>
      <c r="V374" s="122">
        <v>2438.0108994983339</v>
      </c>
      <c r="W374" s="122">
        <v>2453.0777882181105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1893.1437524997184</v>
      </c>
      <c r="D375" s="98">
        <v>2018.3284451510142</v>
      </c>
      <c r="E375" s="98">
        <v>2129.2155152343225</v>
      </c>
      <c r="F375" s="98">
        <v>2181.2474955774042</v>
      </c>
      <c r="G375" s="98">
        <v>2383.8625486947612</v>
      </c>
      <c r="H375" s="98">
        <v>2419.6380201007491</v>
      </c>
      <c r="I375" s="98">
        <v>2506.9167003424577</v>
      </c>
      <c r="J375" s="98">
        <v>2594.2709411976448</v>
      </c>
      <c r="K375" s="98">
        <v>2602.6779227427214</v>
      </c>
      <c r="L375" s="98">
        <v>0</v>
      </c>
      <c r="M375" s="98">
        <v>2445.3161634256176</v>
      </c>
      <c r="N375" s="98">
        <v>2309.1670656269453</v>
      </c>
      <c r="O375" s="98">
        <v>2435.1127198985364</v>
      </c>
      <c r="P375" s="98">
        <v>0</v>
      </c>
      <c r="Q375" s="98">
        <v>2493.7282592352144</v>
      </c>
      <c r="R375" s="98">
        <v>2515.2306767341242</v>
      </c>
      <c r="S375" s="98">
        <v>2563.5739986980311</v>
      </c>
      <c r="T375" s="98">
        <v>2540.9496018169871</v>
      </c>
      <c r="U375" s="98">
        <v>2475.8719677891704</v>
      </c>
      <c r="V375" s="98">
        <v>2337.2073287478152</v>
      </c>
      <c r="W375" s="98">
        <v>2953.2085926631994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1893.6281773702328</v>
      </c>
      <c r="D376" s="98">
        <v>0</v>
      </c>
      <c r="E376" s="98">
        <v>0</v>
      </c>
      <c r="F376" s="98">
        <v>0</v>
      </c>
      <c r="G376" s="98">
        <v>0</v>
      </c>
      <c r="H376" s="98">
        <v>2418.3138688989652</v>
      </c>
      <c r="I376" s="98">
        <v>2507.5531298660285</v>
      </c>
      <c r="J376" s="98">
        <v>2597.1840577625962</v>
      </c>
      <c r="K376" s="98">
        <v>2606.8295037329999</v>
      </c>
      <c r="L376" s="98">
        <v>0</v>
      </c>
      <c r="M376" s="98">
        <v>0</v>
      </c>
      <c r="N376" s="98">
        <v>2310.8314452590789</v>
      </c>
      <c r="O376" s="98">
        <v>2465.8173379539812</v>
      </c>
      <c r="P376" s="98">
        <v>2901.7679495371749</v>
      </c>
      <c r="Q376" s="98">
        <v>0</v>
      </c>
      <c r="R376" s="98">
        <v>0</v>
      </c>
      <c r="S376" s="98">
        <v>0</v>
      </c>
      <c r="T376" s="98">
        <v>0</v>
      </c>
      <c r="U376" s="98">
        <v>2425.6475879873028</v>
      </c>
      <c r="V376" s="98">
        <v>2311.1055520486389</v>
      </c>
      <c r="W376" s="98">
        <v>2971.2037736763236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254.72181288125395</v>
      </c>
      <c r="D377" s="101">
        <v>0</v>
      </c>
      <c r="E377" s="101">
        <v>0</v>
      </c>
      <c r="F377" s="101">
        <v>0</v>
      </c>
      <c r="G377" s="101">
        <v>0</v>
      </c>
      <c r="H377" s="101">
        <v>614.84424534306652</v>
      </c>
      <c r="I377" s="101">
        <v>507.23289228695023</v>
      </c>
      <c r="J377" s="101">
        <v>529.21498111397716</v>
      </c>
      <c r="K377" s="101">
        <v>528.80006706068468</v>
      </c>
      <c r="L377" s="101">
        <v>0</v>
      </c>
      <c r="M377" s="101">
        <v>0</v>
      </c>
      <c r="N377" s="101">
        <v>271.1291028653759</v>
      </c>
      <c r="O377" s="101">
        <v>191.59237451116343</v>
      </c>
      <c r="P377" s="101">
        <v>275.73345858133888</v>
      </c>
      <c r="Q377" s="101">
        <v>0</v>
      </c>
      <c r="R377" s="101">
        <v>0</v>
      </c>
      <c r="S377" s="101">
        <v>0</v>
      </c>
      <c r="T377" s="101">
        <v>0</v>
      </c>
      <c r="U377" s="101">
        <v>163.33190755089004</v>
      </c>
      <c r="V377" s="101">
        <v>126.71414338317685</v>
      </c>
      <c r="W377" s="101">
        <v>511.53976821427074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1638.9063644889789</v>
      </c>
      <c r="D378" s="104">
        <v>0</v>
      </c>
      <c r="E378" s="104">
        <v>0</v>
      </c>
      <c r="F378" s="104">
        <v>0</v>
      </c>
      <c r="G378" s="104">
        <v>0</v>
      </c>
      <c r="H378" s="104">
        <v>1803.4696235558986</v>
      </c>
      <c r="I378" s="104">
        <v>2000.3202375790781</v>
      </c>
      <c r="J378" s="104">
        <v>2067.9690766486192</v>
      </c>
      <c r="K378" s="104">
        <v>2078.0294366723151</v>
      </c>
      <c r="L378" s="104">
        <v>0</v>
      </c>
      <c r="M378" s="104">
        <v>0</v>
      </c>
      <c r="N378" s="104">
        <v>2039.7023423937032</v>
      </c>
      <c r="O378" s="104">
        <v>2274.2249634428181</v>
      </c>
      <c r="P378" s="104">
        <v>2626.0344909558353</v>
      </c>
      <c r="Q378" s="104">
        <v>0</v>
      </c>
      <c r="R378" s="104">
        <v>0</v>
      </c>
      <c r="S378" s="104">
        <v>0</v>
      </c>
      <c r="T378" s="104">
        <v>0</v>
      </c>
      <c r="U378" s="104">
        <v>2262.3156804364125</v>
      </c>
      <c r="V378" s="104">
        <v>2184.3914086654622</v>
      </c>
      <c r="W378" s="104">
        <v>2459.664005462053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1841.331832521706</v>
      </c>
      <c r="D379" s="101">
        <v>0</v>
      </c>
      <c r="E379" s="101">
        <v>0</v>
      </c>
      <c r="F379" s="101">
        <v>0</v>
      </c>
      <c r="G379" s="101">
        <v>0</v>
      </c>
      <c r="H379" s="101">
        <v>2376.1981540132274</v>
      </c>
      <c r="I379" s="101">
        <v>0</v>
      </c>
      <c r="J379" s="101">
        <v>0</v>
      </c>
      <c r="K379" s="101">
        <v>2581.225293738119</v>
      </c>
      <c r="L379" s="101">
        <v>0</v>
      </c>
      <c r="M379" s="101">
        <v>0</v>
      </c>
      <c r="N379" s="101">
        <v>0</v>
      </c>
      <c r="O379" s="101">
        <v>2231.5686747382078</v>
      </c>
      <c r="P379" s="101">
        <v>2252.5068147174734</v>
      </c>
      <c r="Q379" s="101">
        <v>0</v>
      </c>
      <c r="R379" s="101">
        <v>0</v>
      </c>
      <c r="S379" s="101">
        <v>0</v>
      </c>
      <c r="T379" s="101">
        <v>0</v>
      </c>
      <c r="U379" s="101">
        <v>2380.4335114254905</v>
      </c>
      <c r="V379" s="101">
        <v>2422.6423857000677</v>
      </c>
      <c r="W379" s="101">
        <v>2433.9046259054253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1841.0029210496641</v>
      </c>
      <c r="D380" s="104">
        <v>1973.6076129296839</v>
      </c>
      <c r="E380" s="104">
        <v>2099.6961432006924</v>
      </c>
      <c r="F380" s="104">
        <v>2201.9383744508227</v>
      </c>
      <c r="G380" s="104">
        <v>2377.8227737524471</v>
      </c>
      <c r="H380" s="104">
        <v>2376.16588702847</v>
      </c>
      <c r="I380" s="104">
        <v>2685.6895189670772</v>
      </c>
      <c r="J380" s="104">
        <v>2587.8851439701943</v>
      </c>
      <c r="K380" s="104">
        <v>2581.2448159854707</v>
      </c>
      <c r="L380" s="104">
        <v>0</v>
      </c>
      <c r="M380" s="104">
        <v>2565.7930130280329</v>
      </c>
      <c r="N380" s="104">
        <v>2417.5926847374785</v>
      </c>
      <c r="O380" s="104">
        <v>2202.7516509961365</v>
      </c>
      <c r="P380" s="104">
        <v>2180.6872344592512</v>
      </c>
      <c r="Q380" s="104">
        <v>2295.7100857290293</v>
      </c>
      <c r="R380" s="104">
        <v>2386.0520604341991</v>
      </c>
      <c r="S380" s="104">
        <v>2505.1003036242946</v>
      </c>
      <c r="T380" s="104">
        <v>2441.765119405014</v>
      </c>
      <c r="U380" s="104">
        <v>2406.492962121687</v>
      </c>
      <c r="V380" s="104">
        <v>2442.0640977981457</v>
      </c>
      <c r="W380" s="104">
        <v>2435.598450709781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236.56353018392946</v>
      </c>
      <c r="D381" s="98">
        <v>378.38141201423724</v>
      </c>
      <c r="E381" s="98">
        <v>509.08006233778008</v>
      </c>
      <c r="F381" s="98">
        <v>510.71249955320928</v>
      </c>
      <c r="G381" s="98">
        <v>667.64535997806968</v>
      </c>
      <c r="H381" s="98">
        <v>604.94619665843857</v>
      </c>
      <c r="I381" s="98">
        <v>567.0508590441749</v>
      </c>
      <c r="J381" s="98">
        <v>525.73166310600402</v>
      </c>
      <c r="K381" s="98">
        <v>525.14580461449373</v>
      </c>
      <c r="L381" s="98">
        <v>0</v>
      </c>
      <c r="M381" s="98">
        <v>472.4147890593714</v>
      </c>
      <c r="N381" s="98">
        <v>322.95887118828097</v>
      </c>
      <c r="O381" s="98">
        <v>73.842784606091243</v>
      </c>
      <c r="P381" s="98">
        <v>28.562385839962786</v>
      </c>
      <c r="Q381" s="98">
        <v>96.397140024069131</v>
      </c>
      <c r="R381" s="98">
        <v>148.82087498397979</v>
      </c>
      <c r="S381" s="98">
        <v>261.35026832755017</v>
      </c>
      <c r="T381" s="98">
        <v>201.78566356731375</v>
      </c>
      <c r="U381" s="98">
        <v>161.98335515325905</v>
      </c>
      <c r="V381" s="98">
        <v>207.5818051342624</v>
      </c>
      <c r="W381" s="98">
        <v>218.12823780376218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1604.4393908657346</v>
      </c>
      <c r="D382" s="98">
        <v>1595.2262009154465</v>
      </c>
      <c r="E382" s="98">
        <v>1590.6160808629122</v>
      </c>
      <c r="F382" s="98">
        <v>1691.2258748976135</v>
      </c>
      <c r="G382" s="98">
        <v>1710.1774137743773</v>
      </c>
      <c r="H382" s="98">
        <v>1771.2196903700317</v>
      </c>
      <c r="I382" s="98">
        <v>2118.6386599229022</v>
      </c>
      <c r="J382" s="98">
        <v>2062.15348086419</v>
      </c>
      <c r="K382" s="98">
        <v>2056.0990113709772</v>
      </c>
      <c r="L382" s="98">
        <v>0</v>
      </c>
      <c r="M382" s="98">
        <v>2093.3782239686616</v>
      </c>
      <c r="N382" s="98">
        <v>2094.6338135491974</v>
      </c>
      <c r="O382" s="98">
        <v>2128.9088663900452</v>
      </c>
      <c r="P382" s="98">
        <v>2152.1248486192885</v>
      </c>
      <c r="Q382" s="98">
        <v>2199.3129457049599</v>
      </c>
      <c r="R382" s="98">
        <v>2237.2311854502195</v>
      </c>
      <c r="S382" s="98">
        <v>2243.750035296744</v>
      </c>
      <c r="T382" s="98">
        <v>2239.9794558377002</v>
      </c>
      <c r="U382" s="98">
        <v>2244.5096069684282</v>
      </c>
      <c r="V382" s="98">
        <v>2234.4822926638835</v>
      </c>
      <c r="W382" s="98">
        <v>2217.4702129060192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703.55045157739278</v>
      </c>
      <c r="D383" s="122">
        <v>712.31364179628565</v>
      </c>
      <c r="E383" s="122">
        <v>716.7606588228565</v>
      </c>
      <c r="F383" s="122">
        <v>739.66853788814069</v>
      </c>
      <c r="G383" s="122">
        <v>713.06349741893507</v>
      </c>
      <c r="H383" s="122">
        <v>654.36533818342104</v>
      </c>
      <c r="I383" s="122">
        <v>641.40996068444326</v>
      </c>
      <c r="J383" s="122">
        <v>586.93250174429897</v>
      </c>
      <c r="K383" s="122">
        <v>590.55432199595828</v>
      </c>
      <c r="L383" s="122">
        <v>0</v>
      </c>
      <c r="M383" s="122">
        <v>605.91760267640939</v>
      </c>
      <c r="N383" s="122">
        <v>534.23729023316969</v>
      </c>
      <c r="O383" s="122">
        <v>546.4844530994028</v>
      </c>
      <c r="P383" s="122">
        <v>615.65975969279668</v>
      </c>
      <c r="Q383" s="122">
        <v>588.84908063306455</v>
      </c>
      <c r="R383" s="122">
        <v>589.27040236661935</v>
      </c>
      <c r="S383" s="122">
        <v>626.33703718783306</v>
      </c>
      <c r="T383" s="122">
        <v>585.32867572518171</v>
      </c>
      <c r="U383" s="122">
        <v>683.82024807535083</v>
      </c>
      <c r="V383" s="122">
        <v>710.92482076960016</v>
      </c>
      <c r="W383" s="122">
        <v>695.44846635401962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693.48804824759668</v>
      </c>
      <c r="D384" s="98">
        <v>696.85223871940832</v>
      </c>
      <c r="E384" s="98">
        <v>726.41484976322079</v>
      </c>
      <c r="F384" s="98">
        <v>743.46716469853664</v>
      </c>
      <c r="G384" s="98">
        <v>715.46650661019646</v>
      </c>
      <c r="H384" s="98">
        <v>644.38922135448843</v>
      </c>
      <c r="I384" s="98">
        <v>652.69944276821298</v>
      </c>
      <c r="J384" s="98">
        <v>591.93791883268466</v>
      </c>
      <c r="K384" s="98">
        <v>584.30515026029184</v>
      </c>
      <c r="L384" s="98">
        <v>0</v>
      </c>
      <c r="M384" s="98">
        <v>586.29786893058099</v>
      </c>
      <c r="N384" s="98">
        <v>557.79582823899182</v>
      </c>
      <c r="O384" s="98">
        <v>560.8062044443077</v>
      </c>
      <c r="P384" s="98">
        <v>569.92365239051628</v>
      </c>
      <c r="Q384" s="98">
        <v>594.8280094071963</v>
      </c>
      <c r="R384" s="98">
        <v>600.55864938800755</v>
      </c>
      <c r="S384" s="98">
        <v>611.50695596593243</v>
      </c>
      <c r="T384" s="98">
        <v>625.24766280135066</v>
      </c>
      <c r="U384" s="98">
        <v>684.04695176095481</v>
      </c>
      <c r="V384" s="98">
        <v>652.58464119704263</v>
      </c>
      <c r="W384" s="98">
        <v>703.7026646873411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716.26370309622109</v>
      </c>
      <c r="D385" s="33">
        <v>734.99036630903936</v>
      </c>
      <c r="E385" s="33">
        <v>700.56850313173925</v>
      </c>
      <c r="F385" s="33">
        <v>733.9871710879496</v>
      </c>
      <c r="G385" s="33">
        <v>708.96521462014016</v>
      </c>
      <c r="H385" s="33">
        <v>675.68895178272953</v>
      </c>
      <c r="I385" s="33">
        <v>617.50740206570322</v>
      </c>
      <c r="J385" s="33">
        <v>576.62134254222462</v>
      </c>
      <c r="K385" s="33">
        <v>598.80195981968052</v>
      </c>
      <c r="L385" s="33">
        <v>0</v>
      </c>
      <c r="M385" s="33">
        <v>640.96644742623835</v>
      </c>
      <c r="N385" s="33">
        <v>483.93662800452239</v>
      </c>
      <c r="O385" s="33">
        <v>529.88346816754131</v>
      </c>
      <c r="P385" s="33">
        <v>653.7296242472662</v>
      </c>
      <c r="Q385" s="33">
        <v>581.78371110865089</v>
      </c>
      <c r="R385" s="33">
        <v>575.23000124744817</v>
      </c>
      <c r="S385" s="33">
        <v>644.00575972337367</v>
      </c>
      <c r="T385" s="33">
        <v>545.44658235241025</v>
      </c>
      <c r="U385" s="33">
        <v>683.51113653299581</v>
      </c>
      <c r="V385" s="33">
        <v>765.77243003176636</v>
      </c>
      <c r="W385" s="33">
        <v>690.19861037841736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218.09898001062055</v>
      </c>
      <c r="D387" s="117">
        <f t="shared" si="184"/>
        <v>210.27648621394869</v>
      </c>
      <c r="E387" s="117">
        <f t="shared" si="184"/>
        <v>230.75574459009889</v>
      </c>
      <c r="F387" s="117">
        <f t="shared" si="184"/>
        <v>224.64292746914535</v>
      </c>
      <c r="G387" s="117">
        <f t="shared" si="184"/>
        <v>236.76648164330376</v>
      </c>
      <c r="H387" s="117">
        <f t="shared" si="184"/>
        <v>263.46946809426993</v>
      </c>
      <c r="I387" s="117">
        <f t="shared" si="184"/>
        <v>217.87872066081863</v>
      </c>
      <c r="J387" s="117">
        <f t="shared" si="184"/>
        <v>200.96906510468912</v>
      </c>
      <c r="K387" s="117">
        <f t="shared" si="184"/>
        <v>179.29633985738207</v>
      </c>
      <c r="L387" s="117">
        <f t="shared" si="184"/>
        <v>0</v>
      </c>
      <c r="M387" s="117">
        <f t="shared" si="184"/>
        <v>194.92526632113083</v>
      </c>
      <c r="N387" s="117">
        <f t="shared" si="184"/>
        <v>198.01203836621468</v>
      </c>
      <c r="O387" s="117">
        <f t="shared" si="184"/>
        <v>140.65665089167095</v>
      </c>
      <c r="P387" s="117">
        <f t="shared" si="184"/>
        <v>106.27935085235251</v>
      </c>
      <c r="Q387" s="117">
        <f t="shared" si="184"/>
        <v>191.01921966155149</v>
      </c>
      <c r="R387" s="117">
        <f t="shared" ref="R387:V387" si="185">R388+R390+R392+R401</f>
        <v>164.42947750057846</v>
      </c>
      <c r="S387" s="117">
        <f t="shared" si="185"/>
        <v>160.07620211840657</v>
      </c>
      <c r="T387" s="117">
        <f t="shared" si="185"/>
        <v>147.36207796067964</v>
      </c>
      <c r="U387" s="117">
        <f t="shared" si="185"/>
        <v>186.20794249264765</v>
      </c>
      <c r="V387" s="117">
        <f t="shared" si="185"/>
        <v>146.95848048629134</v>
      </c>
      <c r="W387" s="117">
        <f t="shared" ref="W387" si="186">W388+W390+W392+W401</f>
        <v>124.50176073636639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59.362628789879452</v>
      </c>
      <c r="D392" s="122">
        <v>40.667927599819166</v>
      </c>
      <c r="E392" s="122">
        <v>44.794303334605821</v>
      </c>
      <c r="F392" s="122">
        <v>42.886989964280751</v>
      </c>
      <c r="G392" s="122">
        <v>53.09822062957857</v>
      </c>
      <c r="H392" s="122">
        <v>84.99271826886465</v>
      </c>
      <c r="I392" s="122">
        <v>37.946437973176586</v>
      </c>
      <c r="J392" s="122">
        <v>39.488185087377367</v>
      </c>
      <c r="K392" s="122">
        <v>44.794924235536953</v>
      </c>
      <c r="L392" s="122">
        <v>0</v>
      </c>
      <c r="M392" s="122">
        <v>43.185094652476479</v>
      </c>
      <c r="N392" s="122">
        <v>44.659597441410206</v>
      </c>
      <c r="O392" s="122">
        <v>19.117813489815706</v>
      </c>
      <c r="P392" s="122">
        <v>1.7665768365652921</v>
      </c>
      <c r="Q392" s="122">
        <v>60.956779232482482</v>
      </c>
      <c r="R392" s="122">
        <v>30.707458742285425</v>
      </c>
      <c r="S392" s="122">
        <v>27.611599712251866</v>
      </c>
      <c r="T392" s="122">
        <v>24.019860223231944</v>
      </c>
      <c r="U392" s="122">
        <v>31.931047535091956</v>
      </c>
      <c r="V392" s="122">
        <v>24.424136441906022</v>
      </c>
      <c r="W392" s="122">
        <v>19.354285141091221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1000.8306851642026</v>
      </c>
      <c r="D393" s="98">
        <v>1062.1505796658653</v>
      </c>
      <c r="E393" s="98">
        <v>1114.5876653257801</v>
      </c>
      <c r="F393" s="98">
        <v>1135.7110305355829</v>
      </c>
      <c r="G393" s="98">
        <v>1233.7527734519726</v>
      </c>
      <c r="H393" s="98">
        <v>1244.0361873524375</v>
      </c>
      <c r="I393" s="98">
        <v>1279.5387090785794</v>
      </c>
      <c r="J393" s="98">
        <v>1312.8414690145012</v>
      </c>
      <c r="K393" s="98">
        <v>1303.6395432592662</v>
      </c>
      <c r="L393" s="98">
        <v>0</v>
      </c>
      <c r="M393" s="98">
        <v>1180.3925871676904</v>
      </c>
      <c r="N393" s="98">
        <v>1070.7830354932833</v>
      </c>
      <c r="O393" s="98">
        <v>1067.3394226830242</v>
      </c>
      <c r="P393" s="98">
        <v>0</v>
      </c>
      <c r="Q393" s="98">
        <v>969.57748847564017</v>
      </c>
      <c r="R393" s="98">
        <v>943.70600884773592</v>
      </c>
      <c r="S393" s="98">
        <v>930.45881294494029</v>
      </c>
      <c r="T393" s="98">
        <v>895.77513211811549</v>
      </c>
      <c r="U393" s="98">
        <v>852.44261049151385</v>
      </c>
      <c r="V393" s="98">
        <v>791.29832022250571</v>
      </c>
      <c r="W393" s="98">
        <v>992.08308090390676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134.66140971893847</v>
      </c>
      <c r="D394" s="98">
        <v>0</v>
      </c>
      <c r="E394" s="98">
        <v>0</v>
      </c>
      <c r="F394" s="98">
        <v>0</v>
      </c>
      <c r="G394" s="98">
        <v>0</v>
      </c>
      <c r="H394" s="98">
        <v>316.11690857805525</v>
      </c>
      <c r="I394" s="98">
        <v>258.89337292714134</v>
      </c>
      <c r="J394" s="98">
        <v>267.81141560696517</v>
      </c>
      <c r="K394" s="98">
        <v>264.8674551217627</v>
      </c>
      <c r="L394" s="98">
        <v>0</v>
      </c>
      <c r="M394" s="98">
        <v>0</v>
      </c>
      <c r="N394" s="98">
        <v>125.72517948065187</v>
      </c>
      <c r="O394" s="98">
        <v>83.977260161384052</v>
      </c>
      <c r="P394" s="98">
        <v>113.2964611183874</v>
      </c>
      <c r="Q394" s="98">
        <v>0</v>
      </c>
      <c r="R394" s="98">
        <v>0</v>
      </c>
      <c r="S394" s="98">
        <v>0</v>
      </c>
      <c r="T394" s="98">
        <v>0</v>
      </c>
      <c r="U394" s="98">
        <v>56.235168643863958</v>
      </c>
      <c r="V394" s="98">
        <v>42.901067258445416</v>
      </c>
      <c r="W394" s="98">
        <v>171.8435841327518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134.66140971893847</v>
      </c>
      <c r="D395" s="101">
        <v>0</v>
      </c>
      <c r="E395" s="101">
        <v>0</v>
      </c>
      <c r="F395" s="101">
        <v>0</v>
      </c>
      <c r="G395" s="101">
        <v>0</v>
      </c>
      <c r="H395" s="101">
        <v>316.11690857805525</v>
      </c>
      <c r="I395" s="101">
        <v>258.89337292714134</v>
      </c>
      <c r="J395" s="101">
        <v>267.81141560696517</v>
      </c>
      <c r="K395" s="101">
        <v>264.8674551217627</v>
      </c>
      <c r="L395" s="101">
        <v>0</v>
      </c>
      <c r="M395" s="101">
        <v>0</v>
      </c>
      <c r="N395" s="101">
        <v>125.72517948065187</v>
      </c>
      <c r="O395" s="101">
        <v>83.977260161384052</v>
      </c>
      <c r="P395" s="101">
        <v>113.2964611183874</v>
      </c>
      <c r="Q395" s="101">
        <v>0</v>
      </c>
      <c r="R395" s="101">
        <v>0</v>
      </c>
      <c r="S395" s="101">
        <v>0</v>
      </c>
      <c r="T395" s="101">
        <v>0</v>
      </c>
      <c r="U395" s="101">
        <v>56.235168643863958</v>
      </c>
      <c r="V395" s="101">
        <v>42.901067258445416</v>
      </c>
      <c r="W395" s="101">
        <v>171.8435841327518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158.73635122074111</v>
      </c>
      <c r="D401" s="122">
        <v>169.60855861412952</v>
      </c>
      <c r="E401" s="122">
        <v>185.96144125549307</v>
      </c>
      <c r="F401" s="122">
        <v>181.75593750486459</v>
      </c>
      <c r="G401" s="122">
        <v>183.66826101372519</v>
      </c>
      <c r="H401" s="122">
        <v>178.47674982540525</v>
      </c>
      <c r="I401" s="122">
        <v>179.93228268764204</v>
      </c>
      <c r="J401" s="122">
        <v>161.48088001731176</v>
      </c>
      <c r="K401" s="122">
        <v>134.5014156218451</v>
      </c>
      <c r="L401" s="122">
        <v>0</v>
      </c>
      <c r="M401" s="122">
        <v>151.74017166865434</v>
      </c>
      <c r="N401" s="122">
        <v>153.35244092480448</v>
      </c>
      <c r="O401" s="122">
        <v>121.53883740185523</v>
      </c>
      <c r="P401" s="122">
        <v>104.51277401578722</v>
      </c>
      <c r="Q401" s="122">
        <v>130.062440429069</v>
      </c>
      <c r="R401" s="122">
        <v>133.72201875829302</v>
      </c>
      <c r="S401" s="122">
        <v>132.46460240615471</v>
      </c>
      <c r="T401" s="122">
        <v>123.34221773744771</v>
      </c>
      <c r="U401" s="122">
        <v>154.2768949575557</v>
      </c>
      <c r="V401" s="122">
        <v>122.53434404438531</v>
      </c>
      <c r="W401" s="122">
        <v>105.14747559527517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284.37448452737027</v>
      </c>
      <c r="D402" s="98">
        <v>285.25075766921782</v>
      </c>
      <c r="E402" s="98">
        <v>296.83656472103235</v>
      </c>
      <c r="F402" s="98">
        <v>303.28003574323964</v>
      </c>
      <c r="G402" s="98">
        <v>291.36129759205397</v>
      </c>
      <c r="H402" s="98">
        <v>261.9759606516667</v>
      </c>
      <c r="I402" s="98">
        <v>264.91658558571402</v>
      </c>
      <c r="J402" s="98">
        <v>239.86965672474466</v>
      </c>
      <c r="K402" s="98">
        <v>236.4121036122431</v>
      </c>
      <c r="L402" s="98">
        <v>0</v>
      </c>
      <c r="M402" s="98">
        <v>236.68168080925977</v>
      </c>
      <c r="N402" s="98">
        <v>225.17573604148507</v>
      </c>
      <c r="O402" s="98">
        <v>226.39099016042297</v>
      </c>
      <c r="P402" s="98">
        <v>230.0715986342959</v>
      </c>
      <c r="Q402" s="98">
        <v>240.12520003819188</v>
      </c>
      <c r="R402" s="98">
        <v>241.23227912266489</v>
      </c>
      <c r="S402" s="98">
        <v>243.64755911162959</v>
      </c>
      <c r="T402" s="98">
        <v>246.79853558381072</v>
      </c>
      <c r="U402" s="98">
        <v>267.4242087846319</v>
      </c>
      <c r="V402" s="98">
        <v>252.87139485702906</v>
      </c>
      <c r="W402" s="98">
        <v>270.46784282914439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66.137859193557944</v>
      </c>
      <c r="D405" s="118">
        <f t="shared" si="189"/>
        <v>82.919767879209672</v>
      </c>
      <c r="E405" s="118">
        <f t="shared" si="189"/>
        <v>84.824351001876963</v>
      </c>
      <c r="F405" s="118">
        <f t="shared" si="189"/>
        <v>78.092226798274822</v>
      </c>
      <c r="G405" s="118">
        <f t="shared" si="189"/>
        <v>71.883070483862269</v>
      </c>
      <c r="H405" s="118">
        <f t="shared" si="189"/>
        <v>72.709942056143376</v>
      </c>
      <c r="I405" s="118">
        <f t="shared" si="189"/>
        <v>78.079333063879375</v>
      </c>
      <c r="J405" s="118">
        <f t="shared" si="189"/>
        <v>68.91171828560077</v>
      </c>
      <c r="K405" s="118">
        <f t="shared" si="189"/>
        <v>64.322936826471192</v>
      </c>
      <c r="L405" s="118">
        <f t="shared" si="189"/>
        <v>0</v>
      </c>
      <c r="M405" s="118">
        <f t="shared" si="189"/>
        <v>58.23212825658414</v>
      </c>
      <c r="N405" s="118">
        <f t="shared" si="189"/>
        <v>44.796099866329428</v>
      </c>
      <c r="O405" s="118">
        <f t="shared" si="189"/>
        <v>34.532813483283832</v>
      </c>
      <c r="P405" s="118">
        <f t="shared" si="189"/>
        <v>37.304961141341316</v>
      </c>
      <c r="Q405" s="118">
        <f t="shared" si="189"/>
        <v>46.349691622988409</v>
      </c>
      <c r="R405" s="118">
        <f t="shared" ref="R405:V405" si="190">R406+R408+R410+R419</f>
        <v>46.646666130921517</v>
      </c>
      <c r="S405" s="118">
        <f t="shared" si="190"/>
        <v>49.232289694562617</v>
      </c>
      <c r="T405" s="118">
        <f t="shared" si="190"/>
        <v>45.054664522275253</v>
      </c>
      <c r="U405" s="118">
        <f t="shared" si="190"/>
        <v>49.690897077444703</v>
      </c>
      <c r="V405" s="118">
        <f t="shared" si="190"/>
        <v>49.018673673160436</v>
      </c>
      <c r="W405" s="118">
        <f t="shared" ref="W405" si="191">W406+W408+W410+W419</f>
        <v>46.380230090679269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41.528488009606946</v>
      </c>
      <c r="D406" s="123">
        <f t="shared" si="192"/>
        <v>44.61937065529073</v>
      </c>
      <c r="E406" s="123">
        <f t="shared" si="192"/>
        <v>43.554883577744675</v>
      </c>
      <c r="F406" s="123">
        <f t="shared" si="192"/>
        <v>38.378560884473004</v>
      </c>
      <c r="G406" s="123">
        <f t="shared" si="192"/>
        <v>31.102168606724685</v>
      </c>
      <c r="H406" s="123">
        <f t="shared" si="192"/>
        <v>31.580121769393795</v>
      </c>
      <c r="I406" s="123">
        <f t="shared" si="192"/>
        <v>35.787077616062746</v>
      </c>
      <c r="J406" s="123">
        <f t="shared" si="192"/>
        <v>28.433275707440021</v>
      </c>
      <c r="K406" s="123">
        <f t="shared" si="192"/>
        <v>25.287061281874575</v>
      </c>
      <c r="L406" s="123">
        <f t="shared" si="192"/>
        <v>0</v>
      </c>
      <c r="M406" s="123">
        <f t="shared" si="192"/>
        <v>21.875383031530291</v>
      </c>
      <c r="N406" s="123">
        <f t="shared" si="192"/>
        <v>9.7296658482291374</v>
      </c>
      <c r="O406" s="123">
        <f t="shared" si="192"/>
        <v>4.1458269990669043</v>
      </c>
      <c r="P406" s="123">
        <f t="shared" si="192"/>
        <v>8.788683477954736</v>
      </c>
      <c r="Q406" s="123">
        <f t="shared" si="192"/>
        <v>16.976394495340401</v>
      </c>
      <c r="R406" s="123">
        <f t="shared" si="192"/>
        <v>16.344056609226872</v>
      </c>
      <c r="S406" s="123">
        <f t="shared" si="192"/>
        <v>18.293920891861717</v>
      </c>
      <c r="T406" s="123">
        <f t="shared" si="192"/>
        <v>15.300001552697122</v>
      </c>
      <c r="U406" s="123">
        <f t="shared" si="192"/>
        <v>18.714391882417615</v>
      </c>
      <c r="V406" s="123">
        <f t="shared" si="192"/>
        <v>18.499506987315382</v>
      </c>
      <c r="W406" s="123">
        <f t="shared" si="192"/>
        <v>16.399258816389519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41.528488009606946</v>
      </c>
      <c r="D407" s="99">
        <v>44.61937065529073</v>
      </c>
      <c r="E407" s="99">
        <v>43.554883577744675</v>
      </c>
      <c r="F407" s="99">
        <v>38.378560884473004</v>
      </c>
      <c r="G407" s="99">
        <v>31.102168606724685</v>
      </c>
      <c r="H407" s="99">
        <v>31.580121769393795</v>
      </c>
      <c r="I407" s="99">
        <v>35.787077616062746</v>
      </c>
      <c r="J407" s="99">
        <v>28.433275707440021</v>
      </c>
      <c r="K407" s="99">
        <v>25.287061281874575</v>
      </c>
      <c r="L407" s="99">
        <v>0</v>
      </c>
      <c r="M407" s="99">
        <v>21.875383031530291</v>
      </c>
      <c r="N407" s="99">
        <v>9.7296658482291374</v>
      </c>
      <c r="O407" s="99">
        <v>4.1458269990669043</v>
      </c>
      <c r="P407" s="99">
        <v>8.788683477954736</v>
      </c>
      <c r="Q407" s="99">
        <v>16.976394495340401</v>
      </c>
      <c r="R407" s="99">
        <v>16.344056609226872</v>
      </c>
      <c r="S407" s="99">
        <v>18.293920891861717</v>
      </c>
      <c r="T407" s="99">
        <v>15.300001552697122</v>
      </c>
      <c r="U407" s="99">
        <v>18.714391882417615</v>
      </c>
      <c r="V407" s="99">
        <v>18.499506987315382</v>
      </c>
      <c r="W407" s="99">
        <v>16.399258816389519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12.217479741327978</v>
      </c>
      <c r="E408" s="123">
        <f t="shared" si="193"/>
        <v>13.259473778261421</v>
      </c>
      <c r="F408" s="123">
        <f t="shared" si="193"/>
        <v>11.124548534683299</v>
      </c>
      <c r="G408" s="123">
        <f t="shared" si="193"/>
        <v>10.388102993645941</v>
      </c>
      <c r="H408" s="123">
        <f t="shared" si="193"/>
        <v>11.652948443256758</v>
      </c>
      <c r="I408" s="123">
        <f t="shared" si="193"/>
        <v>12.575333106281894</v>
      </c>
      <c r="J408" s="123">
        <f t="shared" si="193"/>
        <v>12.467354833000455</v>
      </c>
      <c r="K408" s="123">
        <f t="shared" si="193"/>
        <v>11.428029859061619</v>
      </c>
      <c r="L408" s="123">
        <f t="shared" si="193"/>
        <v>0</v>
      </c>
      <c r="M408" s="123">
        <f t="shared" si="193"/>
        <v>9.6259623869096931</v>
      </c>
      <c r="N408" s="123">
        <f t="shared" si="193"/>
        <v>11.170873785092684</v>
      </c>
      <c r="O408" s="123">
        <f t="shared" si="193"/>
        <v>8.8850170751016861</v>
      </c>
      <c r="P408" s="123">
        <f t="shared" si="193"/>
        <v>7.4720792462451859</v>
      </c>
      <c r="Q408" s="123">
        <f t="shared" si="193"/>
        <v>7.6137545963599367</v>
      </c>
      <c r="R408" s="123">
        <f t="shared" si="193"/>
        <v>8.3229722927579992</v>
      </c>
      <c r="S408" s="123">
        <f t="shared" si="193"/>
        <v>7.7329407216628123</v>
      </c>
      <c r="T408" s="123">
        <f t="shared" si="193"/>
        <v>7.8399811441341534</v>
      </c>
      <c r="U408" s="123">
        <f t="shared" si="193"/>
        <v>8.4212077285663174</v>
      </c>
      <c r="V408" s="123">
        <f t="shared" si="193"/>
        <v>7.9966592692971377</v>
      </c>
      <c r="W408" s="123">
        <f t="shared" si="193"/>
        <v>7.7095084985701332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12.217479741327978</v>
      </c>
      <c r="E409" s="99">
        <f>RES_hhdet_in_fecs!E165</f>
        <v>13.259473778261421</v>
      </c>
      <c r="F409" s="99">
        <f>RES_hhdet_in_fecs!F165</f>
        <v>11.124548534683299</v>
      </c>
      <c r="G409" s="99">
        <f>RES_hhdet_in_fecs!G165</f>
        <v>10.388102993645941</v>
      </c>
      <c r="H409" s="99">
        <f>RES_hhdet_in_fecs!H165</f>
        <v>11.652948443256758</v>
      </c>
      <c r="I409" s="99">
        <f>RES_hhdet_in_fecs!I165</f>
        <v>12.575333106281894</v>
      </c>
      <c r="J409" s="99">
        <f>RES_hhdet_in_fecs!J165</f>
        <v>12.467354833000455</v>
      </c>
      <c r="K409" s="99">
        <f>RES_hhdet_in_fecs!K165</f>
        <v>11.428029859061619</v>
      </c>
      <c r="L409" s="99">
        <f>RES_hhdet_in_fecs!L165</f>
        <v>0</v>
      </c>
      <c r="M409" s="99">
        <f>RES_hhdet_in_fecs!M165</f>
        <v>9.6259623869096931</v>
      </c>
      <c r="N409" s="99">
        <f>RES_hhdet_in_fecs!N165</f>
        <v>11.170873785092684</v>
      </c>
      <c r="O409" s="99">
        <f>RES_hhdet_in_fecs!O165</f>
        <v>8.8850170751016861</v>
      </c>
      <c r="P409" s="99">
        <f>RES_hhdet_in_fecs!P165</f>
        <v>7.4720792462451859</v>
      </c>
      <c r="Q409" s="99">
        <f>RES_hhdet_in_fecs!Q165</f>
        <v>7.6137545963599367</v>
      </c>
      <c r="R409" s="99">
        <f>RES_hhdet_in_fecs!R165</f>
        <v>8.3229722927579992</v>
      </c>
      <c r="S409" s="99">
        <f>RES_hhdet_in_fecs!S165</f>
        <v>7.7329407216628123</v>
      </c>
      <c r="T409" s="99">
        <f>RES_hhdet_in_fecs!T165</f>
        <v>7.8399811441341534</v>
      </c>
      <c r="U409" s="99">
        <f>RES_hhdet_in_fecs!U165</f>
        <v>8.4212077285663174</v>
      </c>
      <c r="V409" s="99">
        <f>RES_hhdet_in_fecs!V165</f>
        <v>7.9966592692971377</v>
      </c>
      <c r="W409" s="99">
        <f>RES_hhdet_in_fecs!W165</f>
        <v>7.7095084985701332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16.348749082324897</v>
      </c>
      <c r="D410" s="123">
        <v>17.761664425739301</v>
      </c>
      <c r="E410" s="123">
        <v>19.574129903656825</v>
      </c>
      <c r="F410" s="123">
        <v>20.056583963765831</v>
      </c>
      <c r="G410" s="123">
        <v>22.233021805070599</v>
      </c>
      <c r="H410" s="123">
        <v>22.019862092982457</v>
      </c>
      <c r="I410" s="123">
        <v>22.5451683528111</v>
      </c>
      <c r="J410" s="123">
        <v>21.517495944970598</v>
      </c>
      <c r="K410" s="123">
        <v>21.339467326683344</v>
      </c>
      <c r="L410" s="123">
        <v>0</v>
      </c>
      <c r="M410" s="123">
        <v>20.334067283782755</v>
      </c>
      <c r="N410" s="123">
        <v>18.176830089194123</v>
      </c>
      <c r="O410" s="123">
        <v>15.966845374524489</v>
      </c>
      <c r="P410" s="123">
        <v>15.106952716731961</v>
      </c>
      <c r="Q410" s="123">
        <v>15.903020062044201</v>
      </c>
      <c r="R410" s="123">
        <v>16.175532403611651</v>
      </c>
      <c r="S410" s="123">
        <v>17.212021995590217</v>
      </c>
      <c r="T410" s="123">
        <v>16.410977359811085</v>
      </c>
      <c r="U410" s="123">
        <v>16.135758083695666</v>
      </c>
      <c r="V410" s="123">
        <v>16.249811115011422</v>
      </c>
      <c r="W410" s="123">
        <v>16.348032252551196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32.114801033701916</v>
      </c>
      <c r="D411" s="99">
        <v>33.692496777886582</v>
      </c>
      <c r="E411" s="99">
        <v>35.190429637596303</v>
      </c>
      <c r="F411" s="99">
        <v>35.518560022756283</v>
      </c>
      <c r="G411" s="99">
        <v>38.045128502426941</v>
      </c>
      <c r="H411" s="99">
        <v>37.891074928689854</v>
      </c>
      <c r="I411" s="99">
        <v>38.108212081403764</v>
      </c>
      <c r="J411" s="99">
        <v>38.887776662785761</v>
      </c>
      <c r="K411" s="99">
        <v>38.300154416925444</v>
      </c>
      <c r="L411" s="99">
        <v>0</v>
      </c>
      <c r="M411" s="99">
        <v>34.090887611613574</v>
      </c>
      <c r="N411" s="99">
        <v>30.635158924660118</v>
      </c>
      <c r="O411" s="99">
        <v>30.304445574892622</v>
      </c>
      <c r="P411" s="99">
        <v>0</v>
      </c>
      <c r="Q411" s="99">
        <v>27.295494765970684</v>
      </c>
      <c r="R411" s="99">
        <v>26.408637578588667</v>
      </c>
      <c r="S411" s="99">
        <v>25.915910402915504</v>
      </c>
      <c r="T411" s="99">
        <v>24.841083739955948</v>
      </c>
      <c r="U411" s="99">
        <v>23.559554529432077</v>
      </c>
      <c r="V411" s="99">
        <v>21.845751257675413</v>
      </c>
      <c r="W411" s="99">
        <v>27.250366077036446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16.267258174816707</v>
      </c>
      <c r="D412" s="99">
        <v>0</v>
      </c>
      <c r="E412" s="99">
        <v>0</v>
      </c>
      <c r="F412" s="99">
        <v>0</v>
      </c>
      <c r="G412" s="99">
        <v>0</v>
      </c>
      <c r="H412" s="99">
        <v>22.106334053578639</v>
      </c>
      <c r="I412" s="99">
        <v>21.243639188284376</v>
      </c>
      <c r="J412" s="99">
        <v>21.847654525522767</v>
      </c>
      <c r="K412" s="99">
        <v>21.650054540492334</v>
      </c>
      <c r="L412" s="99">
        <v>0</v>
      </c>
      <c r="M412" s="99">
        <v>0</v>
      </c>
      <c r="N412" s="99">
        <v>16.853150958553925</v>
      </c>
      <c r="O412" s="99">
        <v>17.052263533509983</v>
      </c>
      <c r="P412" s="99">
        <v>20.052535727364138</v>
      </c>
      <c r="Q412" s="99">
        <v>0</v>
      </c>
      <c r="R412" s="99">
        <v>0</v>
      </c>
      <c r="S412" s="99">
        <v>0</v>
      </c>
      <c r="T412" s="99">
        <v>0</v>
      </c>
      <c r="U412" s="99">
        <v>15.757436557180903</v>
      </c>
      <c r="V412" s="99">
        <v>14.883396425698185</v>
      </c>
      <c r="W412" s="99">
        <v>20.067468397107476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4.3210349604059122</v>
      </c>
      <c r="D413" s="102">
        <v>0</v>
      </c>
      <c r="E413" s="102">
        <v>0</v>
      </c>
      <c r="F413" s="102">
        <v>0</v>
      </c>
      <c r="G413" s="102">
        <v>0</v>
      </c>
      <c r="H413" s="102">
        <v>9.6283448913560417</v>
      </c>
      <c r="I413" s="102">
        <v>7.7105627926505846</v>
      </c>
      <c r="J413" s="102">
        <v>7.9328622409269123</v>
      </c>
      <c r="K413" s="102">
        <v>7.7816482965982452</v>
      </c>
      <c r="L413" s="102">
        <v>0</v>
      </c>
      <c r="M413" s="102">
        <v>0</v>
      </c>
      <c r="N413" s="102">
        <v>3.5970039929207931</v>
      </c>
      <c r="O413" s="102">
        <v>2.3843252258893046</v>
      </c>
      <c r="P413" s="102">
        <v>3.2006151854275284</v>
      </c>
      <c r="Q413" s="102">
        <v>0</v>
      </c>
      <c r="R413" s="102">
        <v>0</v>
      </c>
      <c r="S413" s="102">
        <v>0</v>
      </c>
      <c r="T413" s="102">
        <v>0</v>
      </c>
      <c r="U413" s="102">
        <v>1.5542108123536968</v>
      </c>
      <c r="V413" s="102">
        <v>1.1843902862744204</v>
      </c>
      <c r="W413" s="102">
        <v>4.7201697778586293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11.946223214410793</v>
      </c>
      <c r="D414" s="105">
        <v>0</v>
      </c>
      <c r="E414" s="105">
        <v>0</v>
      </c>
      <c r="F414" s="105">
        <v>0</v>
      </c>
      <c r="G414" s="105">
        <v>0</v>
      </c>
      <c r="H414" s="105">
        <v>12.477989162222595</v>
      </c>
      <c r="I414" s="105">
        <v>13.533076395633795</v>
      </c>
      <c r="J414" s="105">
        <v>13.914792284595853</v>
      </c>
      <c r="K414" s="105">
        <v>13.868406243894086</v>
      </c>
      <c r="L414" s="105">
        <v>0</v>
      </c>
      <c r="M414" s="105">
        <v>0</v>
      </c>
      <c r="N414" s="105">
        <v>13.256146965633132</v>
      </c>
      <c r="O414" s="105">
        <v>14.66793830762068</v>
      </c>
      <c r="P414" s="105">
        <v>16.851920541936611</v>
      </c>
      <c r="Q414" s="105">
        <v>0</v>
      </c>
      <c r="R414" s="105">
        <v>0</v>
      </c>
      <c r="S414" s="105">
        <v>0</v>
      </c>
      <c r="T414" s="105">
        <v>0</v>
      </c>
      <c r="U414" s="105">
        <v>14.203225744827206</v>
      </c>
      <c r="V414" s="105">
        <v>13.699006139423766</v>
      </c>
      <c r="W414" s="105">
        <v>15.347298619248848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27.832259771241368</v>
      </c>
      <c r="D415" s="102">
        <v>0</v>
      </c>
      <c r="E415" s="102">
        <v>0</v>
      </c>
      <c r="F415" s="102">
        <v>0</v>
      </c>
      <c r="G415" s="102">
        <v>0</v>
      </c>
      <c r="H415" s="102">
        <v>33.392550888942139</v>
      </c>
      <c r="I415" s="102">
        <v>0</v>
      </c>
      <c r="J415" s="102">
        <v>0</v>
      </c>
      <c r="K415" s="102">
        <v>34.42822547357121</v>
      </c>
      <c r="L415" s="102">
        <v>0</v>
      </c>
      <c r="M415" s="102">
        <v>0</v>
      </c>
      <c r="N415" s="102">
        <v>0</v>
      </c>
      <c r="O415" s="102">
        <v>26.902282851123921</v>
      </c>
      <c r="P415" s="102">
        <v>26.061637705019994</v>
      </c>
      <c r="Q415" s="102">
        <v>0</v>
      </c>
      <c r="R415" s="102">
        <v>0</v>
      </c>
      <c r="S415" s="102">
        <v>0</v>
      </c>
      <c r="T415" s="102">
        <v>0</v>
      </c>
      <c r="U415" s="102">
        <v>23.831113074869045</v>
      </c>
      <c r="V415" s="102">
        <v>23.807134969525588</v>
      </c>
      <c r="W415" s="102">
        <v>23.476429809802418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15.270714244634616</v>
      </c>
      <c r="D416" s="105">
        <v>17.12741583092313</v>
      </c>
      <c r="E416" s="105">
        <v>18.920245432038669</v>
      </c>
      <c r="F416" s="105">
        <v>19.449791298660102</v>
      </c>
      <c r="G416" s="105">
        <v>21.521895313390552</v>
      </c>
      <c r="H416" s="105">
        <v>20.756123475311103</v>
      </c>
      <c r="I416" s="105">
        <v>22.088151167129968</v>
      </c>
      <c r="J416" s="105">
        <v>20.98823011712976</v>
      </c>
      <c r="K416" s="105">
        <v>20.726409108078787</v>
      </c>
      <c r="L416" s="105">
        <v>0</v>
      </c>
      <c r="M416" s="105">
        <v>19.811656385257532</v>
      </c>
      <c r="N416" s="105">
        <v>17.650275314348118</v>
      </c>
      <c r="O416" s="105">
        <v>14.620900086376018</v>
      </c>
      <c r="P416" s="105">
        <v>14.14119226398377</v>
      </c>
      <c r="Q416" s="105">
        <v>15.138731334773901</v>
      </c>
      <c r="R416" s="105">
        <v>15.831355893222035</v>
      </c>
      <c r="S416" s="105">
        <v>16.945832679036126</v>
      </c>
      <c r="T416" s="105">
        <v>16.178698894229896</v>
      </c>
      <c r="U416" s="105">
        <v>15.713091738972793</v>
      </c>
      <c r="V416" s="105">
        <v>16.053033523295742</v>
      </c>
      <c r="W416" s="105">
        <v>15.940082377562703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3.5757257373127</v>
      </c>
      <c r="D417" s="99">
        <v>5.6326205981997459</v>
      </c>
      <c r="E417" s="99">
        <v>7.5122965798383126</v>
      </c>
      <c r="F417" s="99">
        <v>7.4348685960411585</v>
      </c>
      <c r="G417" s="99">
        <v>9.5422505542356415</v>
      </c>
      <c r="H417" s="99">
        <v>8.5012677174550397</v>
      </c>
      <c r="I417" s="99">
        <v>7.7545968187621019</v>
      </c>
      <c r="J417" s="99">
        <v>7.1125693690086393</v>
      </c>
      <c r="K417" s="99">
        <v>7.0043627000046236</v>
      </c>
      <c r="L417" s="99">
        <v>0</v>
      </c>
      <c r="M417" s="99">
        <v>6.0778349129158444</v>
      </c>
      <c r="N417" s="99">
        <v>4.0371254470949847</v>
      </c>
      <c r="O417" s="99">
        <v>0.89019867525283891</v>
      </c>
      <c r="P417" s="99">
        <v>0.33046850153279989</v>
      </c>
      <c r="Q417" s="99">
        <v>1.0741328676256348</v>
      </c>
      <c r="R417" s="99">
        <v>1.6096399289205101</v>
      </c>
      <c r="S417" s="99">
        <v>2.7495169729961213</v>
      </c>
      <c r="T417" s="99">
        <v>2.0680354892838579</v>
      </c>
      <c r="U417" s="99">
        <v>1.6216557338719084</v>
      </c>
      <c r="V417" s="99">
        <v>2.0398916824123354</v>
      </c>
      <c r="W417" s="99">
        <v>2.1039740874936386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11.694988507321916</v>
      </c>
      <c r="D418" s="99">
        <v>11.494795232723385</v>
      </c>
      <c r="E418" s="99">
        <v>11.407948852200358</v>
      </c>
      <c r="F418" s="99">
        <v>12.014922702618941</v>
      </c>
      <c r="G418" s="99">
        <v>11.979644759154912</v>
      </c>
      <c r="H418" s="99">
        <v>12.254855757856067</v>
      </c>
      <c r="I418" s="99">
        <v>14.333554348367867</v>
      </c>
      <c r="J418" s="99">
        <v>13.875660748121115</v>
      </c>
      <c r="K418" s="99">
        <v>13.722046408074162</v>
      </c>
      <c r="L418" s="99">
        <v>0</v>
      </c>
      <c r="M418" s="99">
        <v>13.733821472341688</v>
      </c>
      <c r="N418" s="99">
        <v>13.613149867253135</v>
      </c>
      <c r="O418" s="99">
        <v>13.73070141112318</v>
      </c>
      <c r="P418" s="99">
        <v>13.810723762450975</v>
      </c>
      <c r="Q418" s="99">
        <v>14.064598467148267</v>
      </c>
      <c r="R418" s="99">
        <v>14.221715964301524</v>
      </c>
      <c r="S418" s="99">
        <v>14.196315706040004</v>
      </c>
      <c r="T418" s="99">
        <v>14.11066340494604</v>
      </c>
      <c r="U418" s="99">
        <v>14.091436005100885</v>
      </c>
      <c r="V418" s="99">
        <v>14.013141840883405</v>
      </c>
      <c r="W418" s="99">
        <v>13.836108290069067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8.2606221016260939</v>
      </c>
      <c r="D419" s="123">
        <v>8.3212530568516652</v>
      </c>
      <c r="E419" s="123">
        <v>8.4358637422140426</v>
      </c>
      <c r="F419" s="123">
        <v>8.5325334153526828</v>
      </c>
      <c r="G419" s="123">
        <v>8.1597770784210368</v>
      </c>
      <c r="H419" s="123">
        <v>7.457009750510359</v>
      </c>
      <c r="I419" s="123">
        <v>7.1717539887236326</v>
      </c>
      <c r="J419" s="123">
        <v>6.4935918001896971</v>
      </c>
      <c r="K419" s="123">
        <v>6.2683783588516491</v>
      </c>
      <c r="L419" s="123">
        <v>0</v>
      </c>
      <c r="M419" s="123">
        <v>6.3967155543613989</v>
      </c>
      <c r="N419" s="123">
        <v>5.7187301438134917</v>
      </c>
      <c r="O419" s="123">
        <v>5.5351240345907522</v>
      </c>
      <c r="P419" s="123">
        <v>5.9372457004094317</v>
      </c>
      <c r="Q419" s="123">
        <v>5.8565224692438695</v>
      </c>
      <c r="R419" s="123">
        <v>5.8041048253250009</v>
      </c>
      <c r="S419" s="123">
        <v>5.9934060854478677</v>
      </c>
      <c r="T419" s="123">
        <v>5.5037044656328922</v>
      </c>
      <c r="U419" s="123">
        <v>6.4195393827651124</v>
      </c>
      <c r="V419" s="123">
        <v>6.2726963015364996</v>
      </c>
      <c r="W419" s="123">
        <v>5.9234305231684221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9.1250499460452517</v>
      </c>
      <c r="D420" s="99">
        <v>9.0484441826348458</v>
      </c>
      <c r="E420" s="99">
        <v>9.3719018877067093</v>
      </c>
      <c r="F420" s="99">
        <v>9.4848688298554222</v>
      </c>
      <c r="G420" s="99">
        <v>8.9846833547605094</v>
      </c>
      <c r="H420" s="99">
        <v>7.9793102929694761</v>
      </c>
      <c r="I420" s="99">
        <v>7.8899507734718739</v>
      </c>
      <c r="J420" s="99">
        <v>7.1051972831823464</v>
      </c>
      <c r="K420" s="99">
        <v>6.9456469936017564</v>
      </c>
      <c r="L420" s="99">
        <v>0</v>
      </c>
      <c r="M420" s="99">
        <v>6.8355974680905112</v>
      </c>
      <c r="N420" s="99">
        <v>6.4422896431398344</v>
      </c>
      <c r="O420" s="99">
        <v>6.4278085247864478</v>
      </c>
      <c r="P420" s="99">
        <v>6.4995026769199411</v>
      </c>
      <c r="Q420" s="99">
        <v>6.7599920777088087</v>
      </c>
      <c r="R420" s="99">
        <v>6.7506360793293165</v>
      </c>
      <c r="S420" s="99">
        <v>6.7862738511131733</v>
      </c>
      <c r="T420" s="99">
        <v>6.8440648434160254</v>
      </c>
      <c r="U420" s="99">
        <v>7.3909904922737129</v>
      </c>
      <c r="V420" s="99">
        <v>6.9811415632409481</v>
      </c>
      <c r="W420" s="99">
        <v>7.4291638180597426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7.1684686422793078</v>
      </c>
      <c r="D421" s="110">
        <v>7.2547060723696655</v>
      </c>
      <c r="E421" s="110">
        <v>6.8659263462928015</v>
      </c>
      <c r="F421" s="110">
        <v>7.108185334674066</v>
      </c>
      <c r="G421" s="110">
        <v>6.7529163742530312</v>
      </c>
      <c r="H421" s="110">
        <v>6.3406099387311663</v>
      </c>
      <c r="I421" s="110">
        <v>5.6511580375670087</v>
      </c>
      <c r="J421" s="110">
        <v>5.2336845052248426</v>
      </c>
      <c r="K421" s="110">
        <v>5.3745212774555684</v>
      </c>
      <c r="L421" s="110">
        <v>0</v>
      </c>
      <c r="M421" s="110">
        <v>5.6126934948841507</v>
      </c>
      <c r="N421" s="110">
        <v>4.17383283444103</v>
      </c>
      <c r="O421" s="110">
        <v>4.5003733666204413</v>
      </c>
      <c r="P421" s="110">
        <v>5.4692337028187774</v>
      </c>
      <c r="Q421" s="110">
        <v>4.7888819471657227</v>
      </c>
      <c r="R421" s="110">
        <v>4.6268025876195011</v>
      </c>
      <c r="S421" s="110">
        <v>5.0487746738392634</v>
      </c>
      <c r="T421" s="110">
        <v>4.1645828682358781</v>
      </c>
      <c r="U421" s="110">
        <v>5.0949612225879273</v>
      </c>
      <c r="V421" s="110">
        <v>5.6066625460306074</v>
      </c>
      <c r="W421" s="110">
        <v>4.9657502474307913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41.161919876452885</v>
      </c>
      <c r="D423" s="118">
        <f t="shared" si="194"/>
        <v>75.377442835311328</v>
      </c>
      <c r="E423" s="118">
        <f t="shared" si="194"/>
        <v>79.764730617202616</v>
      </c>
      <c r="F423" s="118">
        <f t="shared" si="194"/>
        <v>73.110140523413733</v>
      </c>
      <c r="G423" s="118">
        <f t="shared" si="194"/>
        <v>68.877765848037328</v>
      </c>
      <c r="H423" s="118">
        <f t="shared" si="194"/>
        <v>73.337912881776319</v>
      </c>
      <c r="I423" s="118">
        <f t="shared" si="194"/>
        <v>81.332065961388039</v>
      </c>
      <c r="J423" s="118">
        <f t="shared" si="194"/>
        <v>76.967900112657517</v>
      </c>
      <c r="K423" s="118">
        <f t="shared" si="194"/>
        <v>72.957118774025332</v>
      </c>
      <c r="L423" s="118">
        <f t="shared" si="194"/>
        <v>0</v>
      </c>
      <c r="M423" s="118">
        <f t="shared" si="194"/>
        <v>67.200337264426167</v>
      </c>
      <c r="N423" s="118">
        <f t="shared" si="194"/>
        <v>65.073216947331431</v>
      </c>
      <c r="O423" s="118">
        <f t="shared" si="194"/>
        <v>53.648562932470163</v>
      </c>
      <c r="P423" s="118">
        <f t="shared" si="194"/>
        <v>53.16296714501479</v>
      </c>
      <c r="Q423" s="118">
        <f t="shared" si="194"/>
        <v>61.255894841457383</v>
      </c>
      <c r="R423" s="118">
        <f t="shared" ref="R423:V423" si="195">R424+R426+R428+R437</f>
        <v>65.334479598567768</v>
      </c>
      <c r="S423" s="118">
        <f t="shared" si="195"/>
        <v>66.287149187715158</v>
      </c>
      <c r="T423" s="118">
        <f t="shared" si="195"/>
        <v>64.724420767071109</v>
      </c>
      <c r="U423" s="118">
        <f t="shared" si="195"/>
        <v>71.184923640097722</v>
      </c>
      <c r="V423" s="118">
        <f t="shared" si="195"/>
        <v>70.318661265931112</v>
      </c>
      <c r="W423" s="118">
        <f t="shared" ref="W423" si="196">W424+W426+W428+W437</f>
        <v>67.833137943875201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22.588982191722568</v>
      </c>
      <c r="D424" s="123">
        <f t="shared" si="197"/>
        <v>24.548725247101075</v>
      </c>
      <c r="E424" s="123">
        <f t="shared" si="197"/>
        <v>24.241885322606702</v>
      </c>
      <c r="F424" s="123">
        <f t="shared" si="197"/>
        <v>21.60734863607491</v>
      </c>
      <c r="G424" s="123">
        <f t="shared" si="197"/>
        <v>17.715057797417007</v>
      </c>
      <c r="H424" s="123">
        <f t="shared" si="197"/>
        <v>18.198953654046065</v>
      </c>
      <c r="I424" s="123">
        <f t="shared" si="197"/>
        <v>20.869019253434022</v>
      </c>
      <c r="J424" s="123">
        <f t="shared" si="197"/>
        <v>16.784122017222359</v>
      </c>
      <c r="K424" s="123">
        <f t="shared" si="197"/>
        <v>15.117864330714298</v>
      </c>
      <c r="L424" s="123">
        <f t="shared" si="197"/>
        <v>0</v>
      </c>
      <c r="M424" s="123">
        <f t="shared" si="197"/>
        <v>13.484646732958407</v>
      </c>
      <c r="N424" s="123">
        <f t="shared" si="197"/>
        <v>6.1327813871742887</v>
      </c>
      <c r="O424" s="123">
        <f t="shared" si="197"/>
        <v>2.6879344786497739</v>
      </c>
      <c r="P424" s="123">
        <f t="shared" si="197"/>
        <v>5.8877076011834788</v>
      </c>
      <c r="Q424" s="123">
        <f t="shared" si="197"/>
        <v>11.762061323120347</v>
      </c>
      <c r="R424" s="123">
        <f t="shared" si="197"/>
        <v>11.72670183060141</v>
      </c>
      <c r="S424" s="123">
        <f t="shared" si="197"/>
        <v>13.650679044456938</v>
      </c>
      <c r="T424" s="123">
        <f t="shared" si="197"/>
        <v>11.860904631895293</v>
      </c>
      <c r="U424" s="123">
        <f t="shared" si="197"/>
        <v>14.988242094335776</v>
      </c>
      <c r="V424" s="123">
        <f t="shared" si="197"/>
        <v>15.160095325373069</v>
      </c>
      <c r="W424" s="123">
        <f t="shared" si="197"/>
        <v>13.592141038065154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22.588982191722568</v>
      </c>
      <c r="D425" s="99">
        <v>24.548725247101075</v>
      </c>
      <c r="E425" s="99">
        <v>24.241885322606702</v>
      </c>
      <c r="F425" s="99">
        <v>21.60734863607491</v>
      </c>
      <c r="G425" s="99">
        <v>17.715057797417007</v>
      </c>
      <c r="H425" s="99">
        <v>18.198953654046065</v>
      </c>
      <c r="I425" s="99">
        <v>20.869019253434022</v>
      </c>
      <c r="J425" s="99">
        <v>16.784122017222359</v>
      </c>
      <c r="K425" s="99">
        <v>15.117864330714298</v>
      </c>
      <c r="L425" s="99">
        <v>0</v>
      </c>
      <c r="M425" s="99">
        <v>13.484646732958407</v>
      </c>
      <c r="N425" s="99">
        <v>6.1327813871742887</v>
      </c>
      <c r="O425" s="99">
        <v>2.6879344786497739</v>
      </c>
      <c r="P425" s="99">
        <v>5.8877076011834788</v>
      </c>
      <c r="Q425" s="99">
        <v>11.762061323120347</v>
      </c>
      <c r="R425" s="99">
        <v>11.72670183060141</v>
      </c>
      <c r="S425" s="99">
        <v>13.650679044456938</v>
      </c>
      <c r="T425" s="99">
        <v>11.860904631895293</v>
      </c>
      <c r="U425" s="99">
        <v>14.988242094335776</v>
      </c>
      <c r="V425" s="99">
        <v>15.160095325373069</v>
      </c>
      <c r="W425" s="99">
        <v>13.592141038065154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31.4623122647107</v>
      </c>
      <c r="E426" s="123">
        <f t="shared" si="198"/>
        <v>35.31461941465151</v>
      </c>
      <c r="F426" s="123">
        <f t="shared" si="198"/>
        <v>30.610377378178285</v>
      </c>
      <c r="G426" s="123">
        <f t="shared" si="198"/>
        <v>29.509496397630087</v>
      </c>
      <c r="H426" s="123">
        <f t="shared" si="198"/>
        <v>34.149418244522195</v>
      </c>
      <c r="I426" s="123">
        <f t="shared" si="198"/>
        <v>37.993823699771688</v>
      </c>
      <c r="J426" s="123">
        <f t="shared" si="198"/>
        <v>38.819839497884409</v>
      </c>
      <c r="K426" s="123">
        <f t="shared" si="198"/>
        <v>36.665994886569273</v>
      </c>
      <c r="L426" s="123">
        <f t="shared" si="198"/>
        <v>0</v>
      </c>
      <c r="M426" s="123">
        <f t="shared" si="198"/>
        <v>32.936276454441483</v>
      </c>
      <c r="N426" s="123">
        <f t="shared" si="198"/>
        <v>39.789657685491434</v>
      </c>
      <c r="O426" s="123">
        <f t="shared" si="198"/>
        <v>33.136287679322677</v>
      </c>
      <c r="P426" s="123">
        <f t="shared" si="198"/>
        <v>29.224473114957892</v>
      </c>
      <c r="Q426" s="123">
        <f t="shared" si="198"/>
        <v>30.967474749715009</v>
      </c>
      <c r="R426" s="123">
        <f t="shared" si="198"/>
        <v>34.667415055057752</v>
      </c>
      <c r="S426" s="123">
        <f t="shared" si="198"/>
        <v>32.812734808092138</v>
      </c>
      <c r="T426" s="123">
        <f t="shared" si="198"/>
        <v>33.777702579798699</v>
      </c>
      <c r="U426" s="123">
        <f t="shared" si="198"/>
        <v>36.781316470270909</v>
      </c>
      <c r="V426" s="123">
        <f t="shared" si="198"/>
        <v>35.410598798096316</v>
      </c>
      <c r="W426" s="123">
        <f t="shared" si="198"/>
        <v>34.595479252927881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31.4623122647107</v>
      </c>
      <c r="E427" s="99">
        <f>RES_hhdet_in_tess!E165</f>
        <v>35.31461941465151</v>
      </c>
      <c r="F427" s="99">
        <f>RES_hhdet_in_tess!F165</f>
        <v>30.610377378178285</v>
      </c>
      <c r="G427" s="99">
        <f>RES_hhdet_in_tess!G165</f>
        <v>29.509496397630087</v>
      </c>
      <c r="H427" s="99">
        <f>RES_hhdet_in_tess!H165</f>
        <v>34.149418244522195</v>
      </c>
      <c r="I427" s="99">
        <f>RES_hhdet_in_tess!I165</f>
        <v>37.993823699771688</v>
      </c>
      <c r="J427" s="99">
        <f>RES_hhdet_in_tess!J165</f>
        <v>38.819839497884409</v>
      </c>
      <c r="K427" s="99">
        <f>RES_hhdet_in_tess!K165</f>
        <v>36.665994886569273</v>
      </c>
      <c r="L427" s="99">
        <f>RES_hhdet_in_tess!L165</f>
        <v>0</v>
      </c>
      <c r="M427" s="99">
        <f>RES_hhdet_in_tess!M165</f>
        <v>32.936276454441483</v>
      </c>
      <c r="N427" s="99">
        <f>RES_hhdet_in_tess!N165</f>
        <v>39.789657685491434</v>
      </c>
      <c r="O427" s="99">
        <f>RES_hhdet_in_tess!O165</f>
        <v>33.136287679322677</v>
      </c>
      <c r="P427" s="99">
        <f>RES_hhdet_in_tess!P165</f>
        <v>29.224473114957892</v>
      </c>
      <c r="Q427" s="99">
        <f>RES_hhdet_in_tess!Q165</f>
        <v>30.967474749715009</v>
      </c>
      <c r="R427" s="99">
        <f>RES_hhdet_in_tess!R165</f>
        <v>34.667415055057752</v>
      </c>
      <c r="S427" s="99">
        <f>RES_hhdet_in_tess!S165</f>
        <v>32.812734808092138</v>
      </c>
      <c r="T427" s="99">
        <f>RES_hhdet_in_tess!T165</f>
        <v>33.777702579798699</v>
      </c>
      <c r="U427" s="99">
        <f>RES_hhdet_in_tess!U165</f>
        <v>36.781316470270909</v>
      </c>
      <c r="V427" s="99">
        <f>RES_hhdet_in_tess!V165</f>
        <v>35.410598798096316</v>
      </c>
      <c r="W427" s="99">
        <f>RES_hhdet_in_tess!W165</f>
        <v>34.595479252927881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13.444657680909772</v>
      </c>
      <c r="D428" s="123">
        <v>14.233653962454305</v>
      </c>
      <c r="E428" s="123">
        <v>15.067595759642423</v>
      </c>
      <c r="F428" s="123">
        <v>15.637610617975279</v>
      </c>
      <c r="G428" s="123">
        <v>16.658263572751821</v>
      </c>
      <c r="H428" s="123">
        <v>16.462066003126267</v>
      </c>
      <c r="I428" s="123">
        <v>18.129792833057731</v>
      </c>
      <c r="J428" s="123">
        <v>17.41463203437635</v>
      </c>
      <c r="K428" s="123">
        <v>17.2320029498851</v>
      </c>
      <c r="L428" s="123">
        <v>0</v>
      </c>
      <c r="M428" s="123">
        <v>16.804229809402184</v>
      </c>
      <c r="N428" s="123">
        <v>15.678737917334745</v>
      </c>
      <c r="O428" s="123">
        <v>14.299711341180254</v>
      </c>
      <c r="P428" s="123">
        <v>14.099943670736444</v>
      </c>
      <c r="Q428" s="123">
        <v>14.760670991888276</v>
      </c>
      <c r="R428" s="123">
        <v>15.194466292757797</v>
      </c>
      <c r="S428" s="123">
        <v>15.860870408847211</v>
      </c>
      <c r="T428" s="123">
        <v>15.398558342881412</v>
      </c>
      <c r="U428" s="123">
        <v>15.122218263007129</v>
      </c>
      <c r="V428" s="123">
        <v>15.289533802284176</v>
      </c>
      <c r="W428" s="123">
        <v>15.306203314121982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13.79939594741929</v>
      </c>
      <c r="D429" s="99">
        <v>14.543562647151877</v>
      </c>
      <c r="E429" s="99">
        <v>15.270801034481696</v>
      </c>
      <c r="F429" s="99">
        <v>15.496167864762748</v>
      </c>
      <c r="G429" s="99">
        <v>16.698750818483493</v>
      </c>
      <c r="H429" s="99">
        <v>16.741184102557231</v>
      </c>
      <c r="I429" s="99">
        <v>16.960431927782</v>
      </c>
      <c r="J429" s="99">
        <v>17.456132049725984</v>
      </c>
      <c r="K429" s="99">
        <v>17.369818789675918</v>
      </c>
      <c r="L429" s="99">
        <v>0</v>
      </c>
      <c r="M429" s="99">
        <v>16.042746240213923</v>
      </c>
      <c r="N429" s="99">
        <v>15.007414245662579</v>
      </c>
      <c r="O429" s="99">
        <v>15.705606842650511</v>
      </c>
      <c r="P429" s="99">
        <v>0</v>
      </c>
      <c r="Q429" s="99">
        <v>15.947383350249707</v>
      </c>
      <c r="R429" s="99">
        <v>15.98891366339152</v>
      </c>
      <c r="S429" s="99">
        <v>16.219857492503387</v>
      </c>
      <c r="T429" s="99">
        <v>16.006613126173708</v>
      </c>
      <c r="U429" s="99">
        <v>15.543970621737262</v>
      </c>
      <c r="V429" s="99">
        <v>14.657362878561834</v>
      </c>
      <c r="W429" s="99">
        <v>18.426815230001136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13.802926989679646</v>
      </c>
      <c r="D430" s="99">
        <v>0</v>
      </c>
      <c r="E430" s="99">
        <v>0</v>
      </c>
      <c r="F430" s="99">
        <v>0</v>
      </c>
      <c r="G430" s="99">
        <v>0</v>
      </c>
      <c r="H430" s="99">
        <v>16.732022459838557</v>
      </c>
      <c r="I430" s="99">
        <v>16.964737663034345</v>
      </c>
      <c r="J430" s="99">
        <v>17.475733605841999</v>
      </c>
      <c r="K430" s="99">
        <v>17.397525717552654</v>
      </c>
      <c r="L430" s="99">
        <v>0</v>
      </c>
      <c r="M430" s="99">
        <v>0</v>
      </c>
      <c r="N430" s="99">
        <v>15.018231147987787</v>
      </c>
      <c r="O430" s="99">
        <v>15.903640656646875</v>
      </c>
      <c r="P430" s="99">
        <v>18.621371153026946</v>
      </c>
      <c r="Q430" s="99">
        <v>0</v>
      </c>
      <c r="R430" s="99">
        <v>0</v>
      </c>
      <c r="S430" s="99">
        <v>0</v>
      </c>
      <c r="T430" s="99">
        <v>0</v>
      </c>
      <c r="U430" s="99">
        <v>15.228652909718285</v>
      </c>
      <c r="V430" s="99">
        <v>14.493670420409227</v>
      </c>
      <c r="W430" s="99">
        <v>18.53909780847631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1.8567037752688531</v>
      </c>
      <c r="D431" s="102">
        <v>0</v>
      </c>
      <c r="E431" s="102">
        <v>0</v>
      </c>
      <c r="F431" s="102">
        <v>0</v>
      </c>
      <c r="G431" s="102">
        <v>0</v>
      </c>
      <c r="H431" s="102">
        <v>4.2540332976159609</v>
      </c>
      <c r="I431" s="102">
        <v>3.4316612674005484</v>
      </c>
      <c r="J431" s="102">
        <v>3.5609413212461472</v>
      </c>
      <c r="K431" s="102">
        <v>3.5291194736585676</v>
      </c>
      <c r="L431" s="102">
        <v>0</v>
      </c>
      <c r="M431" s="102">
        <v>0</v>
      </c>
      <c r="N431" s="102">
        <v>1.7620841823546565</v>
      </c>
      <c r="O431" s="102">
        <v>1.2357023490261947</v>
      </c>
      <c r="P431" s="102">
        <v>1.7694506110903321</v>
      </c>
      <c r="Q431" s="102">
        <v>0</v>
      </c>
      <c r="R431" s="102">
        <v>0</v>
      </c>
      <c r="S431" s="102">
        <v>0</v>
      </c>
      <c r="T431" s="102">
        <v>0</v>
      </c>
      <c r="U431" s="102">
        <v>1.0254271648910771</v>
      </c>
      <c r="V431" s="102">
        <v>0.79466428098546327</v>
      </c>
      <c r="W431" s="102">
        <v>3.1917991892274622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11.946223214410793</v>
      </c>
      <c r="D432" s="105">
        <v>0</v>
      </c>
      <c r="E432" s="105">
        <v>0</v>
      </c>
      <c r="F432" s="105">
        <v>0</v>
      </c>
      <c r="G432" s="105">
        <v>0</v>
      </c>
      <c r="H432" s="105">
        <v>12.477989162222595</v>
      </c>
      <c r="I432" s="105">
        <v>13.533076395633795</v>
      </c>
      <c r="J432" s="105">
        <v>13.914792284595853</v>
      </c>
      <c r="K432" s="105">
        <v>13.868406243894086</v>
      </c>
      <c r="L432" s="105">
        <v>0</v>
      </c>
      <c r="M432" s="105">
        <v>0</v>
      </c>
      <c r="N432" s="105">
        <v>13.256146965633132</v>
      </c>
      <c r="O432" s="105">
        <v>14.66793830762068</v>
      </c>
      <c r="P432" s="105">
        <v>16.851920541936611</v>
      </c>
      <c r="Q432" s="105">
        <v>0</v>
      </c>
      <c r="R432" s="105">
        <v>0</v>
      </c>
      <c r="S432" s="105">
        <v>0</v>
      </c>
      <c r="T432" s="105">
        <v>0</v>
      </c>
      <c r="U432" s="105">
        <v>14.203225744827206</v>
      </c>
      <c r="V432" s="105">
        <v>13.699006139423766</v>
      </c>
      <c r="W432" s="105">
        <v>15.347298619248848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13.421731442212783</v>
      </c>
      <c r="D433" s="102">
        <v>0</v>
      </c>
      <c r="E433" s="102">
        <v>0</v>
      </c>
      <c r="F433" s="102">
        <v>0</v>
      </c>
      <c r="G433" s="102">
        <v>0</v>
      </c>
      <c r="H433" s="102">
        <v>16.440628899869786</v>
      </c>
      <c r="I433" s="102">
        <v>0</v>
      </c>
      <c r="J433" s="102">
        <v>0</v>
      </c>
      <c r="K433" s="102">
        <v>17.226647683056854</v>
      </c>
      <c r="L433" s="102">
        <v>0</v>
      </c>
      <c r="M433" s="102">
        <v>0</v>
      </c>
      <c r="N433" s="102">
        <v>0</v>
      </c>
      <c r="O433" s="102">
        <v>14.392820488931321</v>
      </c>
      <c r="P433" s="102">
        <v>14.454899961337937</v>
      </c>
      <c r="Q433" s="102">
        <v>0</v>
      </c>
      <c r="R433" s="102">
        <v>0</v>
      </c>
      <c r="S433" s="102">
        <v>0</v>
      </c>
      <c r="T433" s="102">
        <v>0</v>
      </c>
      <c r="U433" s="102">
        <v>14.944790784814725</v>
      </c>
      <c r="V433" s="102">
        <v>15.193153014463329</v>
      </c>
      <c r="W433" s="102">
        <v>15.186570613543909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13.419333959386472</v>
      </c>
      <c r="D434" s="105">
        <v>14.221315677583441</v>
      </c>
      <c r="E434" s="105">
        <v>15.059087164390533</v>
      </c>
      <c r="F434" s="105">
        <v>15.643161423697284</v>
      </c>
      <c r="G434" s="105">
        <v>16.656442717785051</v>
      </c>
      <c r="H434" s="105">
        <v>16.440405648487648</v>
      </c>
      <c r="I434" s="105">
        <v>18.169911373352083</v>
      </c>
      <c r="J434" s="105">
        <v>17.413163785357387</v>
      </c>
      <c r="K434" s="105">
        <v>17.226777971132801</v>
      </c>
      <c r="L434" s="105">
        <v>0</v>
      </c>
      <c r="M434" s="105">
        <v>16.833146906966295</v>
      </c>
      <c r="N434" s="105">
        <v>15.712078799845633</v>
      </c>
      <c r="O434" s="105">
        <v>14.206960983714184</v>
      </c>
      <c r="P434" s="105">
        <v>13.994015740648866</v>
      </c>
      <c r="Q434" s="105">
        <v>14.681057834819303</v>
      </c>
      <c r="R434" s="105">
        <v>15.167746140952698</v>
      </c>
      <c r="S434" s="105">
        <v>15.849891577090848</v>
      </c>
      <c r="T434" s="105">
        <v>15.381804339351268</v>
      </c>
      <c r="U434" s="105">
        <v>15.108396714891148</v>
      </c>
      <c r="V434" s="105">
        <v>15.314952684712095</v>
      </c>
      <c r="W434" s="105">
        <v>15.197139388394218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1.7243454520645562</v>
      </c>
      <c r="D435" s="99">
        <v>2.7265204448600544</v>
      </c>
      <c r="E435" s="99">
        <v>3.651138312190175</v>
      </c>
      <c r="F435" s="99">
        <v>3.6282387210783438</v>
      </c>
      <c r="G435" s="99">
        <v>4.6767979586301376</v>
      </c>
      <c r="H435" s="99">
        <v>4.1855498906315836</v>
      </c>
      <c r="I435" s="99">
        <v>3.8363570249842147</v>
      </c>
      <c r="J435" s="99">
        <v>3.5375030372362679</v>
      </c>
      <c r="K435" s="99">
        <v>3.5047315630586402</v>
      </c>
      <c r="L435" s="99">
        <v>0</v>
      </c>
      <c r="M435" s="99">
        <v>3.0993254346246091</v>
      </c>
      <c r="N435" s="99">
        <v>2.0989289325924974</v>
      </c>
      <c r="O435" s="99">
        <v>0.4762595725910041</v>
      </c>
      <c r="P435" s="99">
        <v>0.18329197819789156</v>
      </c>
      <c r="Q435" s="99">
        <v>0.61645936767103438</v>
      </c>
      <c r="R435" s="99">
        <v>0.94603017665117406</v>
      </c>
      <c r="S435" s="99">
        <v>1.6535758710508415</v>
      </c>
      <c r="T435" s="99">
        <v>1.2711409344052276</v>
      </c>
      <c r="U435" s="99">
        <v>1.0169607097902638</v>
      </c>
      <c r="V435" s="99">
        <v>1.3018108438286908</v>
      </c>
      <c r="W435" s="99">
        <v>1.3610310983251532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11.694988507321916</v>
      </c>
      <c r="D436" s="99">
        <v>11.494795232723385</v>
      </c>
      <c r="E436" s="99">
        <v>11.407948852200358</v>
      </c>
      <c r="F436" s="99">
        <v>12.014922702618941</v>
      </c>
      <c r="G436" s="99">
        <v>11.979644759154912</v>
      </c>
      <c r="H436" s="99">
        <v>12.254855757856067</v>
      </c>
      <c r="I436" s="99">
        <v>14.333554348367867</v>
      </c>
      <c r="J436" s="99">
        <v>13.875660748121115</v>
      </c>
      <c r="K436" s="99">
        <v>13.722046408074162</v>
      </c>
      <c r="L436" s="99">
        <v>0</v>
      </c>
      <c r="M436" s="99">
        <v>13.733821472341688</v>
      </c>
      <c r="N436" s="99">
        <v>13.613149867253135</v>
      </c>
      <c r="O436" s="99">
        <v>13.73070141112318</v>
      </c>
      <c r="P436" s="99">
        <v>13.810723762450975</v>
      </c>
      <c r="Q436" s="99">
        <v>14.064598467148267</v>
      </c>
      <c r="R436" s="99">
        <v>14.221715964301524</v>
      </c>
      <c r="S436" s="99">
        <v>14.196315706040004</v>
      </c>
      <c r="T436" s="99">
        <v>14.11066340494604</v>
      </c>
      <c r="U436" s="99">
        <v>14.091436005100885</v>
      </c>
      <c r="V436" s="99">
        <v>14.013141840883405</v>
      </c>
      <c r="W436" s="99">
        <v>13.836108290069067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5.1282800038205387</v>
      </c>
      <c r="D437" s="123">
        <v>5.1327513610452353</v>
      </c>
      <c r="E437" s="123">
        <v>5.1406301203019806</v>
      </c>
      <c r="F437" s="123">
        <v>5.2548038911852633</v>
      </c>
      <c r="G437" s="123">
        <v>4.9949480802384114</v>
      </c>
      <c r="H437" s="123">
        <v>4.5274749800817879</v>
      </c>
      <c r="I437" s="123">
        <v>4.3394301751245896</v>
      </c>
      <c r="J437" s="123">
        <v>3.9493065631744084</v>
      </c>
      <c r="K437" s="123">
        <v>3.9412566068566601</v>
      </c>
      <c r="L437" s="123">
        <v>0</v>
      </c>
      <c r="M437" s="123">
        <v>3.9751842676240843</v>
      </c>
      <c r="N437" s="123">
        <v>3.4720399573309635</v>
      </c>
      <c r="O437" s="123">
        <v>3.5246294333174544</v>
      </c>
      <c r="P437" s="123">
        <v>3.9508427581369818</v>
      </c>
      <c r="Q437" s="123">
        <v>3.7656877767337504</v>
      </c>
      <c r="R437" s="123">
        <v>3.7458964201508111</v>
      </c>
      <c r="S437" s="123">
        <v>3.9628649263188716</v>
      </c>
      <c r="T437" s="123">
        <v>3.6872552124957032</v>
      </c>
      <c r="U437" s="123">
        <v>4.2931468124839087</v>
      </c>
      <c r="V437" s="123">
        <v>4.458433340177546</v>
      </c>
      <c r="W437" s="123">
        <v>4.3393143387601762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5.0549337048154364</v>
      </c>
      <c r="D438" s="99">
        <v>5.0213404136339443</v>
      </c>
      <c r="E438" s="99">
        <v>5.2098702831433519</v>
      </c>
      <c r="F438" s="99">
        <v>5.2817903559623387</v>
      </c>
      <c r="G438" s="99">
        <v>5.0117809516308371</v>
      </c>
      <c r="H438" s="99">
        <v>4.4584514290074715</v>
      </c>
      <c r="I438" s="99">
        <v>4.4158086572478821</v>
      </c>
      <c r="J438" s="99">
        <v>3.9829866311546938</v>
      </c>
      <c r="K438" s="99">
        <v>3.8995507239713501</v>
      </c>
      <c r="L438" s="99">
        <v>0</v>
      </c>
      <c r="M438" s="99">
        <v>3.8464670021462535</v>
      </c>
      <c r="N438" s="99">
        <v>3.6251482984892793</v>
      </c>
      <c r="O438" s="99">
        <v>3.6169996115368219</v>
      </c>
      <c r="P438" s="99">
        <v>3.6573427112754575</v>
      </c>
      <c r="Q438" s="99">
        <v>3.8039230049835835</v>
      </c>
      <c r="R438" s="99">
        <v>3.8176539765075761</v>
      </c>
      <c r="S438" s="99">
        <v>3.8690342804535116</v>
      </c>
      <c r="T438" s="99">
        <v>3.9387233179866779</v>
      </c>
      <c r="U438" s="99">
        <v>4.2945700990975597</v>
      </c>
      <c r="V438" s="99">
        <v>4.0925637094103129</v>
      </c>
      <c r="W438" s="99">
        <v>4.3908171645130754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5.2209487149291363</v>
      </c>
      <c r="D439" s="110">
        <v>5.2961540839151304</v>
      </c>
      <c r="E439" s="110">
        <v>5.024499467435124</v>
      </c>
      <c r="F439" s="110">
        <v>5.2144419360125669</v>
      </c>
      <c r="G439" s="110">
        <v>4.9662399639595494</v>
      </c>
      <c r="H439" s="110">
        <v>4.6750104949117919</v>
      </c>
      <c r="I439" s="110">
        <v>4.1777184922842379</v>
      </c>
      <c r="J439" s="110">
        <v>3.8799256231350219</v>
      </c>
      <c r="K439" s="110">
        <v>3.9962999040656997</v>
      </c>
      <c r="L439" s="110">
        <v>0</v>
      </c>
      <c r="M439" s="110">
        <v>4.205125790419431</v>
      </c>
      <c r="N439" s="110">
        <v>3.145132958641585</v>
      </c>
      <c r="O439" s="110">
        <v>3.4175590129586606</v>
      </c>
      <c r="P439" s="110">
        <v>4.1951466066674312</v>
      </c>
      <c r="Q439" s="110">
        <v>3.7205047637491875</v>
      </c>
      <c r="R439" s="110">
        <v>3.6566438663511329</v>
      </c>
      <c r="S439" s="110">
        <v>4.0746557939695025</v>
      </c>
      <c r="T439" s="110">
        <v>3.4360195174534258</v>
      </c>
      <c r="U439" s="110">
        <v>4.2912061544871642</v>
      </c>
      <c r="V439" s="110">
        <v>4.8023999631163203</v>
      </c>
      <c r="W439" s="110">
        <v>4.3065573820430405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1.5897547013642779</v>
      </c>
      <c r="D441" s="118">
        <f t="shared" si="199"/>
        <v>1.5151990043160266</v>
      </c>
      <c r="E441" s="118">
        <f t="shared" si="199"/>
        <v>1.6549875003194663</v>
      </c>
      <c r="F441" s="118">
        <f t="shared" si="199"/>
        <v>1.5959236724634525</v>
      </c>
      <c r="G441" s="118">
        <f t="shared" si="199"/>
        <v>1.6585287105984157</v>
      </c>
      <c r="H441" s="118">
        <f t="shared" si="199"/>
        <v>1.8229135243069723</v>
      </c>
      <c r="I441" s="118">
        <f t="shared" si="199"/>
        <v>1.4740486629552727</v>
      </c>
      <c r="J441" s="118">
        <f t="shared" si="199"/>
        <v>1.3522652868161482</v>
      </c>
      <c r="K441" s="118">
        <f t="shared" si="199"/>
        <v>1.1965925194819935</v>
      </c>
      <c r="L441" s="118">
        <f t="shared" si="199"/>
        <v>0</v>
      </c>
      <c r="M441" s="118">
        <f t="shared" si="199"/>
        <v>1.2788271022652737</v>
      </c>
      <c r="N441" s="118">
        <f t="shared" si="199"/>
        <v>1.2868920268369601</v>
      </c>
      <c r="O441" s="118">
        <f t="shared" si="199"/>
        <v>0.90718513383666999</v>
      </c>
      <c r="P441" s="118">
        <f t="shared" si="199"/>
        <v>0.68202119278355233</v>
      </c>
      <c r="Q441" s="118">
        <f t="shared" si="199"/>
        <v>1.2215672304818628</v>
      </c>
      <c r="R441" s="118">
        <f t="shared" ref="R441:V441" si="200">R442+R444+R446+R455</f>
        <v>1.0452515325103258</v>
      </c>
      <c r="S441" s="118">
        <f t="shared" si="200"/>
        <v>1.0128099238096386</v>
      </c>
      <c r="T441" s="118">
        <f t="shared" si="200"/>
        <v>0.92830167497180427</v>
      </c>
      <c r="U441" s="118">
        <f t="shared" si="200"/>
        <v>1.1690470368806753</v>
      </c>
      <c r="V441" s="118">
        <f t="shared" si="200"/>
        <v>0.92162289159159128</v>
      </c>
      <c r="W441" s="118">
        <f t="shared" ref="W441" si="201">W442+W444+W446+W455</f>
        <v>0.7768401279199697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0.43270270314633175</v>
      </c>
      <c r="D446" s="123">
        <v>0.29304276724572115</v>
      </c>
      <c r="E446" s="123">
        <v>0.32126616061488994</v>
      </c>
      <c r="F446" s="123">
        <v>0.30468069169058964</v>
      </c>
      <c r="G446" s="123">
        <v>0.3719484395959296</v>
      </c>
      <c r="H446" s="123">
        <v>0.58805438338111271</v>
      </c>
      <c r="I446" s="123">
        <v>0.25672491553386917</v>
      </c>
      <c r="J446" s="123">
        <v>0.26570508204939436</v>
      </c>
      <c r="K446" s="123">
        <v>0.29895351624936856</v>
      </c>
      <c r="L446" s="123">
        <v>0</v>
      </c>
      <c r="M446" s="123">
        <v>0.2833202206044198</v>
      </c>
      <c r="N446" s="123">
        <v>0.29024538277216749</v>
      </c>
      <c r="O446" s="123">
        <v>0.12330306515530688</v>
      </c>
      <c r="P446" s="123">
        <v>1.133656567861306E-2</v>
      </c>
      <c r="Q446" s="123">
        <v>0.3898183864327967</v>
      </c>
      <c r="R446" s="123">
        <v>0.19520233718287239</v>
      </c>
      <c r="S446" s="123">
        <v>0.17469993559781255</v>
      </c>
      <c r="T446" s="123">
        <v>0.15131217465435359</v>
      </c>
      <c r="U446" s="123">
        <v>0.2004688736994619</v>
      </c>
      <c r="V446" s="123">
        <v>0.15317144800171476</v>
      </c>
      <c r="W446" s="123">
        <v>0.12076283303849826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7.2951982028157278</v>
      </c>
      <c r="D447" s="99">
        <v>7.653587568064717</v>
      </c>
      <c r="E447" s="99">
        <v>7.9938579964763781</v>
      </c>
      <c r="F447" s="99">
        <v>8.0683960947693194</v>
      </c>
      <c r="G447" s="99">
        <v>8.6423313906113055</v>
      </c>
      <c r="H447" s="99">
        <v>8.6073365808011886</v>
      </c>
      <c r="I447" s="99">
        <v>8.6566614564116797</v>
      </c>
      <c r="J447" s="99">
        <v>8.8337473467184129</v>
      </c>
      <c r="K447" s="99">
        <v>8.7002630773487866</v>
      </c>
      <c r="L447" s="99">
        <v>0</v>
      </c>
      <c r="M447" s="99">
        <v>7.7440860298541407</v>
      </c>
      <c r="N447" s="99">
        <v>6.9590827013257934</v>
      </c>
      <c r="O447" s="99">
        <v>6.8839578567926099</v>
      </c>
      <c r="P447" s="99">
        <v>0</v>
      </c>
      <c r="Q447" s="99">
        <v>6.2004445910379031</v>
      </c>
      <c r="R447" s="99">
        <v>5.9989861123522026</v>
      </c>
      <c r="S447" s="99">
        <v>5.8870582071262874</v>
      </c>
      <c r="T447" s="99">
        <v>5.6429005823683935</v>
      </c>
      <c r="U447" s="99">
        <v>5.3517884069057917</v>
      </c>
      <c r="V447" s="99">
        <v>4.9624808556935482</v>
      </c>
      <c r="W447" s="99">
        <v>6.1901931580595999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0.98156630160580716</v>
      </c>
      <c r="D448" s="99">
        <v>0</v>
      </c>
      <c r="E448" s="99">
        <v>0</v>
      </c>
      <c r="F448" s="99">
        <v>0</v>
      </c>
      <c r="G448" s="99">
        <v>0</v>
      </c>
      <c r="H448" s="99">
        <v>2.1871748255204388</v>
      </c>
      <c r="I448" s="99">
        <v>1.7515314439785075</v>
      </c>
      <c r="J448" s="99">
        <v>1.8020289866489578</v>
      </c>
      <c r="K448" s="99">
        <v>1.7676792270552575</v>
      </c>
      <c r="L448" s="99">
        <v>0</v>
      </c>
      <c r="M448" s="99">
        <v>0</v>
      </c>
      <c r="N448" s="99">
        <v>0.81709542703188753</v>
      </c>
      <c r="O448" s="99">
        <v>0.54162331831301447</v>
      </c>
      <c r="P448" s="99">
        <v>0.72705174552171747</v>
      </c>
      <c r="Q448" s="99">
        <v>0</v>
      </c>
      <c r="R448" s="99">
        <v>0</v>
      </c>
      <c r="S448" s="99">
        <v>0</v>
      </c>
      <c r="T448" s="99">
        <v>0</v>
      </c>
      <c r="U448" s="99">
        <v>0.35305452813426585</v>
      </c>
      <c r="V448" s="99">
        <v>0.26904609743009739</v>
      </c>
      <c r="W448" s="99">
        <v>1.0722337667383663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0.98156630160580716</v>
      </c>
      <c r="D449" s="102">
        <v>0</v>
      </c>
      <c r="E449" s="102">
        <v>0</v>
      </c>
      <c r="F449" s="102">
        <v>0</v>
      </c>
      <c r="G449" s="102">
        <v>0</v>
      </c>
      <c r="H449" s="102">
        <v>2.1871748255204388</v>
      </c>
      <c r="I449" s="102">
        <v>1.7515314439785075</v>
      </c>
      <c r="J449" s="102">
        <v>1.8020289866489578</v>
      </c>
      <c r="K449" s="102">
        <v>1.7676792270552575</v>
      </c>
      <c r="L449" s="102">
        <v>0</v>
      </c>
      <c r="M449" s="102">
        <v>0</v>
      </c>
      <c r="N449" s="102">
        <v>0.81709542703188753</v>
      </c>
      <c r="O449" s="102">
        <v>0.54162331831301447</v>
      </c>
      <c r="P449" s="102">
        <v>0.72705174552171747</v>
      </c>
      <c r="Q449" s="102">
        <v>0</v>
      </c>
      <c r="R449" s="102">
        <v>0</v>
      </c>
      <c r="S449" s="102">
        <v>0</v>
      </c>
      <c r="T449" s="102">
        <v>0</v>
      </c>
      <c r="U449" s="102">
        <v>0.35305452813426585</v>
      </c>
      <c r="V449" s="102">
        <v>0.26904609743009739</v>
      </c>
      <c r="W449" s="102">
        <v>1.0722337667383663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1.1570519982179461</v>
      </c>
      <c r="D455" s="123">
        <v>1.2221562370703054</v>
      </c>
      <c r="E455" s="123">
        <v>1.3337213397045764</v>
      </c>
      <c r="F455" s="123">
        <v>1.2912429807728627</v>
      </c>
      <c r="G455" s="123">
        <v>1.2865802710024861</v>
      </c>
      <c r="H455" s="123">
        <v>1.2348591409258596</v>
      </c>
      <c r="I455" s="123">
        <v>1.2173237474214036</v>
      </c>
      <c r="J455" s="123">
        <v>1.0865602047667537</v>
      </c>
      <c r="K455" s="123">
        <v>0.89763900323262491</v>
      </c>
      <c r="L455" s="123">
        <v>0</v>
      </c>
      <c r="M455" s="123">
        <v>0.99550688166085388</v>
      </c>
      <c r="N455" s="123">
        <v>0.99664664406479275</v>
      </c>
      <c r="O455" s="123">
        <v>0.78388206868136312</v>
      </c>
      <c r="P455" s="123">
        <v>0.67068462710493926</v>
      </c>
      <c r="Q455" s="123">
        <v>0.83174884404906602</v>
      </c>
      <c r="R455" s="123">
        <v>0.85004919532745338</v>
      </c>
      <c r="S455" s="123">
        <v>0.83810998821182614</v>
      </c>
      <c r="T455" s="123">
        <v>0.77698950031745062</v>
      </c>
      <c r="U455" s="123">
        <v>0.96857816318121348</v>
      </c>
      <c r="V455" s="123">
        <v>0.76845144358987649</v>
      </c>
      <c r="W455" s="123">
        <v>0.65607729488147148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2.0728463457436397</v>
      </c>
      <c r="D456" s="99">
        <v>2.0554445805273316</v>
      </c>
      <c r="E456" s="99">
        <v>2.128921232811456</v>
      </c>
      <c r="F456" s="99">
        <v>2.1545828033899577</v>
      </c>
      <c r="G456" s="99">
        <v>2.0409606708673973</v>
      </c>
      <c r="H456" s="99">
        <v>1.8125801261509462</v>
      </c>
      <c r="I456" s="99">
        <v>1.7922812177018712</v>
      </c>
      <c r="J456" s="99">
        <v>1.6140166148477022</v>
      </c>
      <c r="K456" s="99">
        <v>1.5777731710665752</v>
      </c>
      <c r="L456" s="99">
        <v>0</v>
      </c>
      <c r="M456" s="99">
        <v>1.5527743208514406</v>
      </c>
      <c r="N456" s="99">
        <v>1.4634305153356451</v>
      </c>
      <c r="O456" s="99">
        <v>1.46014098449049</v>
      </c>
      <c r="P456" s="99">
        <v>1.4764270280891341</v>
      </c>
      <c r="Q456" s="99">
        <v>1.5355998003723332</v>
      </c>
      <c r="R456" s="99">
        <v>1.5334744917804479</v>
      </c>
      <c r="S456" s="99">
        <v>1.5415699680188688</v>
      </c>
      <c r="T456" s="99">
        <v>1.5546977698303845</v>
      </c>
      <c r="U456" s="99">
        <v>1.6789374002248971</v>
      </c>
      <c r="V456" s="99">
        <v>1.5858361175058138</v>
      </c>
      <c r="W456" s="99">
        <v>1.6876088529104516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2024-05-20T16:47:08Z</dcterms:created>
  <dcterms:modified xsi:type="dcterms:W3CDTF">2024-05-20T16:47:09Z</dcterms:modified>
</cp:coreProperties>
</file>